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DATA\KROS\Tachov_náměstí\"/>
    </mc:Choice>
  </mc:AlternateContent>
  <bookViews>
    <workbookView xWindow="0" yWindow="0" windowWidth="0" windowHeight="0"/>
  </bookViews>
  <sheets>
    <sheet name="Rekapitulace stavby" sheetId="1" r:id="rId1"/>
    <sheet name="SO 001 - Kácení zeleně" sheetId="2" r:id="rId2"/>
    <sheet name="SO 101 a 104 - Místní kom..." sheetId="3" r:id="rId3"/>
    <sheet name="SO 102 - MK ul. K Náměstí" sheetId="4" r:id="rId4"/>
    <sheet name="SO 103 - MK ul. Husitská" sheetId="5" r:id="rId5"/>
    <sheet name="SO 105 - MK ul. B. Němcové" sheetId="6" r:id="rId6"/>
    <sheet name="SO 150 - Dopravní značení..." sheetId="7" r:id="rId7"/>
    <sheet name="SO 151 - DIO" sheetId="8" r:id="rId8"/>
    <sheet name="SO 301 - Kanalizace" sheetId="9" r:id="rId9"/>
    <sheet name="SO 310 - Vodovodní přípojka" sheetId="10" r:id="rId10"/>
    <sheet name="SO 311 - Vodní hospodářst..." sheetId="11" r:id="rId11"/>
    <sheet name="SO 401 - Veřejné osvětlení" sheetId="12" r:id="rId12"/>
    <sheet name="SO 411 - Elektropřípojky" sheetId="13" r:id="rId13"/>
    <sheet name="SO 801 - Sadové úpravy" sheetId="14" r:id="rId14"/>
    <sheet name="VON - Vedlejší a ostatní ..." sheetId="15" r:id="rId15"/>
    <sheet name="ext - Tachov, náměstí Rep..." sheetId="16" r:id="rId16"/>
  </sheets>
  <definedNames>
    <definedName name="_xlnm.Print_Area" localSheetId="0">'Rekapitulace stavby'!$D$4:$AO$76,'Rekapitulace stavby'!$C$82:$AQ$110</definedName>
    <definedName name="_xlnm.Print_Titles" localSheetId="0">'Rekapitulace stavby'!$92:$92</definedName>
    <definedName name="_xlnm._FilterDatabase" localSheetId="1" hidden="1">'SO 001 - Kácení zeleně'!$C$117:$L$274</definedName>
    <definedName name="_xlnm.Print_Area" localSheetId="1">'SO 001 - Kácení zeleně'!$C$4:$K$76,'SO 001 - Kácení zeleně'!$C$82:$K$99,'SO 001 - Kácení zeleně'!$C$105:$L$274</definedName>
    <definedName name="_xlnm.Print_Titles" localSheetId="1">'SO 001 - Kácení zeleně'!$117:$117</definedName>
    <definedName name="_xlnm._FilterDatabase" localSheetId="2" hidden="1">'SO 101 a 104 - Místní kom...'!$C$130:$L$702</definedName>
    <definedName name="_xlnm.Print_Area" localSheetId="2">'SO 101 a 104 - Místní kom...'!$C$4:$K$76,'SO 101 a 104 - Místní kom...'!$C$82:$K$112,'SO 101 a 104 - Místní kom...'!$C$118:$L$702</definedName>
    <definedName name="_xlnm.Print_Titles" localSheetId="2">'SO 101 a 104 - Místní kom...'!$130:$130</definedName>
    <definedName name="_xlnm._FilterDatabase" localSheetId="3" hidden="1">'SO 102 - MK ul. K Náměstí'!$C$127:$L$408</definedName>
    <definedName name="_xlnm.Print_Area" localSheetId="3">'SO 102 - MK ul. K Náměstí'!$C$4:$K$76,'SO 102 - MK ul. K Náměstí'!$C$82:$K$109,'SO 102 - MK ul. K Náměstí'!$C$115:$L$408</definedName>
    <definedName name="_xlnm.Print_Titles" localSheetId="3">'SO 102 - MK ul. K Náměstí'!$127:$127</definedName>
    <definedName name="_xlnm._FilterDatabase" localSheetId="4" hidden="1">'SO 103 - MK ul. Husitská'!$C$127:$L$440</definedName>
    <definedName name="_xlnm.Print_Area" localSheetId="4">'SO 103 - MK ul. Husitská'!$C$4:$K$76,'SO 103 - MK ul. Husitská'!$C$82:$K$109,'SO 103 - MK ul. Husitská'!$C$115:$L$440</definedName>
    <definedName name="_xlnm.Print_Titles" localSheetId="4">'SO 103 - MK ul. Husitská'!$127:$127</definedName>
    <definedName name="_xlnm._FilterDatabase" localSheetId="5" hidden="1">'SO 105 - MK ul. B. Němcové'!$C$127:$L$531</definedName>
    <definedName name="_xlnm.Print_Area" localSheetId="5">'SO 105 - MK ul. B. Němcové'!$C$4:$K$76,'SO 105 - MK ul. B. Němcové'!$C$82:$K$109,'SO 105 - MK ul. B. Němcové'!$C$115:$L$531</definedName>
    <definedName name="_xlnm.Print_Titles" localSheetId="5">'SO 105 - MK ul. B. Němcové'!$127:$127</definedName>
    <definedName name="_xlnm._FilterDatabase" localSheetId="6" hidden="1">'SO 150 - Dopravní značení...'!$C$118:$L$176</definedName>
    <definedName name="_xlnm.Print_Area" localSheetId="6">'SO 150 - Dopravní značení...'!$C$4:$K$76,'SO 150 - Dopravní značení...'!$C$82:$K$100,'SO 150 - Dopravní značení...'!$C$106:$L$176</definedName>
    <definedName name="_xlnm.Print_Titles" localSheetId="6">'SO 150 - Dopravní značení...'!$118:$118</definedName>
    <definedName name="_xlnm._FilterDatabase" localSheetId="7" hidden="1">'SO 151 - DIO'!$C$118:$L$156</definedName>
    <definedName name="_xlnm.Print_Area" localSheetId="7">'SO 151 - DIO'!$C$4:$K$76,'SO 151 - DIO'!$C$82:$K$100,'SO 151 - DIO'!$C$106:$L$156</definedName>
    <definedName name="_xlnm.Print_Titles" localSheetId="7">'SO 151 - DIO'!$118:$118</definedName>
    <definedName name="_xlnm._FilterDatabase" localSheetId="8" hidden="1">'SO 301 - Kanalizace'!$C$121:$L$415</definedName>
    <definedName name="_xlnm.Print_Area" localSheetId="8">'SO 301 - Kanalizace'!$C$4:$K$76,'SO 301 - Kanalizace'!$C$82:$K$103,'SO 301 - Kanalizace'!$C$109:$L$415</definedName>
    <definedName name="_xlnm.Print_Titles" localSheetId="8">'SO 301 - Kanalizace'!$121:$121</definedName>
    <definedName name="_xlnm._FilterDatabase" localSheetId="9" hidden="1">'SO 310 - Vodovodní přípojka'!$C$120:$L$246</definedName>
    <definedName name="_xlnm.Print_Area" localSheetId="9">'SO 310 - Vodovodní přípojka'!$C$4:$K$76,'SO 310 - Vodovodní přípojka'!$C$82:$K$102,'SO 310 - Vodovodní přípojka'!$C$108:$L$246</definedName>
    <definedName name="_xlnm.Print_Titles" localSheetId="9">'SO 310 - Vodovodní přípojka'!$120:$120</definedName>
    <definedName name="_xlnm._FilterDatabase" localSheetId="10" hidden="1">'SO 311 - Vodní hospodářst...'!$C$124:$L$290</definedName>
    <definedName name="_xlnm.Print_Area" localSheetId="10">'SO 311 - Vodní hospodářst...'!$C$4:$K$76,'SO 311 - Vodní hospodářst...'!$C$82:$K$106,'SO 311 - Vodní hospodářst...'!$C$112:$L$290</definedName>
    <definedName name="_xlnm.Print_Titles" localSheetId="10">'SO 311 - Vodní hospodářst...'!$124:$124</definedName>
    <definedName name="_xlnm._FilterDatabase" localSheetId="11" hidden="1">'SO 401 - Veřejné osvětlení'!$C$121:$L$501</definedName>
    <definedName name="_xlnm.Print_Area" localSheetId="11">'SO 401 - Veřejné osvětlení'!$C$4:$K$76,'SO 401 - Veřejné osvětlení'!$C$82:$K$103,'SO 401 - Veřejné osvětlení'!$C$109:$L$501</definedName>
    <definedName name="_xlnm.Print_Titles" localSheetId="11">'SO 401 - Veřejné osvětlení'!$121:$121</definedName>
    <definedName name="_xlnm._FilterDatabase" localSheetId="12" hidden="1">'SO 411 - Elektropřípojky'!$C$121:$L$324</definedName>
    <definedName name="_xlnm.Print_Area" localSheetId="12">'SO 411 - Elektropřípojky'!$C$4:$K$76,'SO 411 - Elektropřípojky'!$C$82:$K$103,'SO 411 - Elektropřípojky'!$C$109:$L$324</definedName>
    <definedName name="_xlnm.Print_Titles" localSheetId="12">'SO 411 - Elektropřípojky'!$121:$121</definedName>
    <definedName name="_xlnm._FilterDatabase" localSheetId="13" hidden="1">'SO 801 - Sadové úpravy'!$C$117:$L$262</definedName>
    <definedName name="_xlnm.Print_Area" localSheetId="13">'SO 801 - Sadové úpravy'!$C$4:$K$76,'SO 801 - Sadové úpravy'!$C$82:$K$99,'SO 801 - Sadové úpravy'!$C$105:$L$262</definedName>
    <definedName name="_xlnm.Print_Titles" localSheetId="13">'SO 801 - Sadové úpravy'!$117:$117</definedName>
    <definedName name="_xlnm._FilterDatabase" localSheetId="14" hidden="1">'VON - Vedlejší a ostatní ...'!$C$120:$L$160</definedName>
    <definedName name="_xlnm.Print_Area" localSheetId="14">'VON - Vedlejší a ostatní ...'!$C$4:$K$76,'VON - Vedlejší a ostatní ...'!$C$82:$K$102,'VON - Vedlejší a ostatní ...'!$C$108:$L$160</definedName>
    <definedName name="_xlnm.Print_Titles" localSheetId="14">'VON - Vedlejší a ostatní ...'!$120:$120</definedName>
    <definedName name="_xlnm._FilterDatabase" localSheetId="15" hidden="1">'ext - Tachov, náměstí Rep...'!$C$119:$L$200</definedName>
    <definedName name="_xlnm.Print_Area" localSheetId="15">'ext - Tachov, náměstí Rep...'!$C$4:$K$76,'ext - Tachov, náměstí Rep...'!$C$82:$K$101,'ext - Tachov, náměstí Rep...'!$C$107:$L$200</definedName>
    <definedName name="_xlnm.Print_Titles" localSheetId="15">'ext - Tachov, náměstí Rep...'!$119:$119</definedName>
  </definedNames>
  <calcPr/>
</workbook>
</file>

<file path=xl/calcChain.xml><?xml version="1.0" encoding="utf-8"?>
<calcChain xmlns="http://schemas.openxmlformats.org/spreadsheetml/2006/main">
  <c i="16" l="1" r="K39"/>
  <c r="K38"/>
  <c i="1" r="BA109"/>
  <c i="16" r="K37"/>
  <c i="1" r="AZ109"/>
  <c i="16" r="BI199"/>
  <c r="BH199"/>
  <c r="BG199"/>
  <c r="BF199"/>
  <c r="X199"/>
  <c r="X198"/>
  <c r="V199"/>
  <c r="V198"/>
  <c r="T199"/>
  <c r="T198"/>
  <c r="P199"/>
  <c r="BI194"/>
  <c r="BH194"/>
  <c r="BG194"/>
  <c r="BF194"/>
  <c r="X194"/>
  <c r="X193"/>
  <c r="V194"/>
  <c r="V193"/>
  <c r="T194"/>
  <c r="T193"/>
  <c r="P194"/>
  <c r="BI189"/>
  <c r="BH189"/>
  <c r="BG189"/>
  <c r="BF189"/>
  <c r="X189"/>
  <c r="V189"/>
  <c r="T189"/>
  <c r="P189"/>
  <c r="BI185"/>
  <c r="BH185"/>
  <c r="BG185"/>
  <c r="BF185"/>
  <c r="X185"/>
  <c r="V185"/>
  <c r="T185"/>
  <c r="P185"/>
  <c r="BI181"/>
  <c r="BH181"/>
  <c r="BG181"/>
  <c r="BF181"/>
  <c r="X181"/>
  <c r="V181"/>
  <c r="T181"/>
  <c r="P181"/>
  <c r="BI178"/>
  <c r="BH178"/>
  <c r="BG178"/>
  <c r="BF178"/>
  <c r="X178"/>
  <c r="V178"/>
  <c r="T178"/>
  <c r="P178"/>
  <c r="BI174"/>
  <c r="BH174"/>
  <c r="BG174"/>
  <c r="BF174"/>
  <c r="X174"/>
  <c r="V174"/>
  <c r="T174"/>
  <c r="P174"/>
  <c r="BI170"/>
  <c r="BH170"/>
  <c r="BG170"/>
  <c r="BF170"/>
  <c r="X170"/>
  <c r="V170"/>
  <c r="T170"/>
  <c r="P170"/>
  <c r="BI166"/>
  <c r="BH166"/>
  <c r="BG166"/>
  <c r="BF166"/>
  <c r="X166"/>
  <c r="V166"/>
  <c r="T166"/>
  <c r="P166"/>
  <c r="BI163"/>
  <c r="BH163"/>
  <c r="BG163"/>
  <c r="BF163"/>
  <c r="X163"/>
  <c r="V163"/>
  <c r="T163"/>
  <c r="P163"/>
  <c r="BI159"/>
  <c r="BH159"/>
  <c r="BG159"/>
  <c r="BF159"/>
  <c r="X159"/>
  <c r="V159"/>
  <c r="T159"/>
  <c r="P159"/>
  <c r="BI149"/>
  <c r="BH149"/>
  <c r="BG149"/>
  <c r="BF149"/>
  <c r="X149"/>
  <c r="V149"/>
  <c r="T149"/>
  <c r="P149"/>
  <c r="BI143"/>
  <c r="BH143"/>
  <c r="BG143"/>
  <c r="BF143"/>
  <c r="X143"/>
  <c r="V143"/>
  <c r="T143"/>
  <c r="P143"/>
  <c r="BI137"/>
  <c r="BH137"/>
  <c r="BG137"/>
  <c r="BF137"/>
  <c r="X137"/>
  <c r="V137"/>
  <c r="T137"/>
  <c r="P137"/>
  <c r="BI133"/>
  <c r="BH133"/>
  <c r="BG133"/>
  <c r="BF133"/>
  <c r="X133"/>
  <c r="V133"/>
  <c r="T133"/>
  <c r="P133"/>
  <c r="BI128"/>
  <c r="BH128"/>
  <c r="BG128"/>
  <c r="BF128"/>
  <c r="X128"/>
  <c r="V128"/>
  <c r="T128"/>
  <c r="P128"/>
  <c r="BI123"/>
  <c r="BH123"/>
  <c r="BG123"/>
  <c r="BF123"/>
  <c r="X123"/>
  <c r="V123"/>
  <c r="T123"/>
  <c r="P123"/>
  <c r="F114"/>
  <c r="E112"/>
  <c r="F89"/>
  <c r="E87"/>
  <c r="J24"/>
  <c r="E24"/>
  <c r="J92"/>
  <c r="J23"/>
  <c r="J21"/>
  <c r="E21"/>
  <c r="J116"/>
  <c r="J20"/>
  <c r="J18"/>
  <c r="E18"/>
  <c r="F117"/>
  <c r="J17"/>
  <c r="J15"/>
  <c r="E15"/>
  <c r="F91"/>
  <c r="J14"/>
  <c r="J12"/>
  <c r="J114"/>
  <c r="E7"/>
  <c r="E110"/>
  <c i="15" r="K39"/>
  <c r="K38"/>
  <c i="1" r="BA108"/>
  <c i="15" r="K37"/>
  <c i="1" r="AZ108"/>
  <c i="15" r="BI159"/>
  <c r="BH159"/>
  <c r="BG159"/>
  <c r="BF159"/>
  <c r="X159"/>
  <c r="X158"/>
  <c r="V159"/>
  <c r="V158"/>
  <c r="T159"/>
  <c r="T158"/>
  <c r="P159"/>
  <c r="BI155"/>
  <c r="BH155"/>
  <c r="BG155"/>
  <c r="BF155"/>
  <c r="X155"/>
  <c r="V155"/>
  <c r="T155"/>
  <c r="P155"/>
  <c r="BI152"/>
  <c r="BH152"/>
  <c r="BG152"/>
  <c r="BF152"/>
  <c r="X152"/>
  <c r="V152"/>
  <c r="T152"/>
  <c r="P152"/>
  <c r="BI149"/>
  <c r="BH149"/>
  <c r="BG149"/>
  <c r="BF149"/>
  <c r="X149"/>
  <c r="V149"/>
  <c r="T149"/>
  <c r="P149"/>
  <c r="BI147"/>
  <c r="BH147"/>
  <c r="BG147"/>
  <c r="BF147"/>
  <c r="X147"/>
  <c r="V147"/>
  <c r="T147"/>
  <c r="P147"/>
  <c r="BI143"/>
  <c r="BH143"/>
  <c r="BG143"/>
  <c r="BF143"/>
  <c r="X143"/>
  <c r="V143"/>
  <c r="T143"/>
  <c r="P143"/>
  <c r="BI141"/>
  <c r="BH141"/>
  <c r="BG141"/>
  <c r="BF141"/>
  <c r="X141"/>
  <c r="V141"/>
  <c r="T141"/>
  <c r="P141"/>
  <c r="BI138"/>
  <c r="BH138"/>
  <c r="BG138"/>
  <c r="BF138"/>
  <c r="X138"/>
  <c r="V138"/>
  <c r="T138"/>
  <c r="P138"/>
  <c r="BI135"/>
  <c r="BH135"/>
  <c r="BG135"/>
  <c r="BF135"/>
  <c r="X135"/>
  <c r="V135"/>
  <c r="T135"/>
  <c r="P135"/>
  <c r="BI132"/>
  <c r="BH132"/>
  <c r="BG132"/>
  <c r="BF132"/>
  <c r="X132"/>
  <c r="V132"/>
  <c r="T132"/>
  <c r="P132"/>
  <c r="BI129"/>
  <c r="BH129"/>
  <c r="BG129"/>
  <c r="BF129"/>
  <c r="X129"/>
  <c r="V129"/>
  <c r="T129"/>
  <c r="P129"/>
  <c r="BI126"/>
  <c r="BH126"/>
  <c r="BG126"/>
  <c r="BF126"/>
  <c r="X126"/>
  <c r="V126"/>
  <c r="T126"/>
  <c r="P126"/>
  <c r="BI124"/>
  <c r="BH124"/>
  <c r="BG124"/>
  <c r="BF124"/>
  <c r="X124"/>
  <c r="V124"/>
  <c r="T124"/>
  <c r="P124"/>
  <c r="J118"/>
  <c r="J117"/>
  <c r="F115"/>
  <c r="E113"/>
  <c r="J92"/>
  <c r="J91"/>
  <c r="F89"/>
  <c r="E87"/>
  <c r="J18"/>
  <c r="E18"/>
  <c r="F92"/>
  <c r="J17"/>
  <c r="J15"/>
  <c r="E15"/>
  <c r="F117"/>
  <c r="J14"/>
  <c r="J12"/>
  <c r="J89"/>
  <c r="E7"/>
  <c r="E111"/>
  <c i="14" r="K39"/>
  <c r="K38"/>
  <c i="1" r="BA107"/>
  <c i="14" r="K37"/>
  <c i="1" r="AZ107"/>
  <c i="14" r="BI261"/>
  <c r="BH261"/>
  <c r="BG261"/>
  <c r="BF261"/>
  <c r="X261"/>
  <c r="V261"/>
  <c r="T261"/>
  <c r="P261"/>
  <c r="BI257"/>
  <c r="BH257"/>
  <c r="BG257"/>
  <c r="BF257"/>
  <c r="X257"/>
  <c r="V257"/>
  <c r="T257"/>
  <c r="P257"/>
  <c r="BI254"/>
  <c r="BH254"/>
  <c r="BG254"/>
  <c r="BF254"/>
  <c r="X254"/>
  <c r="V254"/>
  <c r="T254"/>
  <c r="P254"/>
  <c r="BI250"/>
  <c r="BH250"/>
  <c r="BG250"/>
  <c r="BF250"/>
  <c r="X250"/>
  <c r="V250"/>
  <c r="T250"/>
  <c r="P250"/>
  <c r="BI247"/>
  <c r="BH247"/>
  <c r="BG247"/>
  <c r="BF247"/>
  <c r="X247"/>
  <c r="V247"/>
  <c r="T247"/>
  <c r="P247"/>
  <c r="BI244"/>
  <c r="BH244"/>
  <c r="BG244"/>
  <c r="BF244"/>
  <c r="X244"/>
  <c r="V244"/>
  <c r="T244"/>
  <c r="P244"/>
  <c r="BI241"/>
  <c r="BH241"/>
  <c r="BG241"/>
  <c r="BF241"/>
  <c r="X241"/>
  <c r="V241"/>
  <c r="T241"/>
  <c r="P241"/>
  <c r="BI239"/>
  <c r="BH239"/>
  <c r="BG239"/>
  <c r="BF239"/>
  <c r="X239"/>
  <c r="V239"/>
  <c r="T239"/>
  <c r="P239"/>
  <c r="BI236"/>
  <c r="BH236"/>
  <c r="BG236"/>
  <c r="BF236"/>
  <c r="X236"/>
  <c r="V236"/>
  <c r="T236"/>
  <c r="P236"/>
  <c r="BI234"/>
  <c r="BH234"/>
  <c r="BG234"/>
  <c r="BF234"/>
  <c r="X234"/>
  <c r="V234"/>
  <c r="T234"/>
  <c r="P234"/>
  <c r="BI231"/>
  <c r="BH231"/>
  <c r="BG231"/>
  <c r="BF231"/>
  <c r="X231"/>
  <c r="V231"/>
  <c r="T231"/>
  <c r="P231"/>
  <c r="BI228"/>
  <c r="BH228"/>
  <c r="BG228"/>
  <c r="BF228"/>
  <c r="X228"/>
  <c r="V228"/>
  <c r="T228"/>
  <c r="P228"/>
  <c r="BI226"/>
  <c r="BH226"/>
  <c r="BG226"/>
  <c r="BF226"/>
  <c r="X226"/>
  <c r="V226"/>
  <c r="T226"/>
  <c r="P226"/>
  <c r="BI224"/>
  <c r="BH224"/>
  <c r="BG224"/>
  <c r="BF224"/>
  <c r="X224"/>
  <c r="V224"/>
  <c r="T224"/>
  <c r="P224"/>
  <c r="BI222"/>
  <c r="BH222"/>
  <c r="BG222"/>
  <c r="BF222"/>
  <c r="X222"/>
  <c r="V222"/>
  <c r="T222"/>
  <c r="P222"/>
  <c r="BI220"/>
  <c r="BH220"/>
  <c r="BG220"/>
  <c r="BF220"/>
  <c r="X220"/>
  <c r="V220"/>
  <c r="T220"/>
  <c r="P220"/>
  <c r="BI216"/>
  <c r="BH216"/>
  <c r="BG216"/>
  <c r="BF216"/>
  <c r="X216"/>
  <c r="V216"/>
  <c r="T216"/>
  <c r="P216"/>
  <c r="BI213"/>
  <c r="BH213"/>
  <c r="BG213"/>
  <c r="BF213"/>
  <c r="X213"/>
  <c r="V213"/>
  <c r="T213"/>
  <c r="P213"/>
  <c r="BI210"/>
  <c r="BH210"/>
  <c r="BG210"/>
  <c r="BF210"/>
  <c r="X210"/>
  <c r="V210"/>
  <c r="T210"/>
  <c r="P210"/>
  <c r="BI207"/>
  <c r="BH207"/>
  <c r="BG207"/>
  <c r="BF207"/>
  <c r="X207"/>
  <c r="V207"/>
  <c r="T207"/>
  <c r="P207"/>
  <c r="BI205"/>
  <c r="BH205"/>
  <c r="BG205"/>
  <c r="BF205"/>
  <c r="X205"/>
  <c r="V205"/>
  <c r="T205"/>
  <c r="P205"/>
  <c r="BI202"/>
  <c r="BH202"/>
  <c r="BG202"/>
  <c r="BF202"/>
  <c r="X202"/>
  <c r="V202"/>
  <c r="T202"/>
  <c r="P202"/>
  <c r="BI200"/>
  <c r="BH200"/>
  <c r="BG200"/>
  <c r="BF200"/>
  <c r="X200"/>
  <c r="V200"/>
  <c r="T200"/>
  <c r="P200"/>
  <c r="BI197"/>
  <c r="BH197"/>
  <c r="BG197"/>
  <c r="BF197"/>
  <c r="X197"/>
  <c r="V197"/>
  <c r="T197"/>
  <c r="P197"/>
  <c r="BI195"/>
  <c r="BH195"/>
  <c r="BG195"/>
  <c r="BF195"/>
  <c r="X195"/>
  <c r="V195"/>
  <c r="T195"/>
  <c r="P195"/>
  <c r="BI192"/>
  <c r="BH192"/>
  <c r="BG192"/>
  <c r="BF192"/>
  <c r="X192"/>
  <c r="V192"/>
  <c r="T192"/>
  <c r="P192"/>
  <c r="BI188"/>
  <c r="BH188"/>
  <c r="BG188"/>
  <c r="BF188"/>
  <c r="X188"/>
  <c r="V188"/>
  <c r="T188"/>
  <c r="P188"/>
  <c r="BI186"/>
  <c r="BH186"/>
  <c r="BG186"/>
  <c r="BF186"/>
  <c r="X186"/>
  <c r="V186"/>
  <c r="T186"/>
  <c r="P186"/>
  <c r="BI183"/>
  <c r="BH183"/>
  <c r="BG183"/>
  <c r="BF183"/>
  <c r="X183"/>
  <c r="V183"/>
  <c r="T183"/>
  <c r="P183"/>
  <c r="BI181"/>
  <c r="BH181"/>
  <c r="BG181"/>
  <c r="BF181"/>
  <c r="X181"/>
  <c r="V181"/>
  <c r="T181"/>
  <c r="P181"/>
  <c r="BI179"/>
  <c r="BH179"/>
  <c r="BG179"/>
  <c r="BF179"/>
  <c r="X179"/>
  <c r="V179"/>
  <c r="T179"/>
  <c r="P179"/>
  <c r="BI175"/>
  <c r="BH175"/>
  <c r="BG175"/>
  <c r="BF175"/>
  <c r="X175"/>
  <c r="V175"/>
  <c r="T175"/>
  <c r="P175"/>
  <c r="BI173"/>
  <c r="BH173"/>
  <c r="BG173"/>
  <c r="BF173"/>
  <c r="X173"/>
  <c r="V173"/>
  <c r="T173"/>
  <c r="P173"/>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8"/>
  <c r="BH158"/>
  <c r="BG158"/>
  <c r="BF158"/>
  <c r="X158"/>
  <c r="V158"/>
  <c r="T158"/>
  <c r="P158"/>
  <c r="BI156"/>
  <c r="BH156"/>
  <c r="BG156"/>
  <c r="BF156"/>
  <c r="X156"/>
  <c r="V156"/>
  <c r="T156"/>
  <c r="P156"/>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2"/>
  <c r="BH142"/>
  <c r="BG142"/>
  <c r="BF142"/>
  <c r="X142"/>
  <c r="V142"/>
  <c r="T142"/>
  <c r="P142"/>
  <c r="BI139"/>
  <c r="BH139"/>
  <c r="BG139"/>
  <c r="BF139"/>
  <c r="X139"/>
  <c r="V139"/>
  <c r="T139"/>
  <c r="P139"/>
  <c r="BI136"/>
  <c r="BH136"/>
  <c r="BG136"/>
  <c r="BF136"/>
  <c r="X136"/>
  <c r="V136"/>
  <c r="T136"/>
  <c r="P136"/>
  <c r="BI132"/>
  <c r="BH132"/>
  <c r="BG132"/>
  <c r="BF132"/>
  <c r="X132"/>
  <c r="V132"/>
  <c r="T132"/>
  <c r="P132"/>
  <c r="BI129"/>
  <c r="BH129"/>
  <c r="BG129"/>
  <c r="BF129"/>
  <c r="X129"/>
  <c r="V129"/>
  <c r="T129"/>
  <c r="P129"/>
  <c r="BI124"/>
  <c r="BH124"/>
  <c r="BG124"/>
  <c r="BF124"/>
  <c r="X124"/>
  <c r="V124"/>
  <c r="T124"/>
  <c r="P124"/>
  <c r="BI121"/>
  <c r="BH121"/>
  <c r="BG121"/>
  <c r="BF121"/>
  <c r="X121"/>
  <c r="V121"/>
  <c r="T121"/>
  <c r="P121"/>
  <c r="J115"/>
  <c r="F112"/>
  <c r="E110"/>
  <c r="J92"/>
  <c r="F89"/>
  <c r="E87"/>
  <c r="J21"/>
  <c r="E21"/>
  <c r="J114"/>
  <c r="J20"/>
  <c r="J18"/>
  <c r="E18"/>
  <c r="F92"/>
  <c r="J17"/>
  <c r="J15"/>
  <c r="E15"/>
  <c r="F114"/>
  <c r="J14"/>
  <c r="J12"/>
  <c r="J112"/>
  <c r="E7"/>
  <c r="E85"/>
  <c i="13" r="K39"/>
  <c r="K38"/>
  <c i="1" r="BA106"/>
  <c i="13" r="K37"/>
  <c i="1" r="AZ106"/>
  <c i="13" r="BI321"/>
  <c r="BH321"/>
  <c r="BG321"/>
  <c r="BF321"/>
  <c r="X321"/>
  <c r="V321"/>
  <c r="T321"/>
  <c r="P321"/>
  <c r="BI317"/>
  <c r="BH317"/>
  <c r="BG317"/>
  <c r="BF317"/>
  <c r="X317"/>
  <c r="V317"/>
  <c r="T317"/>
  <c r="P317"/>
  <c r="BI314"/>
  <c r="BH314"/>
  <c r="BG314"/>
  <c r="BF314"/>
  <c r="X314"/>
  <c r="V314"/>
  <c r="T314"/>
  <c r="P314"/>
  <c r="BI310"/>
  <c r="BH310"/>
  <c r="BG310"/>
  <c r="BF310"/>
  <c r="X310"/>
  <c r="V310"/>
  <c r="T310"/>
  <c r="P310"/>
  <c r="BI306"/>
  <c r="BH306"/>
  <c r="BG306"/>
  <c r="BF306"/>
  <c r="X306"/>
  <c r="V306"/>
  <c r="T306"/>
  <c r="P306"/>
  <c r="BI304"/>
  <c r="BH304"/>
  <c r="BG304"/>
  <c r="BF304"/>
  <c r="X304"/>
  <c r="V304"/>
  <c r="T304"/>
  <c r="P304"/>
  <c r="BI301"/>
  <c r="BH301"/>
  <c r="BG301"/>
  <c r="BF301"/>
  <c r="X301"/>
  <c r="V301"/>
  <c r="T301"/>
  <c r="P301"/>
  <c r="BI298"/>
  <c r="BH298"/>
  <c r="BG298"/>
  <c r="BF298"/>
  <c r="X298"/>
  <c r="V298"/>
  <c r="T298"/>
  <c r="P298"/>
  <c r="BI295"/>
  <c r="BH295"/>
  <c r="BG295"/>
  <c r="BF295"/>
  <c r="X295"/>
  <c r="V295"/>
  <c r="T295"/>
  <c r="P295"/>
  <c r="BI292"/>
  <c r="BH292"/>
  <c r="BG292"/>
  <c r="BF292"/>
  <c r="X292"/>
  <c r="V292"/>
  <c r="T292"/>
  <c r="P292"/>
  <c r="BI289"/>
  <c r="BH289"/>
  <c r="BG289"/>
  <c r="BF289"/>
  <c r="X289"/>
  <c r="V289"/>
  <c r="T289"/>
  <c r="P289"/>
  <c r="BI286"/>
  <c r="BH286"/>
  <c r="BG286"/>
  <c r="BF286"/>
  <c r="X286"/>
  <c r="V286"/>
  <c r="T286"/>
  <c r="P286"/>
  <c r="BI283"/>
  <c r="BH283"/>
  <c r="BG283"/>
  <c r="BF283"/>
  <c r="X283"/>
  <c r="V283"/>
  <c r="T283"/>
  <c r="P283"/>
  <c r="BI281"/>
  <c r="BH281"/>
  <c r="BG281"/>
  <c r="BF281"/>
  <c r="X281"/>
  <c r="V281"/>
  <c r="T281"/>
  <c r="P281"/>
  <c r="BI277"/>
  <c r="BH277"/>
  <c r="BG277"/>
  <c r="BF277"/>
  <c r="X277"/>
  <c r="V277"/>
  <c r="T277"/>
  <c r="P277"/>
  <c r="BI274"/>
  <c r="BH274"/>
  <c r="BG274"/>
  <c r="BF274"/>
  <c r="X274"/>
  <c r="V274"/>
  <c r="T274"/>
  <c r="P274"/>
  <c r="BI269"/>
  <c r="BH269"/>
  <c r="BG269"/>
  <c r="BF269"/>
  <c r="X269"/>
  <c r="V269"/>
  <c r="T269"/>
  <c r="P269"/>
  <c r="BI266"/>
  <c r="BH266"/>
  <c r="BG266"/>
  <c r="BF266"/>
  <c r="X266"/>
  <c r="V266"/>
  <c r="T266"/>
  <c r="P266"/>
  <c r="BI263"/>
  <c r="BH263"/>
  <c r="BG263"/>
  <c r="BF263"/>
  <c r="X263"/>
  <c r="V263"/>
  <c r="T263"/>
  <c r="P263"/>
  <c r="BI260"/>
  <c r="BH260"/>
  <c r="BG260"/>
  <c r="BF260"/>
  <c r="X260"/>
  <c r="V260"/>
  <c r="T260"/>
  <c r="P260"/>
  <c r="BI256"/>
  <c r="BH256"/>
  <c r="BG256"/>
  <c r="BF256"/>
  <c r="X256"/>
  <c r="V256"/>
  <c r="T256"/>
  <c r="P256"/>
  <c r="BI251"/>
  <c r="BH251"/>
  <c r="BG251"/>
  <c r="BF251"/>
  <c r="X251"/>
  <c r="V251"/>
  <c r="T251"/>
  <c r="P251"/>
  <c r="BI248"/>
  <c r="BH248"/>
  <c r="BG248"/>
  <c r="BF248"/>
  <c r="X248"/>
  <c r="V248"/>
  <c r="T248"/>
  <c r="P248"/>
  <c r="BI244"/>
  <c r="BH244"/>
  <c r="BG244"/>
  <c r="BF244"/>
  <c r="X244"/>
  <c r="V244"/>
  <c r="T244"/>
  <c r="P244"/>
  <c r="BI240"/>
  <c r="BH240"/>
  <c r="BG240"/>
  <c r="BF240"/>
  <c r="X240"/>
  <c r="V240"/>
  <c r="T240"/>
  <c r="P240"/>
  <c r="BI236"/>
  <c r="BH236"/>
  <c r="BG236"/>
  <c r="BF236"/>
  <c r="X236"/>
  <c r="V236"/>
  <c r="T236"/>
  <c r="P236"/>
  <c r="BI231"/>
  <c r="BH231"/>
  <c r="BG231"/>
  <c r="BF231"/>
  <c r="X231"/>
  <c r="V231"/>
  <c r="T231"/>
  <c r="P231"/>
  <c r="BI228"/>
  <c r="BH228"/>
  <c r="BG228"/>
  <c r="BF228"/>
  <c r="X228"/>
  <c r="V228"/>
  <c r="T228"/>
  <c r="P228"/>
  <c r="BI224"/>
  <c r="BH224"/>
  <c r="BG224"/>
  <c r="BF224"/>
  <c r="X224"/>
  <c r="V224"/>
  <c r="T224"/>
  <c r="P224"/>
  <c r="BI221"/>
  <c r="BH221"/>
  <c r="BG221"/>
  <c r="BF221"/>
  <c r="X221"/>
  <c r="V221"/>
  <c r="T221"/>
  <c r="P221"/>
  <c r="BI219"/>
  <c r="BH219"/>
  <c r="BG219"/>
  <c r="BF219"/>
  <c r="X219"/>
  <c r="V219"/>
  <c r="T219"/>
  <c r="P219"/>
  <c r="BI216"/>
  <c r="BH216"/>
  <c r="BG216"/>
  <c r="BF216"/>
  <c r="X216"/>
  <c r="V216"/>
  <c r="T216"/>
  <c r="P216"/>
  <c r="BI213"/>
  <c r="BH213"/>
  <c r="BG213"/>
  <c r="BF213"/>
  <c r="X213"/>
  <c r="V213"/>
  <c r="T213"/>
  <c r="P213"/>
  <c r="BI211"/>
  <c r="BH211"/>
  <c r="BG211"/>
  <c r="BF211"/>
  <c r="X211"/>
  <c r="V211"/>
  <c r="T211"/>
  <c r="P211"/>
  <c r="BI208"/>
  <c r="BH208"/>
  <c r="BG208"/>
  <c r="BF208"/>
  <c r="X208"/>
  <c r="V208"/>
  <c r="T208"/>
  <c r="P208"/>
  <c r="BI203"/>
  <c r="BH203"/>
  <c r="BG203"/>
  <c r="BF203"/>
  <c r="X203"/>
  <c r="V203"/>
  <c r="T203"/>
  <c r="P203"/>
  <c r="BI200"/>
  <c r="BH200"/>
  <c r="BG200"/>
  <c r="BF200"/>
  <c r="X200"/>
  <c r="V200"/>
  <c r="T200"/>
  <c r="P200"/>
  <c r="BI197"/>
  <c r="BH197"/>
  <c r="BG197"/>
  <c r="BF197"/>
  <c r="X197"/>
  <c r="V197"/>
  <c r="T197"/>
  <c r="P197"/>
  <c r="BI194"/>
  <c r="BH194"/>
  <c r="BG194"/>
  <c r="BF194"/>
  <c r="X194"/>
  <c r="V194"/>
  <c r="T194"/>
  <c r="P194"/>
  <c r="BI191"/>
  <c r="BH191"/>
  <c r="BG191"/>
  <c r="BF191"/>
  <c r="X191"/>
  <c r="V191"/>
  <c r="T191"/>
  <c r="P191"/>
  <c r="BI188"/>
  <c r="BH188"/>
  <c r="BG188"/>
  <c r="BF188"/>
  <c r="X188"/>
  <c r="V188"/>
  <c r="T188"/>
  <c r="P188"/>
  <c r="BI185"/>
  <c r="BH185"/>
  <c r="BG185"/>
  <c r="BF185"/>
  <c r="X185"/>
  <c r="V185"/>
  <c r="T185"/>
  <c r="P185"/>
  <c r="BI183"/>
  <c r="BH183"/>
  <c r="BG183"/>
  <c r="BF183"/>
  <c r="X183"/>
  <c r="V183"/>
  <c r="T183"/>
  <c r="P183"/>
  <c r="BI179"/>
  <c r="BH179"/>
  <c r="BG179"/>
  <c r="BF179"/>
  <c r="X179"/>
  <c r="V179"/>
  <c r="T179"/>
  <c r="P179"/>
  <c r="BI176"/>
  <c r="BH176"/>
  <c r="BG176"/>
  <c r="BF176"/>
  <c r="X176"/>
  <c r="V176"/>
  <c r="T176"/>
  <c r="P176"/>
  <c r="BI174"/>
  <c r="BH174"/>
  <c r="BG174"/>
  <c r="BF174"/>
  <c r="X174"/>
  <c r="V174"/>
  <c r="T174"/>
  <c r="P174"/>
  <c r="BI171"/>
  <c r="BH171"/>
  <c r="BG171"/>
  <c r="BF171"/>
  <c r="X171"/>
  <c r="V171"/>
  <c r="T171"/>
  <c r="P171"/>
  <c r="BI169"/>
  <c r="BH169"/>
  <c r="BG169"/>
  <c r="BF169"/>
  <c r="X169"/>
  <c r="V169"/>
  <c r="T169"/>
  <c r="P169"/>
  <c r="BI166"/>
  <c r="BH166"/>
  <c r="BG166"/>
  <c r="BF166"/>
  <c r="X166"/>
  <c r="V166"/>
  <c r="T166"/>
  <c r="P166"/>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2"/>
  <c r="BH152"/>
  <c r="BG152"/>
  <c r="BF152"/>
  <c r="X152"/>
  <c r="V152"/>
  <c r="T152"/>
  <c r="P152"/>
  <c r="BI149"/>
  <c r="BH149"/>
  <c r="BG149"/>
  <c r="BF149"/>
  <c r="X149"/>
  <c r="V149"/>
  <c r="T149"/>
  <c r="P149"/>
  <c r="BI146"/>
  <c r="BH146"/>
  <c r="BG146"/>
  <c r="BF146"/>
  <c r="X146"/>
  <c r="V146"/>
  <c r="T146"/>
  <c r="P146"/>
  <c r="BI143"/>
  <c r="BH143"/>
  <c r="BG143"/>
  <c r="BF143"/>
  <c r="X143"/>
  <c r="V143"/>
  <c r="T143"/>
  <c r="P143"/>
  <c r="BI140"/>
  <c r="BH140"/>
  <c r="BG140"/>
  <c r="BF140"/>
  <c r="X140"/>
  <c r="V140"/>
  <c r="T140"/>
  <c r="P140"/>
  <c r="BI136"/>
  <c r="BH136"/>
  <c r="BG136"/>
  <c r="BF136"/>
  <c r="X136"/>
  <c r="V136"/>
  <c r="T136"/>
  <c r="P136"/>
  <c r="BI134"/>
  <c r="BH134"/>
  <c r="BG134"/>
  <c r="BF134"/>
  <c r="X134"/>
  <c r="V134"/>
  <c r="T134"/>
  <c r="P134"/>
  <c r="BI131"/>
  <c r="BH131"/>
  <c r="BG131"/>
  <c r="BF131"/>
  <c r="X131"/>
  <c r="V131"/>
  <c r="T131"/>
  <c r="P131"/>
  <c r="BI128"/>
  <c r="BH128"/>
  <c r="BG128"/>
  <c r="BF128"/>
  <c r="X128"/>
  <c r="V128"/>
  <c r="T128"/>
  <c r="P128"/>
  <c r="BI125"/>
  <c r="BH125"/>
  <c r="BG125"/>
  <c r="BF125"/>
  <c r="X125"/>
  <c r="V125"/>
  <c r="T125"/>
  <c r="P125"/>
  <c r="F116"/>
  <c r="E114"/>
  <c r="F89"/>
  <c r="E87"/>
  <c r="J24"/>
  <c r="E24"/>
  <c r="J92"/>
  <c r="J23"/>
  <c r="J21"/>
  <c r="E21"/>
  <c r="J118"/>
  <c r="J20"/>
  <c r="J18"/>
  <c r="E18"/>
  <c r="F119"/>
  <c r="J17"/>
  <c r="J15"/>
  <c r="E15"/>
  <c r="F118"/>
  <c r="J14"/>
  <c r="J12"/>
  <c r="J89"/>
  <c r="E7"/>
  <c r="E85"/>
  <c i="12" r="K39"/>
  <c r="K38"/>
  <c i="1" r="BA105"/>
  <c i="12" r="K37"/>
  <c i="1" r="AZ105"/>
  <c i="12" r="BI498"/>
  <c r="BH498"/>
  <c r="BG498"/>
  <c r="BF498"/>
  <c r="X498"/>
  <c r="V498"/>
  <c r="T498"/>
  <c r="P498"/>
  <c r="BI494"/>
  <c r="BH494"/>
  <c r="BG494"/>
  <c r="BF494"/>
  <c r="X494"/>
  <c r="V494"/>
  <c r="T494"/>
  <c r="P494"/>
  <c r="BI491"/>
  <c r="BH491"/>
  <c r="BG491"/>
  <c r="BF491"/>
  <c r="X491"/>
  <c r="V491"/>
  <c r="T491"/>
  <c r="P491"/>
  <c r="BI488"/>
  <c r="BH488"/>
  <c r="BG488"/>
  <c r="BF488"/>
  <c r="X488"/>
  <c r="V488"/>
  <c r="T488"/>
  <c r="P488"/>
  <c r="BI485"/>
  <c r="BH485"/>
  <c r="BG485"/>
  <c r="BF485"/>
  <c r="X485"/>
  <c r="V485"/>
  <c r="T485"/>
  <c r="P485"/>
  <c r="BI483"/>
  <c r="BH483"/>
  <c r="BG483"/>
  <c r="BF483"/>
  <c r="X483"/>
  <c r="V483"/>
  <c r="T483"/>
  <c r="P483"/>
  <c r="BI479"/>
  <c r="BH479"/>
  <c r="BG479"/>
  <c r="BF479"/>
  <c r="X479"/>
  <c r="V479"/>
  <c r="T479"/>
  <c r="P479"/>
  <c r="BI477"/>
  <c r="BH477"/>
  <c r="BG477"/>
  <c r="BF477"/>
  <c r="X477"/>
  <c r="V477"/>
  <c r="T477"/>
  <c r="P477"/>
  <c r="BI474"/>
  <c r="BH474"/>
  <c r="BG474"/>
  <c r="BF474"/>
  <c r="X474"/>
  <c r="V474"/>
  <c r="T474"/>
  <c r="P474"/>
  <c r="BI472"/>
  <c r="BH472"/>
  <c r="BG472"/>
  <c r="BF472"/>
  <c r="X472"/>
  <c r="V472"/>
  <c r="T472"/>
  <c r="P472"/>
  <c r="BI470"/>
  <c r="BH470"/>
  <c r="BG470"/>
  <c r="BF470"/>
  <c r="X470"/>
  <c r="V470"/>
  <c r="T470"/>
  <c r="P470"/>
  <c r="BI468"/>
  <c r="BH468"/>
  <c r="BG468"/>
  <c r="BF468"/>
  <c r="X468"/>
  <c r="V468"/>
  <c r="T468"/>
  <c r="P468"/>
  <c r="BI465"/>
  <c r="BH465"/>
  <c r="BG465"/>
  <c r="BF465"/>
  <c r="X465"/>
  <c r="V465"/>
  <c r="T465"/>
  <c r="P465"/>
  <c r="BI463"/>
  <c r="BH463"/>
  <c r="BG463"/>
  <c r="BF463"/>
  <c r="X463"/>
  <c r="V463"/>
  <c r="T463"/>
  <c r="P463"/>
  <c r="BI461"/>
  <c r="BH461"/>
  <c r="BG461"/>
  <c r="BF461"/>
  <c r="X461"/>
  <c r="V461"/>
  <c r="T461"/>
  <c r="P461"/>
  <c r="BI458"/>
  <c r="BH458"/>
  <c r="BG458"/>
  <c r="BF458"/>
  <c r="X458"/>
  <c r="V458"/>
  <c r="T458"/>
  <c r="P458"/>
  <c r="BI456"/>
  <c r="BH456"/>
  <c r="BG456"/>
  <c r="BF456"/>
  <c r="X456"/>
  <c r="V456"/>
  <c r="T456"/>
  <c r="P456"/>
  <c r="BI454"/>
  <c r="BH454"/>
  <c r="BG454"/>
  <c r="BF454"/>
  <c r="X454"/>
  <c r="V454"/>
  <c r="T454"/>
  <c r="P454"/>
  <c r="BI452"/>
  <c r="BH452"/>
  <c r="BG452"/>
  <c r="BF452"/>
  <c r="X452"/>
  <c r="V452"/>
  <c r="T452"/>
  <c r="P452"/>
  <c r="BI449"/>
  <c r="BH449"/>
  <c r="BG449"/>
  <c r="BF449"/>
  <c r="X449"/>
  <c r="V449"/>
  <c r="T449"/>
  <c r="P449"/>
  <c r="BI447"/>
  <c r="BH447"/>
  <c r="BG447"/>
  <c r="BF447"/>
  <c r="X447"/>
  <c r="V447"/>
  <c r="T447"/>
  <c r="P447"/>
  <c r="BI445"/>
  <c r="BH445"/>
  <c r="BG445"/>
  <c r="BF445"/>
  <c r="X445"/>
  <c r="V445"/>
  <c r="T445"/>
  <c r="P445"/>
  <c r="BI442"/>
  <c r="BH442"/>
  <c r="BG442"/>
  <c r="BF442"/>
  <c r="X442"/>
  <c r="V442"/>
  <c r="T442"/>
  <c r="P442"/>
  <c r="BI439"/>
  <c r="BH439"/>
  <c r="BG439"/>
  <c r="BF439"/>
  <c r="X439"/>
  <c r="V439"/>
  <c r="T439"/>
  <c r="P439"/>
  <c r="BI436"/>
  <c r="BH436"/>
  <c r="BG436"/>
  <c r="BF436"/>
  <c r="X436"/>
  <c r="V436"/>
  <c r="T436"/>
  <c r="P436"/>
  <c r="BI433"/>
  <c r="BH433"/>
  <c r="BG433"/>
  <c r="BF433"/>
  <c r="X433"/>
  <c r="V433"/>
  <c r="T433"/>
  <c r="P433"/>
  <c r="BI430"/>
  <c r="BH430"/>
  <c r="BG430"/>
  <c r="BF430"/>
  <c r="X430"/>
  <c r="V430"/>
  <c r="T430"/>
  <c r="P430"/>
  <c r="BI427"/>
  <c r="BH427"/>
  <c r="BG427"/>
  <c r="BF427"/>
  <c r="X427"/>
  <c r="V427"/>
  <c r="T427"/>
  <c r="P427"/>
  <c r="BI424"/>
  <c r="BH424"/>
  <c r="BG424"/>
  <c r="BF424"/>
  <c r="X424"/>
  <c r="V424"/>
  <c r="T424"/>
  <c r="P424"/>
  <c r="BI421"/>
  <c r="BH421"/>
  <c r="BG421"/>
  <c r="BF421"/>
  <c r="X421"/>
  <c r="V421"/>
  <c r="T421"/>
  <c r="P421"/>
  <c r="BI416"/>
  <c r="BH416"/>
  <c r="BG416"/>
  <c r="BF416"/>
  <c r="X416"/>
  <c r="V416"/>
  <c r="T416"/>
  <c r="P416"/>
  <c r="BI411"/>
  <c r="BH411"/>
  <c r="BG411"/>
  <c r="BF411"/>
  <c r="X411"/>
  <c r="V411"/>
  <c r="T411"/>
  <c r="P411"/>
  <c r="BI408"/>
  <c r="BH408"/>
  <c r="BG408"/>
  <c r="BF408"/>
  <c r="X408"/>
  <c r="V408"/>
  <c r="T408"/>
  <c r="P408"/>
  <c r="BI405"/>
  <c r="BH405"/>
  <c r="BG405"/>
  <c r="BF405"/>
  <c r="X405"/>
  <c r="V405"/>
  <c r="T405"/>
  <c r="P405"/>
  <c r="BI402"/>
  <c r="BH402"/>
  <c r="BG402"/>
  <c r="BF402"/>
  <c r="X402"/>
  <c r="V402"/>
  <c r="T402"/>
  <c r="P402"/>
  <c r="BI399"/>
  <c r="BH399"/>
  <c r="BG399"/>
  <c r="BF399"/>
  <c r="X399"/>
  <c r="V399"/>
  <c r="T399"/>
  <c r="P399"/>
  <c r="BI395"/>
  <c r="BH395"/>
  <c r="BG395"/>
  <c r="BF395"/>
  <c r="X395"/>
  <c r="V395"/>
  <c r="T395"/>
  <c r="P395"/>
  <c r="BI390"/>
  <c r="BH390"/>
  <c r="BG390"/>
  <c r="BF390"/>
  <c r="X390"/>
  <c r="V390"/>
  <c r="T390"/>
  <c r="P390"/>
  <c r="BI387"/>
  <c r="BH387"/>
  <c r="BG387"/>
  <c r="BF387"/>
  <c r="X387"/>
  <c r="V387"/>
  <c r="T387"/>
  <c r="P387"/>
  <c r="BI384"/>
  <c r="BH384"/>
  <c r="BG384"/>
  <c r="BF384"/>
  <c r="X384"/>
  <c r="V384"/>
  <c r="T384"/>
  <c r="P384"/>
  <c r="BI381"/>
  <c r="BH381"/>
  <c r="BG381"/>
  <c r="BF381"/>
  <c r="X381"/>
  <c r="V381"/>
  <c r="T381"/>
  <c r="P381"/>
  <c r="BI378"/>
  <c r="BH378"/>
  <c r="BG378"/>
  <c r="BF378"/>
  <c r="X378"/>
  <c r="V378"/>
  <c r="T378"/>
  <c r="P378"/>
  <c r="BI375"/>
  <c r="BH375"/>
  <c r="BG375"/>
  <c r="BF375"/>
  <c r="X375"/>
  <c r="V375"/>
  <c r="T375"/>
  <c r="P375"/>
  <c r="BI371"/>
  <c r="BH371"/>
  <c r="BG371"/>
  <c r="BF371"/>
  <c r="X371"/>
  <c r="V371"/>
  <c r="T371"/>
  <c r="P371"/>
  <c r="BI366"/>
  <c r="BH366"/>
  <c r="BG366"/>
  <c r="BF366"/>
  <c r="X366"/>
  <c r="V366"/>
  <c r="T366"/>
  <c r="P366"/>
  <c r="BI361"/>
  <c r="BH361"/>
  <c r="BG361"/>
  <c r="BF361"/>
  <c r="X361"/>
  <c r="V361"/>
  <c r="T361"/>
  <c r="P361"/>
  <c r="BI356"/>
  <c r="BH356"/>
  <c r="BG356"/>
  <c r="BF356"/>
  <c r="X356"/>
  <c r="V356"/>
  <c r="T356"/>
  <c r="P356"/>
  <c r="BI351"/>
  <c r="BH351"/>
  <c r="BG351"/>
  <c r="BF351"/>
  <c r="X351"/>
  <c r="V351"/>
  <c r="T351"/>
  <c r="P351"/>
  <c r="BI348"/>
  <c r="BH348"/>
  <c r="BG348"/>
  <c r="BF348"/>
  <c r="X348"/>
  <c r="V348"/>
  <c r="T348"/>
  <c r="P348"/>
  <c r="BI345"/>
  <c r="BH345"/>
  <c r="BG345"/>
  <c r="BF345"/>
  <c r="X345"/>
  <c r="V345"/>
  <c r="T345"/>
  <c r="P345"/>
  <c r="BI342"/>
  <c r="BH342"/>
  <c r="BG342"/>
  <c r="BF342"/>
  <c r="X342"/>
  <c r="V342"/>
  <c r="T342"/>
  <c r="P342"/>
  <c r="BI339"/>
  <c r="BH339"/>
  <c r="BG339"/>
  <c r="BF339"/>
  <c r="X339"/>
  <c r="V339"/>
  <c r="T339"/>
  <c r="P339"/>
  <c r="BI336"/>
  <c r="BH336"/>
  <c r="BG336"/>
  <c r="BF336"/>
  <c r="X336"/>
  <c r="V336"/>
  <c r="T336"/>
  <c r="P336"/>
  <c r="BI333"/>
  <c r="BH333"/>
  <c r="BG333"/>
  <c r="BF333"/>
  <c r="X333"/>
  <c r="V333"/>
  <c r="T333"/>
  <c r="P333"/>
  <c r="BI329"/>
  <c r="BH329"/>
  <c r="BG329"/>
  <c r="BF329"/>
  <c r="X329"/>
  <c r="V329"/>
  <c r="T329"/>
  <c r="P329"/>
  <c r="BI326"/>
  <c r="BH326"/>
  <c r="BG326"/>
  <c r="BF326"/>
  <c r="X326"/>
  <c r="V326"/>
  <c r="T326"/>
  <c r="P326"/>
  <c r="BI323"/>
  <c r="BH323"/>
  <c r="BG323"/>
  <c r="BF323"/>
  <c r="X323"/>
  <c r="V323"/>
  <c r="T323"/>
  <c r="P323"/>
  <c r="BI319"/>
  <c r="BH319"/>
  <c r="BG319"/>
  <c r="BF319"/>
  <c r="X319"/>
  <c r="V319"/>
  <c r="T319"/>
  <c r="P319"/>
  <c r="BI316"/>
  <c r="BH316"/>
  <c r="BG316"/>
  <c r="BF316"/>
  <c r="X316"/>
  <c r="V316"/>
  <c r="T316"/>
  <c r="P316"/>
  <c r="BI313"/>
  <c r="BH313"/>
  <c r="BG313"/>
  <c r="BF313"/>
  <c r="X313"/>
  <c r="V313"/>
  <c r="T313"/>
  <c r="P313"/>
  <c r="BI310"/>
  <c r="BH310"/>
  <c r="BG310"/>
  <c r="BF310"/>
  <c r="X310"/>
  <c r="V310"/>
  <c r="T310"/>
  <c r="P310"/>
  <c r="BI307"/>
  <c r="BH307"/>
  <c r="BG307"/>
  <c r="BF307"/>
  <c r="X307"/>
  <c r="V307"/>
  <c r="T307"/>
  <c r="P307"/>
  <c r="BI304"/>
  <c r="BH304"/>
  <c r="BG304"/>
  <c r="BF304"/>
  <c r="X304"/>
  <c r="V304"/>
  <c r="T304"/>
  <c r="P304"/>
  <c r="BI301"/>
  <c r="BH301"/>
  <c r="BG301"/>
  <c r="BF301"/>
  <c r="X301"/>
  <c r="V301"/>
  <c r="T301"/>
  <c r="P301"/>
  <c r="BI298"/>
  <c r="BH298"/>
  <c r="BG298"/>
  <c r="BF298"/>
  <c r="X298"/>
  <c r="V298"/>
  <c r="T298"/>
  <c r="P298"/>
  <c r="BI295"/>
  <c r="BH295"/>
  <c r="BG295"/>
  <c r="BF295"/>
  <c r="X295"/>
  <c r="V295"/>
  <c r="T295"/>
  <c r="P295"/>
  <c r="BI292"/>
  <c r="BH292"/>
  <c r="BG292"/>
  <c r="BF292"/>
  <c r="X292"/>
  <c r="V292"/>
  <c r="T292"/>
  <c r="P292"/>
  <c r="BI289"/>
  <c r="BH289"/>
  <c r="BG289"/>
  <c r="BF289"/>
  <c r="X289"/>
  <c r="V289"/>
  <c r="T289"/>
  <c r="P289"/>
  <c r="BI287"/>
  <c r="BH287"/>
  <c r="BG287"/>
  <c r="BF287"/>
  <c r="X287"/>
  <c r="V287"/>
  <c r="T287"/>
  <c r="P287"/>
  <c r="BI284"/>
  <c r="BH284"/>
  <c r="BG284"/>
  <c r="BF284"/>
  <c r="X284"/>
  <c r="V284"/>
  <c r="T284"/>
  <c r="P284"/>
  <c r="BI282"/>
  <c r="BH282"/>
  <c r="BG282"/>
  <c r="BF282"/>
  <c r="X282"/>
  <c r="V282"/>
  <c r="T282"/>
  <c r="P282"/>
  <c r="BI279"/>
  <c r="BH279"/>
  <c r="BG279"/>
  <c r="BF279"/>
  <c r="X279"/>
  <c r="V279"/>
  <c r="T279"/>
  <c r="P279"/>
  <c r="BI274"/>
  <c r="BH274"/>
  <c r="BG274"/>
  <c r="BF274"/>
  <c r="X274"/>
  <c r="V274"/>
  <c r="T274"/>
  <c r="P274"/>
  <c r="BI271"/>
  <c r="BH271"/>
  <c r="BG271"/>
  <c r="BF271"/>
  <c r="X271"/>
  <c r="V271"/>
  <c r="T271"/>
  <c r="P271"/>
  <c r="BI269"/>
  <c r="BH269"/>
  <c r="BG269"/>
  <c r="BF269"/>
  <c r="X269"/>
  <c r="V269"/>
  <c r="T269"/>
  <c r="P269"/>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5"/>
  <c r="BH255"/>
  <c r="BG255"/>
  <c r="BF255"/>
  <c r="X255"/>
  <c r="V255"/>
  <c r="T255"/>
  <c r="P255"/>
  <c r="BI253"/>
  <c r="BH253"/>
  <c r="BG253"/>
  <c r="BF253"/>
  <c r="X253"/>
  <c r="V253"/>
  <c r="T253"/>
  <c r="P253"/>
  <c r="BI250"/>
  <c r="BH250"/>
  <c r="BG250"/>
  <c r="BF250"/>
  <c r="X250"/>
  <c r="V250"/>
  <c r="T250"/>
  <c r="P250"/>
  <c r="BI247"/>
  <c r="BH247"/>
  <c r="BG247"/>
  <c r="BF247"/>
  <c r="X247"/>
  <c r="V247"/>
  <c r="T247"/>
  <c r="P247"/>
  <c r="BI244"/>
  <c r="BH244"/>
  <c r="BG244"/>
  <c r="BF244"/>
  <c r="X244"/>
  <c r="V244"/>
  <c r="T244"/>
  <c r="P244"/>
  <c r="BI241"/>
  <c r="BH241"/>
  <c r="BG241"/>
  <c r="BF241"/>
  <c r="X241"/>
  <c r="V241"/>
  <c r="T241"/>
  <c r="P241"/>
  <c r="BI238"/>
  <c r="BH238"/>
  <c r="BG238"/>
  <c r="BF238"/>
  <c r="X238"/>
  <c r="V238"/>
  <c r="T238"/>
  <c r="P238"/>
  <c r="BI235"/>
  <c r="BH235"/>
  <c r="BG235"/>
  <c r="BF235"/>
  <c r="X235"/>
  <c r="V235"/>
  <c r="T235"/>
  <c r="P235"/>
  <c r="BI232"/>
  <c r="BH232"/>
  <c r="BG232"/>
  <c r="BF232"/>
  <c r="X232"/>
  <c r="V232"/>
  <c r="T232"/>
  <c r="P232"/>
  <c r="BI229"/>
  <c r="BH229"/>
  <c r="BG229"/>
  <c r="BF229"/>
  <c r="X229"/>
  <c r="V229"/>
  <c r="T229"/>
  <c r="P229"/>
  <c r="BI226"/>
  <c r="BH226"/>
  <c r="BG226"/>
  <c r="BF226"/>
  <c r="X226"/>
  <c r="V226"/>
  <c r="T226"/>
  <c r="P226"/>
  <c r="BI223"/>
  <c r="BH223"/>
  <c r="BG223"/>
  <c r="BF223"/>
  <c r="X223"/>
  <c r="V223"/>
  <c r="T223"/>
  <c r="P223"/>
  <c r="BI220"/>
  <c r="BH220"/>
  <c r="BG220"/>
  <c r="BF220"/>
  <c r="X220"/>
  <c r="V220"/>
  <c r="T220"/>
  <c r="P220"/>
  <c r="BI217"/>
  <c r="BH217"/>
  <c r="BG217"/>
  <c r="BF217"/>
  <c r="X217"/>
  <c r="V217"/>
  <c r="T217"/>
  <c r="P217"/>
  <c r="BI214"/>
  <c r="BH214"/>
  <c r="BG214"/>
  <c r="BF214"/>
  <c r="X214"/>
  <c r="V214"/>
  <c r="T214"/>
  <c r="P214"/>
  <c r="BI211"/>
  <c r="BH211"/>
  <c r="BG211"/>
  <c r="BF211"/>
  <c r="X211"/>
  <c r="V211"/>
  <c r="T211"/>
  <c r="P211"/>
  <c r="BI208"/>
  <c r="BH208"/>
  <c r="BG208"/>
  <c r="BF208"/>
  <c r="X208"/>
  <c r="V208"/>
  <c r="T208"/>
  <c r="P208"/>
  <c r="BI205"/>
  <c r="BH205"/>
  <c r="BG205"/>
  <c r="BF205"/>
  <c r="X205"/>
  <c r="V205"/>
  <c r="T205"/>
  <c r="P205"/>
  <c r="BI202"/>
  <c r="BH202"/>
  <c r="BG202"/>
  <c r="BF202"/>
  <c r="X202"/>
  <c r="V202"/>
  <c r="T202"/>
  <c r="P202"/>
  <c r="BI199"/>
  <c r="BH199"/>
  <c r="BG199"/>
  <c r="BF199"/>
  <c r="X199"/>
  <c r="V199"/>
  <c r="T199"/>
  <c r="P199"/>
  <c r="BI196"/>
  <c r="BH196"/>
  <c r="BG196"/>
  <c r="BF196"/>
  <c r="X196"/>
  <c r="V196"/>
  <c r="T196"/>
  <c r="P196"/>
  <c r="BI193"/>
  <c r="BH193"/>
  <c r="BG193"/>
  <c r="BF193"/>
  <c r="X193"/>
  <c r="V193"/>
  <c r="T193"/>
  <c r="P193"/>
  <c r="BI190"/>
  <c r="BH190"/>
  <c r="BG190"/>
  <c r="BF190"/>
  <c r="X190"/>
  <c r="V190"/>
  <c r="T190"/>
  <c r="P190"/>
  <c r="BI187"/>
  <c r="BH187"/>
  <c r="BG187"/>
  <c r="BF187"/>
  <c r="X187"/>
  <c r="V187"/>
  <c r="T187"/>
  <c r="P187"/>
  <c r="BI184"/>
  <c r="BH184"/>
  <c r="BG184"/>
  <c r="BF184"/>
  <c r="X184"/>
  <c r="V184"/>
  <c r="T184"/>
  <c r="P184"/>
  <c r="BI181"/>
  <c r="BH181"/>
  <c r="BG181"/>
  <c r="BF181"/>
  <c r="X181"/>
  <c r="V181"/>
  <c r="T181"/>
  <c r="P181"/>
  <c r="BI178"/>
  <c r="BH178"/>
  <c r="BG178"/>
  <c r="BF178"/>
  <c r="X178"/>
  <c r="V178"/>
  <c r="T178"/>
  <c r="P178"/>
  <c r="BI175"/>
  <c r="BH175"/>
  <c r="BG175"/>
  <c r="BF175"/>
  <c r="X175"/>
  <c r="V175"/>
  <c r="T175"/>
  <c r="P175"/>
  <c r="BI172"/>
  <c r="BH172"/>
  <c r="BG172"/>
  <c r="BF172"/>
  <c r="X172"/>
  <c r="V172"/>
  <c r="T172"/>
  <c r="P172"/>
  <c r="BI169"/>
  <c r="BH169"/>
  <c r="BG169"/>
  <c r="BF169"/>
  <c r="X169"/>
  <c r="V169"/>
  <c r="T169"/>
  <c r="P169"/>
  <c r="BI166"/>
  <c r="BH166"/>
  <c r="BG166"/>
  <c r="BF166"/>
  <c r="X166"/>
  <c r="V166"/>
  <c r="T166"/>
  <c r="P166"/>
  <c r="BI163"/>
  <c r="BH163"/>
  <c r="BG163"/>
  <c r="BF163"/>
  <c r="X163"/>
  <c r="V163"/>
  <c r="T163"/>
  <c r="P163"/>
  <c r="BI160"/>
  <c r="BH160"/>
  <c r="BG160"/>
  <c r="BF160"/>
  <c r="X160"/>
  <c r="V160"/>
  <c r="T160"/>
  <c r="P160"/>
  <c r="BI157"/>
  <c r="BH157"/>
  <c r="BG157"/>
  <c r="BF157"/>
  <c r="X157"/>
  <c r="V157"/>
  <c r="T157"/>
  <c r="P157"/>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3"/>
  <c r="BH143"/>
  <c r="BG143"/>
  <c r="BF143"/>
  <c r="X143"/>
  <c r="V143"/>
  <c r="T143"/>
  <c r="P143"/>
  <c r="BI141"/>
  <c r="BH141"/>
  <c r="BG141"/>
  <c r="BF141"/>
  <c r="X141"/>
  <c r="V141"/>
  <c r="T141"/>
  <c r="P141"/>
  <c r="BI138"/>
  <c r="BH138"/>
  <c r="BG138"/>
  <c r="BF138"/>
  <c r="X138"/>
  <c r="V138"/>
  <c r="T138"/>
  <c r="P138"/>
  <c r="BI135"/>
  <c r="BH135"/>
  <c r="BG135"/>
  <c r="BF135"/>
  <c r="X135"/>
  <c r="V135"/>
  <c r="T135"/>
  <c r="P135"/>
  <c r="BI132"/>
  <c r="BH132"/>
  <c r="BG132"/>
  <c r="BF132"/>
  <c r="X132"/>
  <c r="V132"/>
  <c r="T132"/>
  <c r="P132"/>
  <c r="BI128"/>
  <c r="BH128"/>
  <c r="BG128"/>
  <c r="BF128"/>
  <c r="X128"/>
  <c r="V128"/>
  <c r="T128"/>
  <c r="P128"/>
  <c r="BI125"/>
  <c r="BH125"/>
  <c r="BG125"/>
  <c r="BF125"/>
  <c r="X125"/>
  <c r="V125"/>
  <c r="T125"/>
  <c r="P125"/>
  <c r="F116"/>
  <c r="E114"/>
  <c r="F89"/>
  <c r="E87"/>
  <c r="J24"/>
  <c r="E24"/>
  <c r="J92"/>
  <c r="J23"/>
  <c r="J21"/>
  <c r="E21"/>
  <c r="J118"/>
  <c r="J20"/>
  <c r="J18"/>
  <c r="E18"/>
  <c r="F119"/>
  <c r="J17"/>
  <c r="J15"/>
  <c r="E15"/>
  <c r="F118"/>
  <c r="J14"/>
  <c r="J12"/>
  <c r="J89"/>
  <c r="E7"/>
  <c r="E112"/>
  <c i="11" r="K39"/>
  <c r="K38"/>
  <c i="1" r="BA104"/>
  <c i="11" r="K37"/>
  <c i="1" r="AZ104"/>
  <c i="11" r="BI288"/>
  <c r="BH288"/>
  <c r="BG288"/>
  <c r="BF288"/>
  <c r="X288"/>
  <c r="V288"/>
  <c r="T288"/>
  <c r="P288"/>
  <c r="BI284"/>
  <c r="BH284"/>
  <c r="BG284"/>
  <c r="BF284"/>
  <c r="X284"/>
  <c r="V284"/>
  <c r="T284"/>
  <c r="P284"/>
  <c r="BI278"/>
  <c r="BH278"/>
  <c r="BG278"/>
  <c r="BF278"/>
  <c r="X278"/>
  <c r="X277"/>
  <c r="V278"/>
  <c r="V277"/>
  <c r="T278"/>
  <c r="T277"/>
  <c r="P278"/>
  <c r="BI272"/>
  <c r="BH272"/>
  <c r="BG272"/>
  <c r="BF272"/>
  <c r="X272"/>
  <c r="V272"/>
  <c r="T272"/>
  <c r="P272"/>
  <c r="BI267"/>
  <c r="BH267"/>
  <c r="BG267"/>
  <c r="BF267"/>
  <c r="X267"/>
  <c r="V267"/>
  <c r="T267"/>
  <c r="P267"/>
  <c r="BI262"/>
  <c r="BH262"/>
  <c r="BG262"/>
  <c r="BF262"/>
  <c r="X262"/>
  <c r="V262"/>
  <c r="T262"/>
  <c r="P262"/>
  <c r="BI257"/>
  <c r="BH257"/>
  <c r="BG257"/>
  <c r="BF257"/>
  <c r="X257"/>
  <c r="V257"/>
  <c r="T257"/>
  <c r="P257"/>
  <c r="BI254"/>
  <c r="BH254"/>
  <c r="BG254"/>
  <c r="BF254"/>
  <c r="X254"/>
  <c r="V254"/>
  <c r="T254"/>
  <c r="P254"/>
  <c r="BI251"/>
  <c r="BH251"/>
  <c r="BG251"/>
  <c r="BF251"/>
  <c r="X251"/>
  <c r="V251"/>
  <c r="T251"/>
  <c r="P251"/>
  <c r="BI247"/>
  <c r="BH247"/>
  <c r="BG247"/>
  <c r="BF247"/>
  <c r="X247"/>
  <c r="V247"/>
  <c r="T247"/>
  <c r="P247"/>
  <c r="BI244"/>
  <c r="BH244"/>
  <c r="BG244"/>
  <c r="BF244"/>
  <c r="X244"/>
  <c r="V244"/>
  <c r="T244"/>
  <c r="P244"/>
  <c r="BI239"/>
  <c r="BH239"/>
  <c r="BG239"/>
  <c r="BF239"/>
  <c r="X239"/>
  <c r="V239"/>
  <c r="T239"/>
  <c r="P239"/>
  <c r="BI236"/>
  <c r="BH236"/>
  <c r="BG236"/>
  <c r="BF236"/>
  <c r="X236"/>
  <c r="V236"/>
  <c r="T236"/>
  <c r="P236"/>
  <c r="BI231"/>
  <c r="BH231"/>
  <c r="BG231"/>
  <c r="BF231"/>
  <c r="X231"/>
  <c r="V231"/>
  <c r="T231"/>
  <c r="P231"/>
  <c r="BI227"/>
  <c r="BH227"/>
  <c r="BG227"/>
  <c r="BF227"/>
  <c r="X227"/>
  <c r="V227"/>
  <c r="T227"/>
  <c r="P227"/>
  <c r="BI224"/>
  <c r="BH224"/>
  <c r="BG224"/>
  <c r="BF224"/>
  <c r="X224"/>
  <c r="V224"/>
  <c r="T224"/>
  <c r="P224"/>
  <c r="BI219"/>
  <c r="BH219"/>
  <c r="BG219"/>
  <c r="BF219"/>
  <c r="X219"/>
  <c r="V219"/>
  <c r="T219"/>
  <c r="P219"/>
  <c r="BI215"/>
  <c r="BH215"/>
  <c r="BG215"/>
  <c r="BF215"/>
  <c r="X215"/>
  <c r="V215"/>
  <c r="T215"/>
  <c r="P215"/>
  <c r="BI210"/>
  <c r="BH210"/>
  <c r="BG210"/>
  <c r="BF210"/>
  <c r="X210"/>
  <c r="V210"/>
  <c r="T210"/>
  <c r="P210"/>
  <c r="BI204"/>
  <c r="BH204"/>
  <c r="BG204"/>
  <c r="BF204"/>
  <c r="X204"/>
  <c r="V204"/>
  <c r="T204"/>
  <c r="P204"/>
  <c r="BI200"/>
  <c r="BH200"/>
  <c r="BG200"/>
  <c r="BF200"/>
  <c r="X200"/>
  <c r="V200"/>
  <c r="T200"/>
  <c r="P200"/>
  <c r="BI195"/>
  <c r="BH195"/>
  <c r="BG195"/>
  <c r="BF195"/>
  <c r="X195"/>
  <c r="V195"/>
  <c r="T195"/>
  <c r="P195"/>
  <c r="BI188"/>
  <c r="BH188"/>
  <c r="BG188"/>
  <c r="BF188"/>
  <c r="X188"/>
  <c r="V188"/>
  <c r="T188"/>
  <c r="P188"/>
  <c r="BI184"/>
  <c r="BH184"/>
  <c r="BG184"/>
  <c r="BF184"/>
  <c r="X184"/>
  <c r="V184"/>
  <c r="T184"/>
  <c r="P184"/>
  <c r="BI180"/>
  <c r="BH180"/>
  <c r="BG180"/>
  <c r="BF180"/>
  <c r="X180"/>
  <c r="V180"/>
  <c r="T180"/>
  <c r="P180"/>
  <c r="BI175"/>
  <c r="BH175"/>
  <c r="BG175"/>
  <c r="BF175"/>
  <c r="X175"/>
  <c r="V175"/>
  <c r="T175"/>
  <c r="P175"/>
  <c r="BI171"/>
  <c r="BH171"/>
  <c r="BG171"/>
  <c r="BF171"/>
  <c r="X171"/>
  <c r="V171"/>
  <c r="T171"/>
  <c r="P171"/>
  <c r="BI168"/>
  <c r="BH168"/>
  <c r="BG168"/>
  <c r="BF168"/>
  <c r="X168"/>
  <c r="V168"/>
  <c r="T168"/>
  <c r="P168"/>
  <c r="BI163"/>
  <c r="BH163"/>
  <c r="BG163"/>
  <c r="BF163"/>
  <c r="X163"/>
  <c r="V163"/>
  <c r="T163"/>
  <c r="P163"/>
  <c r="BI148"/>
  <c r="BH148"/>
  <c r="BG148"/>
  <c r="BF148"/>
  <c r="X148"/>
  <c r="V148"/>
  <c r="T148"/>
  <c r="P148"/>
  <c r="BI141"/>
  <c r="BH141"/>
  <c r="BG141"/>
  <c r="BF141"/>
  <c r="X141"/>
  <c r="V141"/>
  <c r="T141"/>
  <c r="P141"/>
  <c r="BI136"/>
  <c r="BH136"/>
  <c r="BG136"/>
  <c r="BF136"/>
  <c r="X136"/>
  <c r="V136"/>
  <c r="T136"/>
  <c r="P136"/>
  <c r="BI132"/>
  <c r="BH132"/>
  <c r="BG132"/>
  <c r="BF132"/>
  <c r="X132"/>
  <c r="V132"/>
  <c r="T132"/>
  <c r="P132"/>
  <c r="BI128"/>
  <c r="BH128"/>
  <c r="BG128"/>
  <c r="BF128"/>
  <c r="X128"/>
  <c r="V128"/>
  <c r="T128"/>
  <c r="P128"/>
  <c r="J122"/>
  <c r="J121"/>
  <c r="F121"/>
  <c r="F119"/>
  <c r="E117"/>
  <c r="J92"/>
  <c r="J91"/>
  <c r="F91"/>
  <c r="F89"/>
  <c r="E87"/>
  <c r="J18"/>
  <c r="E18"/>
  <c r="F122"/>
  <c r="J17"/>
  <c r="J12"/>
  <c r="J119"/>
  <c r="E7"/>
  <c r="E115"/>
  <c i="10" r="K39"/>
  <c r="K38"/>
  <c i="1" r="BA103"/>
  <c i="10" r="K37"/>
  <c i="1" r="AZ103"/>
  <c i="10" r="BI244"/>
  <c r="BH244"/>
  <c r="BG244"/>
  <c r="BF244"/>
  <c r="X244"/>
  <c r="X243"/>
  <c r="V244"/>
  <c r="V243"/>
  <c r="T244"/>
  <c r="T243"/>
  <c r="P244"/>
  <c r="BI239"/>
  <c r="BH239"/>
  <c r="BG239"/>
  <c r="BF239"/>
  <c r="X239"/>
  <c r="V239"/>
  <c r="T239"/>
  <c r="P239"/>
  <c r="BI235"/>
  <c r="BH235"/>
  <c r="BG235"/>
  <c r="BF235"/>
  <c r="X235"/>
  <c r="V235"/>
  <c r="T235"/>
  <c r="P235"/>
  <c r="BI232"/>
  <c r="BH232"/>
  <c r="BG232"/>
  <c r="BF232"/>
  <c r="X232"/>
  <c r="V232"/>
  <c r="T232"/>
  <c r="P232"/>
  <c r="BI227"/>
  <c r="BH227"/>
  <c r="BG227"/>
  <c r="BF227"/>
  <c r="X227"/>
  <c r="V227"/>
  <c r="T227"/>
  <c r="P227"/>
  <c r="BI223"/>
  <c r="BH223"/>
  <c r="BG223"/>
  <c r="BF223"/>
  <c r="X223"/>
  <c r="V223"/>
  <c r="T223"/>
  <c r="P223"/>
  <c r="BI219"/>
  <c r="BH219"/>
  <c r="BG219"/>
  <c r="BF219"/>
  <c r="X219"/>
  <c r="V219"/>
  <c r="T219"/>
  <c r="P219"/>
  <c r="BI216"/>
  <c r="BH216"/>
  <c r="BG216"/>
  <c r="BF216"/>
  <c r="X216"/>
  <c r="V216"/>
  <c r="T216"/>
  <c r="P216"/>
  <c r="BI213"/>
  <c r="BH213"/>
  <c r="BG213"/>
  <c r="BF213"/>
  <c r="X213"/>
  <c r="V213"/>
  <c r="T213"/>
  <c r="P213"/>
  <c r="BI208"/>
  <c r="BH208"/>
  <c r="BG208"/>
  <c r="BF208"/>
  <c r="X208"/>
  <c r="V208"/>
  <c r="T208"/>
  <c r="P208"/>
  <c r="BI205"/>
  <c r="BH205"/>
  <c r="BG205"/>
  <c r="BF205"/>
  <c r="X205"/>
  <c r="V205"/>
  <c r="T205"/>
  <c r="P205"/>
  <c r="BI200"/>
  <c r="BH200"/>
  <c r="BG200"/>
  <c r="BF200"/>
  <c r="X200"/>
  <c r="V200"/>
  <c r="T200"/>
  <c r="P200"/>
  <c r="BI197"/>
  <c r="BH197"/>
  <c r="BG197"/>
  <c r="BF197"/>
  <c r="X197"/>
  <c r="V197"/>
  <c r="T197"/>
  <c r="P197"/>
  <c r="BI192"/>
  <c r="BH192"/>
  <c r="BG192"/>
  <c r="BF192"/>
  <c r="X192"/>
  <c r="V192"/>
  <c r="T192"/>
  <c r="P192"/>
  <c r="BI187"/>
  <c r="BH187"/>
  <c r="BG187"/>
  <c r="BF187"/>
  <c r="X187"/>
  <c r="X186"/>
  <c r="V187"/>
  <c r="V186"/>
  <c r="T187"/>
  <c r="T186"/>
  <c r="P187"/>
  <c r="BI183"/>
  <c r="BH183"/>
  <c r="BG183"/>
  <c r="BF183"/>
  <c r="X183"/>
  <c r="V183"/>
  <c r="T183"/>
  <c r="P183"/>
  <c r="BI180"/>
  <c r="BH180"/>
  <c r="BG180"/>
  <c r="BF180"/>
  <c r="X180"/>
  <c r="V180"/>
  <c r="T180"/>
  <c r="P180"/>
  <c r="BI176"/>
  <c r="BH176"/>
  <c r="BG176"/>
  <c r="BF176"/>
  <c r="X176"/>
  <c r="V176"/>
  <c r="T176"/>
  <c r="P176"/>
  <c r="BI172"/>
  <c r="BH172"/>
  <c r="BG172"/>
  <c r="BF172"/>
  <c r="X172"/>
  <c r="V172"/>
  <c r="T172"/>
  <c r="P172"/>
  <c r="BI163"/>
  <c r="BH163"/>
  <c r="BG163"/>
  <c r="BF163"/>
  <c r="X163"/>
  <c r="V163"/>
  <c r="T163"/>
  <c r="P163"/>
  <c r="BI159"/>
  <c r="BH159"/>
  <c r="BG159"/>
  <c r="BF159"/>
  <c r="X159"/>
  <c r="V159"/>
  <c r="T159"/>
  <c r="P159"/>
  <c r="BI154"/>
  <c r="BH154"/>
  <c r="BG154"/>
  <c r="BF154"/>
  <c r="X154"/>
  <c r="V154"/>
  <c r="T154"/>
  <c r="P154"/>
  <c r="BI150"/>
  <c r="BH150"/>
  <c r="BG150"/>
  <c r="BF150"/>
  <c r="X150"/>
  <c r="V150"/>
  <c r="T150"/>
  <c r="P150"/>
  <c r="BI145"/>
  <c r="BH145"/>
  <c r="BG145"/>
  <c r="BF145"/>
  <c r="X145"/>
  <c r="V145"/>
  <c r="T145"/>
  <c r="P145"/>
  <c r="BI140"/>
  <c r="BH140"/>
  <c r="BG140"/>
  <c r="BF140"/>
  <c r="X140"/>
  <c r="V140"/>
  <c r="T140"/>
  <c r="P140"/>
  <c r="BI136"/>
  <c r="BH136"/>
  <c r="BG136"/>
  <c r="BF136"/>
  <c r="X136"/>
  <c r="V136"/>
  <c r="T136"/>
  <c r="P136"/>
  <c r="BI132"/>
  <c r="BH132"/>
  <c r="BG132"/>
  <c r="BF132"/>
  <c r="X132"/>
  <c r="V132"/>
  <c r="T132"/>
  <c r="P132"/>
  <c r="BI128"/>
  <c r="BH128"/>
  <c r="BG128"/>
  <c r="BF128"/>
  <c r="X128"/>
  <c r="V128"/>
  <c r="T128"/>
  <c r="P128"/>
  <c r="BI124"/>
  <c r="BH124"/>
  <c r="BG124"/>
  <c r="BF124"/>
  <c r="X124"/>
  <c r="V124"/>
  <c r="T124"/>
  <c r="P124"/>
  <c r="J118"/>
  <c r="J117"/>
  <c r="F117"/>
  <c r="F115"/>
  <c r="E113"/>
  <c r="J92"/>
  <c r="J91"/>
  <c r="F91"/>
  <c r="F89"/>
  <c r="E87"/>
  <c r="J18"/>
  <c r="E18"/>
  <c r="F118"/>
  <c r="J17"/>
  <c r="J12"/>
  <c r="J89"/>
  <c r="E7"/>
  <c r="E85"/>
  <c i="9" r="K39"/>
  <c r="K38"/>
  <c i="1" r="BA102"/>
  <c i="9" r="K37"/>
  <c i="1" r="AZ102"/>
  <c i="9" r="BI413"/>
  <c r="BH413"/>
  <c r="BG413"/>
  <c r="BF413"/>
  <c r="X413"/>
  <c r="X412"/>
  <c r="V413"/>
  <c r="V412"/>
  <c r="T413"/>
  <c r="T412"/>
  <c r="P413"/>
  <c r="BI407"/>
  <c r="BH407"/>
  <c r="BG407"/>
  <c r="BF407"/>
  <c r="X407"/>
  <c r="V407"/>
  <c r="T407"/>
  <c r="P407"/>
  <c r="BI401"/>
  <c r="BH401"/>
  <c r="BG401"/>
  <c r="BF401"/>
  <c r="X401"/>
  <c r="V401"/>
  <c r="T401"/>
  <c r="P401"/>
  <c r="BI397"/>
  <c r="BH397"/>
  <c r="BG397"/>
  <c r="BF397"/>
  <c r="X397"/>
  <c r="V397"/>
  <c r="T397"/>
  <c r="P397"/>
  <c r="BI393"/>
  <c r="BH393"/>
  <c r="BG393"/>
  <c r="BF393"/>
  <c r="X393"/>
  <c r="V393"/>
  <c r="T393"/>
  <c r="P393"/>
  <c r="BI390"/>
  <c r="BH390"/>
  <c r="BG390"/>
  <c r="BF390"/>
  <c r="X390"/>
  <c r="V390"/>
  <c r="T390"/>
  <c r="P390"/>
  <c r="BI385"/>
  <c r="BH385"/>
  <c r="BG385"/>
  <c r="BF385"/>
  <c r="X385"/>
  <c r="V385"/>
  <c r="T385"/>
  <c r="P385"/>
  <c r="BI382"/>
  <c r="BH382"/>
  <c r="BG382"/>
  <c r="BF382"/>
  <c r="X382"/>
  <c r="V382"/>
  <c r="T382"/>
  <c r="P382"/>
  <c r="BI379"/>
  <c r="BH379"/>
  <c r="BG379"/>
  <c r="BF379"/>
  <c r="X379"/>
  <c r="V379"/>
  <c r="T379"/>
  <c r="P379"/>
  <c r="BI376"/>
  <c r="BH376"/>
  <c r="BG376"/>
  <c r="BF376"/>
  <c r="X376"/>
  <c r="V376"/>
  <c r="T376"/>
  <c r="P376"/>
  <c r="BI373"/>
  <c r="BH373"/>
  <c r="BG373"/>
  <c r="BF373"/>
  <c r="X373"/>
  <c r="V373"/>
  <c r="T373"/>
  <c r="P373"/>
  <c r="BI370"/>
  <c r="BH370"/>
  <c r="BG370"/>
  <c r="BF370"/>
  <c r="X370"/>
  <c r="V370"/>
  <c r="T370"/>
  <c r="P370"/>
  <c r="BI367"/>
  <c r="BH367"/>
  <c r="BG367"/>
  <c r="BF367"/>
  <c r="X367"/>
  <c r="V367"/>
  <c r="T367"/>
  <c r="P367"/>
  <c r="BI364"/>
  <c r="BH364"/>
  <c r="BG364"/>
  <c r="BF364"/>
  <c r="X364"/>
  <c r="V364"/>
  <c r="T364"/>
  <c r="P364"/>
  <c r="BI361"/>
  <c r="BH361"/>
  <c r="BG361"/>
  <c r="BF361"/>
  <c r="X361"/>
  <c r="V361"/>
  <c r="T361"/>
  <c r="P361"/>
  <c r="BI358"/>
  <c r="BH358"/>
  <c r="BG358"/>
  <c r="BF358"/>
  <c r="X358"/>
  <c r="V358"/>
  <c r="T358"/>
  <c r="P358"/>
  <c r="BI353"/>
  <c r="BH353"/>
  <c r="BG353"/>
  <c r="BF353"/>
  <c r="X353"/>
  <c r="V353"/>
  <c r="T353"/>
  <c r="P353"/>
  <c r="BI348"/>
  <c r="BH348"/>
  <c r="BG348"/>
  <c r="BF348"/>
  <c r="X348"/>
  <c r="V348"/>
  <c r="T348"/>
  <c r="P348"/>
  <c r="BI343"/>
  <c r="BH343"/>
  <c r="BG343"/>
  <c r="BF343"/>
  <c r="X343"/>
  <c r="V343"/>
  <c r="T343"/>
  <c r="P343"/>
  <c r="BI339"/>
  <c r="BH339"/>
  <c r="BG339"/>
  <c r="BF339"/>
  <c r="X339"/>
  <c r="V339"/>
  <c r="T339"/>
  <c r="P339"/>
  <c r="BI336"/>
  <c r="BH336"/>
  <c r="BG336"/>
  <c r="BF336"/>
  <c r="X336"/>
  <c r="V336"/>
  <c r="T336"/>
  <c r="P336"/>
  <c r="BI333"/>
  <c r="BH333"/>
  <c r="BG333"/>
  <c r="BF333"/>
  <c r="X333"/>
  <c r="V333"/>
  <c r="T333"/>
  <c r="P333"/>
  <c r="BI330"/>
  <c r="BH330"/>
  <c r="BG330"/>
  <c r="BF330"/>
  <c r="X330"/>
  <c r="V330"/>
  <c r="T330"/>
  <c r="P330"/>
  <c r="BI325"/>
  <c r="BH325"/>
  <c r="BG325"/>
  <c r="BF325"/>
  <c r="X325"/>
  <c r="V325"/>
  <c r="T325"/>
  <c r="P325"/>
  <c r="BI322"/>
  <c r="BH322"/>
  <c r="BG322"/>
  <c r="BF322"/>
  <c r="X322"/>
  <c r="V322"/>
  <c r="T322"/>
  <c r="P322"/>
  <c r="BI315"/>
  <c r="BH315"/>
  <c r="BG315"/>
  <c r="BF315"/>
  <c r="X315"/>
  <c r="V315"/>
  <c r="T315"/>
  <c r="P315"/>
  <c r="BI310"/>
  <c r="BH310"/>
  <c r="BG310"/>
  <c r="BF310"/>
  <c r="X310"/>
  <c r="V310"/>
  <c r="T310"/>
  <c r="P310"/>
  <c r="BI305"/>
  <c r="BH305"/>
  <c r="BG305"/>
  <c r="BF305"/>
  <c r="X305"/>
  <c r="V305"/>
  <c r="T305"/>
  <c r="P305"/>
  <c r="BI302"/>
  <c r="BH302"/>
  <c r="BG302"/>
  <c r="BF302"/>
  <c r="X302"/>
  <c r="V302"/>
  <c r="T302"/>
  <c r="P302"/>
  <c r="BI297"/>
  <c r="BH297"/>
  <c r="BG297"/>
  <c r="BF297"/>
  <c r="X297"/>
  <c r="V297"/>
  <c r="T297"/>
  <c r="P297"/>
  <c r="BI294"/>
  <c r="BH294"/>
  <c r="BG294"/>
  <c r="BF294"/>
  <c r="X294"/>
  <c r="V294"/>
  <c r="T294"/>
  <c r="P294"/>
  <c r="BI289"/>
  <c r="BH289"/>
  <c r="BG289"/>
  <c r="BF289"/>
  <c r="X289"/>
  <c r="V289"/>
  <c r="T289"/>
  <c r="P289"/>
  <c r="BI286"/>
  <c r="BH286"/>
  <c r="BG286"/>
  <c r="BF286"/>
  <c r="X286"/>
  <c r="V286"/>
  <c r="T286"/>
  <c r="P286"/>
  <c r="BI281"/>
  <c r="BH281"/>
  <c r="BG281"/>
  <c r="BF281"/>
  <c r="X281"/>
  <c r="V281"/>
  <c r="T281"/>
  <c r="P281"/>
  <c r="BI276"/>
  <c r="BH276"/>
  <c r="BG276"/>
  <c r="BF276"/>
  <c r="X276"/>
  <c r="V276"/>
  <c r="T276"/>
  <c r="P276"/>
  <c r="BI269"/>
  <c r="BH269"/>
  <c r="BG269"/>
  <c r="BF269"/>
  <c r="X269"/>
  <c r="V269"/>
  <c r="T269"/>
  <c r="P269"/>
  <c r="BI266"/>
  <c r="BH266"/>
  <c r="BG266"/>
  <c r="BF266"/>
  <c r="X266"/>
  <c r="V266"/>
  <c r="T266"/>
  <c r="P266"/>
  <c r="BI259"/>
  <c r="BH259"/>
  <c r="BG259"/>
  <c r="BF259"/>
  <c r="X259"/>
  <c r="V259"/>
  <c r="T259"/>
  <c r="P259"/>
  <c r="BI253"/>
  <c r="BH253"/>
  <c r="BG253"/>
  <c r="BF253"/>
  <c r="X253"/>
  <c r="X242"/>
  <c r="V253"/>
  <c r="V242"/>
  <c r="T253"/>
  <c r="T242"/>
  <c r="P253"/>
  <c r="BI248"/>
  <c r="BH248"/>
  <c r="BG248"/>
  <c r="BF248"/>
  <c r="X248"/>
  <c r="V248"/>
  <c r="T248"/>
  <c r="P248"/>
  <c r="BI243"/>
  <c r="BH243"/>
  <c r="BG243"/>
  <c r="BF243"/>
  <c r="X243"/>
  <c r="V243"/>
  <c r="T243"/>
  <c r="P243"/>
  <c r="BI238"/>
  <c r="BH238"/>
  <c r="BG238"/>
  <c r="BF238"/>
  <c r="X238"/>
  <c r="V238"/>
  <c r="T238"/>
  <c r="P238"/>
  <c r="BI235"/>
  <c r="BH235"/>
  <c r="BG235"/>
  <c r="BF235"/>
  <c r="X235"/>
  <c r="V235"/>
  <c r="T235"/>
  <c r="P235"/>
  <c r="BI227"/>
  <c r="BH227"/>
  <c r="BG227"/>
  <c r="BF227"/>
  <c r="X227"/>
  <c r="V227"/>
  <c r="T227"/>
  <c r="P227"/>
  <c r="BI223"/>
  <c r="BH223"/>
  <c r="BG223"/>
  <c r="BF223"/>
  <c r="X223"/>
  <c r="V223"/>
  <c r="T223"/>
  <c r="P223"/>
  <c r="BI210"/>
  <c r="BH210"/>
  <c r="BG210"/>
  <c r="BF210"/>
  <c r="X210"/>
  <c r="V210"/>
  <c r="T210"/>
  <c r="P210"/>
  <c r="BI206"/>
  <c r="BH206"/>
  <c r="BG206"/>
  <c r="BF206"/>
  <c r="X206"/>
  <c r="V206"/>
  <c r="T206"/>
  <c r="P206"/>
  <c r="BI202"/>
  <c r="BH202"/>
  <c r="BG202"/>
  <c r="BF202"/>
  <c r="X202"/>
  <c r="V202"/>
  <c r="T202"/>
  <c r="P202"/>
  <c r="BI198"/>
  <c r="BH198"/>
  <c r="BG198"/>
  <c r="BF198"/>
  <c r="X198"/>
  <c r="V198"/>
  <c r="T198"/>
  <c r="P198"/>
  <c r="BI193"/>
  <c r="BH193"/>
  <c r="BG193"/>
  <c r="BF193"/>
  <c r="X193"/>
  <c r="V193"/>
  <c r="T193"/>
  <c r="P193"/>
  <c r="BI189"/>
  <c r="BH189"/>
  <c r="BG189"/>
  <c r="BF189"/>
  <c r="X189"/>
  <c r="V189"/>
  <c r="T189"/>
  <c r="P189"/>
  <c r="BI183"/>
  <c r="BH183"/>
  <c r="BG183"/>
  <c r="BF183"/>
  <c r="X183"/>
  <c r="V183"/>
  <c r="T183"/>
  <c r="P183"/>
  <c r="BI179"/>
  <c r="BH179"/>
  <c r="BG179"/>
  <c r="BF179"/>
  <c r="X179"/>
  <c r="V179"/>
  <c r="T179"/>
  <c r="P179"/>
  <c r="BI173"/>
  <c r="BH173"/>
  <c r="BG173"/>
  <c r="BF173"/>
  <c r="X173"/>
  <c r="V173"/>
  <c r="T173"/>
  <c r="P173"/>
  <c r="BI145"/>
  <c r="BH145"/>
  <c r="BG145"/>
  <c r="BF145"/>
  <c r="X145"/>
  <c r="V145"/>
  <c r="T145"/>
  <c r="P145"/>
  <c r="BI141"/>
  <c r="BH141"/>
  <c r="BG141"/>
  <c r="BF141"/>
  <c r="X141"/>
  <c r="V141"/>
  <c r="T141"/>
  <c r="P141"/>
  <c r="BI137"/>
  <c r="BH137"/>
  <c r="BG137"/>
  <c r="BF137"/>
  <c r="X137"/>
  <c r="V137"/>
  <c r="T137"/>
  <c r="P137"/>
  <c r="BI133"/>
  <c r="BH133"/>
  <c r="BG133"/>
  <c r="BF133"/>
  <c r="X133"/>
  <c r="V133"/>
  <c r="T133"/>
  <c r="P133"/>
  <c r="BI129"/>
  <c r="BH129"/>
  <c r="BG129"/>
  <c r="BF129"/>
  <c r="X129"/>
  <c r="V129"/>
  <c r="T129"/>
  <c r="P129"/>
  <c r="BI125"/>
  <c r="BH125"/>
  <c r="BG125"/>
  <c r="BF125"/>
  <c r="X125"/>
  <c r="V125"/>
  <c r="T125"/>
  <c r="P125"/>
  <c r="J119"/>
  <c r="J118"/>
  <c r="F118"/>
  <c r="F116"/>
  <c r="E114"/>
  <c r="J92"/>
  <c r="J91"/>
  <c r="F91"/>
  <c r="F89"/>
  <c r="E87"/>
  <c r="J18"/>
  <c r="E18"/>
  <c r="F92"/>
  <c r="J17"/>
  <c r="J12"/>
  <c r="J116"/>
  <c r="E7"/>
  <c r="E112"/>
  <c i="8" r="K39"/>
  <c r="K38"/>
  <c i="1" r="BA101"/>
  <c i="8" r="K37"/>
  <c i="1" r="AZ101"/>
  <c i="8" r="BI154"/>
  <c r="BH154"/>
  <c r="BG154"/>
  <c r="BF154"/>
  <c r="X154"/>
  <c r="V154"/>
  <c r="T154"/>
  <c r="P154"/>
  <c r="BI150"/>
  <c r="BH150"/>
  <c r="BG150"/>
  <c r="BF150"/>
  <c r="X150"/>
  <c r="V150"/>
  <c r="T150"/>
  <c r="P150"/>
  <c r="BI146"/>
  <c r="BH146"/>
  <c r="BG146"/>
  <c r="BF146"/>
  <c r="X146"/>
  <c r="V146"/>
  <c r="T146"/>
  <c r="P146"/>
  <c r="BI142"/>
  <c r="BH142"/>
  <c r="BG142"/>
  <c r="BF142"/>
  <c r="X142"/>
  <c r="V142"/>
  <c r="T142"/>
  <c r="P142"/>
  <c r="BI138"/>
  <c r="BH138"/>
  <c r="BG138"/>
  <c r="BF138"/>
  <c r="X138"/>
  <c r="V138"/>
  <c r="T138"/>
  <c r="P138"/>
  <c r="BI134"/>
  <c r="BH134"/>
  <c r="BG134"/>
  <c r="BF134"/>
  <c r="X134"/>
  <c r="V134"/>
  <c r="T134"/>
  <c r="P134"/>
  <c r="BI132"/>
  <c r="BH132"/>
  <c r="BG132"/>
  <c r="BF132"/>
  <c r="X132"/>
  <c r="V132"/>
  <c r="T132"/>
  <c r="P132"/>
  <c r="BI130"/>
  <c r="BH130"/>
  <c r="BG130"/>
  <c r="BF130"/>
  <c r="X130"/>
  <c r="V130"/>
  <c r="T130"/>
  <c r="P130"/>
  <c r="BI126"/>
  <c r="BH126"/>
  <c r="BG126"/>
  <c r="BF126"/>
  <c r="X126"/>
  <c r="V126"/>
  <c r="T126"/>
  <c r="P126"/>
  <c r="BI122"/>
  <c r="BH122"/>
  <c r="BG122"/>
  <c r="BF122"/>
  <c r="X122"/>
  <c r="X121"/>
  <c r="V122"/>
  <c r="V121"/>
  <c r="T122"/>
  <c r="T121"/>
  <c r="P122"/>
  <c r="J116"/>
  <c r="J115"/>
  <c r="F113"/>
  <c r="E111"/>
  <c r="J92"/>
  <c r="J91"/>
  <c r="F89"/>
  <c r="E87"/>
  <c r="J18"/>
  <c r="E18"/>
  <c r="F92"/>
  <c r="J17"/>
  <c r="J15"/>
  <c r="E15"/>
  <c r="F115"/>
  <c r="J14"/>
  <c r="J12"/>
  <c r="J89"/>
  <c r="E7"/>
  <c r="E109"/>
  <c i="7" r="K39"/>
  <c r="K38"/>
  <c i="1" r="BA100"/>
  <c i="7" r="K37"/>
  <c i="1" r="AZ100"/>
  <c i="7" r="BI172"/>
  <c r="BH172"/>
  <c r="BG172"/>
  <c r="BF172"/>
  <c r="X172"/>
  <c r="X165"/>
  <c r="V172"/>
  <c r="V165"/>
  <c r="T172"/>
  <c r="T165"/>
  <c r="P172"/>
  <c r="BI166"/>
  <c r="BH166"/>
  <c r="BG166"/>
  <c r="BF166"/>
  <c r="X166"/>
  <c r="V166"/>
  <c r="T166"/>
  <c r="P166"/>
  <c r="BI162"/>
  <c r="BH162"/>
  <c r="BG162"/>
  <c r="BF162"/>
  <c r="X162"/>
  <c r="V162"/>
  <c r="T162"/>
  <c r="P162"/>
  <c r="BI159"/>
  <c r="BH159"/>
  <c r="BG159"/>
  <c r="BF159"/>
  <c r="X159"/>
  <c r="V159"/>
  <c r="T159"/>
  <c r="P159"/>
  <c r="BI156"/>
  <c r="BH156"/>
  <c r="BG156"/>
  <c r="BF156"/>
  <c r="X156"/>
  <c r="V156"/>
  <c r="T156"/>
  <c r="P156"/>
  <c r="BI153"/>
  <c r="BH153"/>
  <c r="BG153"/>
  <c r="BF153"/>
  <c r="X153"/>
  <c r="V153"/>
  <c r="T153"/>
  <c r="P153"/>
  <c r="BI150"/>
  <c r="BH150"/>
  <c r="BG150"/>
  <c r="BF150"/>
  <c r="X150"/>
  <c r="V150"/>
  <c r="T150"/>
  <c r="P150"/>
  <c r="BI147"/>
  <c r="BH147"/>
  <c r="BG147"/>
  <c r="BF147"/>
  <c r="X147"/>
  <c r="V147"/>
  <c r="T147"/>
  <c r="P147"/>
  <c r="BI144"/>
  <c r="BH144"/>
  <c r="BG144"/>
  <c r="BF144"/>
  <c r="X144"/>
  <c r="V144"/>
  <c r="T144"/>
  <c r="P144"/>
  <c r="BI141"/>
  <c r="BH141"/>
  <c r="BG141"/>
  <c r="BF141"/>
  <c r="X141"/>
  <c r="V141"/>
  <c r="T141"/>
  <c r="P141"/>
  <c r="BI138"/>
  <c r="BH138"/>
  <c r="BG138"/>
  <c r="BF138"/>
  <c r="X138"/>
  <c r="V138"/>
  <c r="T138"/>
  <c r="P138"/>
  <c r="BI135"/>
  <c r="BH135"/>
  <c r="BG135"/>
  <c r="BF135"/>
  <c r="X135"/>
  <c r="V135"/>
  <c r="T135"/>
  <c r="P135"/>
  <c r="BI131"/>
  <c r="BH131"/>
  <c r="BG131"/>
  <c r="BF131"/>
  <c r="X131"/>
  <c r="V131"/>
  <c r="T131"/>
  <c r="P131"/>
  <c r="BI127"/>
  <c r="BH127"/>
  <c r="BG127"/>
  <c r="BF127"/>
  <c r="X127"/>
  <c r="V127"/>
  <c r="T127"/>
  <c r="P127"/>
  <c r="BI125"/>
  <c r="BH125"/>
  <c r="BG125"/>
  <c r="BF125"/>
  <c r="X125"/>
  <c r="V125"/>
  <c r="T125"/>
  <c r="P125"/>
  <c r="BI122"/>
  <c r="BH122"/>
  <c r="BG122"/>
  <c r="BF122"/>
  <c r="X122"/>
  <c r="V122"/>
  <c r="T122"/>
  <c r="P122"/>
  <c r="J116"/>
  <c r="J115"/>
  <c r="F115"/>
  <c r="F113"/>
  <c r="E111"/>
  <c r="J92"/>
  <c r="J91"/>
  <c r="F91"/>
  <c r="F89"/>
  <c r="E87"/>
  <c r="J18"/>
  <c r="E18"/>
  <c r="F92"/>
  <c r="J17"/>
  <c r="J12"/>
  <c r="J113"/>
  <c r="E7"/>
  <c r="E85"/>
  <c i="6" r="K39"/>
  <c r="K38"/>
  <c i="1" r="BA99"/>
  <c i="6" r="K37"/>
  <c i="1" r="AZ99"/>
  <c i="6" r="BI530"/>
  <c r="BH530"/>
  <c r="BG530"/>
  <c r="BF530"/>
  <c r="X530"/>
  <c r="V530"/>
  <c r="T530"/>
  <c r="P530"/>
  <c r="BI527"/>
  <c r="BH527"/>
  <c r="BG527"/>
  <c r="BF527"/>
  <c r="X527"/>
  <c r="V527"/>
  <c r="T527"/>
  <c r="P527"/>
  <c r="BI522"/>
  <c r="BH522"/>
  <c r="BG522"/>
  <c r="BF522"/>
  <c r="X522"/>
  <c r="X521"/>
  <c r="V522"/>
  <c r="V521"/>
  <c r="T522"/>
  <c r="T521"/>
  <c r="P522"/>
  <c r="BI519"/>
  <c r="BH519"/>
  <c r="BG519"/>
  <c r="BF519"/>
  <c r="X519"/>
  <c r="V519"/>
  <c r="T519"/>
  <c r="P519"/>
  <c r="BI517"/>
  <c r="BH517"/>
  <c r="BG517"/>
  <c r="BF517"/>
  <c r="X517"/>
  <c r="V517"/>
  <c r="T517"/>
  <c r="P517"/>
  <c r="BI515"/>
  <c r="BH515"/>
  <c r="BG515"/>
  <c r="BF515"/>
  <c r="X515"/>
  <c r="V515"/>
  <c r="T515"/>
  <c r="P515"/>
  <c r="BI510"/>
  <c r="BH510"/>
  <c r="BG510"/>
  <c r="BF510"/>
  <c r="X510"/>
  <c r="V510"/>
  <c r="T510"/>
  <c r="P510"/>
  <c r="BI505"/>
  <c r="BH505"/>
  <c r="BG505"/>
  <c r="BF505"/>
  <c r="X505"/>
  <c r="V505"/>
  <c r="T505"/>
  <c r="P505"/>
  <c r="BI500"/>
  <c r="BH500"/>
  <c r="BG500"/>
  <c r="BF500"/>
  <c r="X500"/>
  <c r="V500"/>
  <c r="T500"/>
  <c r="P500"/>
  <c r="BI495"/>
  <c r="BH495"/>
  <c r="BG495"/>
  <c r="BF495"/>
  <c r="X495"/>
  <c r="V495"/>
  <c r="T495"/>
  <c r="P495"/>
  <c r="BI490"/>
  <c r="BH490"/>
  <c r="BG490"/>
  <c r="BF490"/>
  <c r="X490"/>
  <c r="V490"/>
  <c r="T490"/>
  <c r="P490"/>
  <c r="BI485"/>
  <c r="BH485"/>
  <c r="BG485"/>
  <c r="BF485"/>
  <c r="X485"/>
  <c r="V485"/>
  <c r="T485"/>
  <c r="P485"/>
  <c r="BI480"/>
  <c r="BH480"/>
  <c r="BG480"/>
  <c r="BF480"/>
  <c r="X480"/>
  <c r="V480"/>
  <c r="T480"/>
  <c r="P480"/>
  <c r="BI474"/>
  <c r="BH474"/>
  <c r="BG474"/>
  <c r="BF474"/>
  <c r="X474"/>
  <c r="V474"/>
  <c r="T474"/>
  <c r="P474"/>
  <c r="BI470"/>
  <c r="BH470"/>
  <c r="BG470"/>
  <c r="BF470"/>
  <c r="X470"/>
  <c r="V470"/>
  <c r="T470"/>
  <c r="P470"/>
  <c r="BI465"/>
  <c r="BH465"/>
  <c r="BG465"/>
  <c r="BF465"/>
  <c r="X465"/>
  <c r="V465"/>
  <c r="T465"/>
  <c r="P465"/>
  <c r="BI461"/>
  <c r="BH461"/>
  <c r="BG461"/>
  <c r="BF461"/>
  <c r="X461"/>
  <c r="V461"/>
  <c r="T461"/>
  <c r="P461"/>
  <c r="BI457"/>
  <c r="BH457"/>
  <c r="BG457"/>
  <c r="BF457"/>
  <c r="X457"/>
  <c r="V457"/>
  <c r="T457"/>
  <c r="P457"/>
  <c r="BI454"/>
  <c r="BH454"/>
  <c r="BG454"/>
  <c r="BF454"/>
  <c r="X454"/>
  <c r="V454"/>
  <c r="T454"/>
  <c r="P454"/>
  <c r="BI451"/>
  <c r="BH451"/>
  <c r="BG451"/>
  <c r="BF451"/>
  <c r="X451"/>
  <c r="V451"/>
  <c r="T451"/>
  <c r="P451"/>
  <c r="BI448"/>
  <c r="BH448"/>
  <c r="BG448"/>
  <c r="BF448"/>
  <c r="X448"/>
  <c r="V448"/>
  <c r="T448"/>
  <c r="P448"/>
  <c r="BI445"/>
  <c r="BH445"/>
  <c r="BG445"/>
  <c r="BF445"/>
  <c r="X445"/>
  <c r="V445"/>
  <c r="T445"/>
  <c r="P445"/>
  <c r="BI442"/>
  <c r="BH442"/>
  <c r="BG442"/>
  <c r="BF442"/>
  <c r="X442"/>
  <c r="V442"/>
  <c r="T442"/>
  <c r="P442"/>
  <c r="BI438"/>
  <c r="BH438"/>
  <c r="BG438"/>
  <c r="BF438"/>
  <c r="X438"/>
  <c r="V438"/>
  <c r="T438"/>
  <c r="P438"/>
  <c r="BI436"/>
  <c r="BH436"/>
  <c r="BG436"/>
  <c r="BF436"/>
  <c r="X436"/>
  <c r="V436"/>
  <c r="T436"/>
  <c r="P436"/>
  <c r="BI433"/>
  <c r="BH433"/>
  <c r="BG433"/>
  <c r="BF433"/>
  <c r="X433"/>
  <c r="V433"/>
  <c r="T433"/>
  <c r="P433"/>
  <c r="BI430"/>
  <c r="BH430"/>
  <c r="BG430"/>
  <c r="BF430"/>
  <c r="X430"/>
  <c r="V430"/>
  <c r="T430"/>
  <c r="P430"/>
  <c r="BI427"/>
  <c r="BH427"/>
  <c r="BG427"/>
  <c r="BF427"/>
  <c r="X427"/>
  <c r="V427"/>
  <c r="T427"/>
  <c r="P427"/>
  <c r="BI424"/>
  <c r="BH424"/>
  <c r="BG424"/>
  <c r="BF424"/>
  <c r="X424"/>
  <c r="V424"/>
  <c r="T424"/>
  <c r="P424"/>
  <c r="BI420"/>
  <c r="BH420"/>
  <c r="BG420"/>
  <c r="BF420"/>
  <c r="X420"/>
  <c r="V420"/>
  <c r="T420"/>
  <c r="P420"/>
  <c r="BI417"/>
  <c r="BH417"/>
  <c r="BG417"/>
  <c r="BF417"/>
  <c r="X417"/>
  <c r="V417"/>
  <c r="T417"/>
  <c r="P417"/>
  <c r="BI413"/>
  <c r="BH413"/>
  <c r="BG413"/>
  <c r="BF413"/>
  <c r="X413"/>
  <c r="V413"/>
  <c r="T413"/>
  <c r="P413"/>
  <c r="BI409"/>
  <c r="BH409"/>
  <c r="BG409"/>
  <c r="BF409"/>
  <c r="X409"/>
  <c r="V409"/>
  <c r="T409"/>
  <c r="P409"/>
  <c r="BI406"/>
  <c r="BH406"/>
  <c r="BG406"/>
  <c r="BF406"/>
  <c r="X406"/>
  <c r="V406"/>
  <c r="T406"/>
  <c r="P406"/>
  <c r="BI403"/>
  <c r="BH403"/>
  <c r="BG403"/>
  <c r="BF403"/>
  <c r="X403"/>
  <c r="V403"/>
  <c r="T403"/>
  <c r="P403"/>
  <c r="BI400"/>
  <c r="BH400"/>
  <c r="BG400"/>
  <c r="BF400"/>
  <c r="X400"/>
  <c r="V400"/>
  <c r="T400"/>
  <c r="P400"/>
  <c r="BI396"/>
  <c r="BH396"/>
  <c r="BG396"/>
  <c r="BF396"/>
  <c r="X396"/>
  <c r="V396"/>
  <c r="T396"/>
  <c r="P396"/>
  <c r="BI391"/>
  <c r="BH391"/>
  <c r="BG391"/>
  <c r="BF391"/>
  <c r="X391"/>
  <c r="V391"/>
  <c r="T391"/>
  <c r="P391"/>
  <c r="BI387"/>
  <c r="BH387"/>
  <c r="BG387"/>
  <c r="BF387"/>
  <c r="X387"/>
  <c r="V387"/>
  <c r="T387"/>
  <c r="P387"/>
  <c r="BI383"/>
  <c r="BH383"/>
  <c r="BG383"/>
  <c r="BF383"/>
  <c r="X383"/>
  <c r="V383"/>
  <c r="T383"/>
  <c r="P383"/>
  <c r="BI379"/>
  <c r="BH379"/>
  <c r="BG379"/>
  <c r="BF379"/>
  <c r="X379"/>
  <c r="V379"/>
  <c r="T379"/>
  <c r="P379"/>
  <c r="BI375"/>
  <c r="BH375"/>
  <c r="BG375"/>
  <c r="BF375"/>
  <c r="X375"/>
  <c r="V375"/>
  <c r="T375"/>
  <c r="P375"/>
  <c r="BI371"/>
  <c r="BH371"/>
  <c r="BG371"/>
  <c r="BF371"/>
  <c r="X371"/>
  <c r="V371"/>
  <c r="T371"/>
  <c r="P371"/>
  <c r="BI367"/>
  <c r="BH367"/>
  <c r="BG367"/>
  <c r="BF367"/>
  <c r="X367"/>
  <c r="V367"/>
  <c r="T367"/>
  <c r="P367"/>
  <c r="BI363"/>
  <c r="BH363"/>
  <c r="BG363"/>
  <c r="BF363"/>
  <c r="X363"/>
  <c r="V363"/>
  <c r="T363"/>
  <c r="P363"/>
  <c r="BI359"/>
  <c r="BH359"/>
  <c r="BG359"/>
  <c r="BF359"/>
  <c r="X359"/>
  <c r="V359"/>
  <c r="T359"/>
  <c r="P359"/>
  <c r="BI355"/>
  <c r="BH355"/>
  <c r="BG355"/>
  <c r="BF355"/>
  <c r="X355"/>
  <c r="V355"/>
  <c r="T355"/>
  <c r="P355"/>
  <c r="BI352"/>
  <c r="BH352"/>
  <c r="BG352"/>
  <c r="BF352"/>
  <c r="X352"/>
  <c r="V352"/>
  <c r="T352"/>
  <c r="P352"/>
  <c r="BI349"/>
  <c r="BH349"/>
  <c r="BG349"/>
  <c r="BF349"/>
  <c r="X349"/>
  <c r="V349"/>
  <c r="T349"/>
  <c r="P349"/>
  <c r="BI346"/>
  <c r="BH346"/>
  <c r="BG346"/>
  <c r="BF346"/>
  <c r="X346"/>
  <c r="V346"/>
  <c r="T346"/>
  <c r="P346"/>
  <c r="BI342"/>
  <c r="BH342"/>
  <c r="BG342"/>
  <c r="BF342"/>
  <c r="X342"/>
  <c r="V342"/>
  <c r="T342"/>
  <c r="P342"/>
  <c r="BI338"/>
  <c r="BH338"/>
  <c r="BG338"/>
  <c r="BF338"/>
  <c r="X338"/>
  <c r="V338"/>
  <c r="T338"/>
  <c r="P338"/>
  <c r="BI334"/>
  <c r="BH334"/>
  <c r="BG334"/>
  <c r="BF334"/>
  <c r="X334"/>
  <c r="V334"/>
  <c r="T334"/>
  <c r="P334"/>
  <c r="BI330"/>
  <c r="BH330"/>
  <c r="BG330"/>
  <c r="BF330"/>
  <c r="X330"/>
  <c r="V330"/>
  <c r="T330"/>
  <c r="P330"/>
  <c r="BI326"/>
  <c r="BH326"/>
  <c r="BG326"/>
  <c r="BF326"/>
  <c r="X326"/>
  <c r="V326"/>
  <c r="T326"/>
  <c r="P326"/>
  <c r="BI322"/>
  <c r="BH322"/>
  <c r="BG322"/>
  <c r="BF322"/>
  <c r="X322"/>
  <c r="V322"/>
  <c r="T322"/>
  <c r="P322"/>
  <c r="BI318"/>
  <c r="BH318"/>
  <c r="BG318"/>
  <c r="BF318"/>
  <c r="X318"/>
  <c r="V318"/>
  <c r="T318"/>
  <c r="P318"/>
  <c r="BI314"/>
  <c r="BH314"/>
  <c r="BG314"/>
  <c r="BF314"/>
  <c r="X314"/>
  <c r="V314"/>
  <c r="T314"/>
  <c r="P314"/>
  <c r="BI311"/>
  <c r="BH311"/>
  <c r="BG311"/>
  <c r="BF311"/>
  <c r="X311"/>
  <c r="V311"/>
  <c r="T311"/>
  <c r="P311"/>
  <c r="BI309"/>
  <c r="BH309"/>
  <c r="BG309"/>
  <c r="BF309"/>
  <c r="X309"/>
  <c r="V309"/>
  <c r="T309"/>
  <c r="P309"/>
  <c r="BI304"/>
  <c r="BH304"/>
  <c r="BG304"/>
  <c r="BF304"/>
  <c r="X304"/>
  <c r="X303"/>
  <c r="V304"/>
  <c r="V303"/>
  <c r="T304"/>
  <c r="T303"/>
  <c r="P304"/>
  <c r="BI299"/>
  <c r="BH299"/>
  <c r="BG299"/>
  <c r="BF299"/>
  <c r="X299"/>
  <c r="V299"/>
  <c r="T299"/>
  <c r="P299"/>
  <c r="BI296"/>
  <c r="BH296"/>
  <c r="BG296"/>
  <c r="BF296"/>
  <c r="X296"/>
  <c r="V296"/>
  <c r="T296"/>
  <c r="P296"/>
  <c r="BI293"/>
  <c r="BH293"/>
  <c r="BG293"/>
  <c r="BF293"/>
  <c r="X293"/>
  <c r="V293"/>
  <c r="T293"/>
  <c r="P293"/>
  <c r="BI291"/>
  <c r="BH291"/>
  <c r="BG291"/>
  <c r="BF291"/>
  <c r="X291"/>
  <c r="V291"/>
  <c r="T291"/>
  <c r="P291"/>
  <c r="BI288"/>
  <c r="BH288"/>
  <c r="BG288"/>
  <c r="BF288"/>
  <c r="X288"/>
  <c r="V288"/>
  <c r="T288"/>
  <c r="P288"/>
  <c r="BI284"/>
  <c r="BH284"/>
  <c r="BG284"/>
  <c r="BF284"/>
  <c r="X284"/>
  <c r="V284"/>
  <c r="T284"/>
  <c r="P284"/>
  <c r="BI280"/>
  <c r="BH280"/>
  <c r="BG280"/>
  <c r="BF280"/>
  <c r="X280"/>
  <c r="V280"/>
  <c r="T280"/>
  <c r="P280"/>
  <c r="BI278"/>
  <c r="BH278"/>
  <c r="BG278"/>
  <c r="BF278"/>
  <c r="X278"/>
  <c r="V278"/>
  <c r="T278"/>
  <c r="P278"/>
  <c r="BI274"/>
  <c r="BH274"/>
  <c r="BG274"/>
  <c r="BF274"/>
  <c r="X274"/>
  <c r="V274"/>
  <c r="T274"/>
  <c r="P274"/>
  <c r="BI271"/>
  <c r="BH271"/>
  <c r="BG271"/>
  <c r="BF271"/>
  <c r="X271"/>
  <c r="V271"/>
  <c r="T271"/>
  <c r="P271"/>
  <c r="BI268"/>
  <c r="BH268"/>
  <c r="BG268"/>
  <c r="BF268"/>
  <c r="X268"/>
  <c r="V268"/>
  <c r="T268"/>
  <c r="P268"/>
  <c r="BI264"/>
  <c r="BH264"/>
  <c r="BG264"/>
  <c r="BF264"/>
  <c r="X264"/>
  <c r="V264"/>
  <c r="T264"/>
  <c r="P264"/>
  <c r="BI261"/>
  <c r="BH261"/>
  <c r="BG261"/>
  <c r="BF261"/>
  <c r="X261"/>
  <c r="V261"/>
  <c r="T261"/>
  <c r="P261"/>
  <c r="BI257"/>
  <c r="BH257"/>
  <c r="BG257"/>
  <c r="BF257"/>
  <c r="X257"/>
  <c r="V257"/>
  <c r="T257"/>
  <c r="P257"/>
  <c r="BI254"/>
  <c r="BH254"/>
  <c r="BG254"/>
  <c r="BF254"/>
  <c r="X254"/>
  <c r="V254"/>
  <c r="T254"/>
  <c r="P254"/>
  <c r="BI251"/>
  <c r="BH251"/>
  <c r="BG251"/>
  <c r="BF251"/>
  <c r="X251"/>
  <c r="V251"/>
  <c r="T251"/>
  <c r="P251"/>
  <c r="BI248"/>
  <c r="BH248"/>
  <c r="BG248"/>
  <c r="BF248"/>
  <c r="X248"/>
  <c r="V248"/>
  <c r="T248"/>
  <c r="P248"/>
  <c r="BI245"/>
  <c r="BH245"/>
  <c r="BG245"/>
  <c r="BF245"/>
  <c r="X245"/>
  <c r="V245"/>
  <c r="T245"/>
  <c r="P245"/>
  <c r="BI241"/>
  <c r="BH241"/>
  <c r="BG241"/>
  <c r="BF241"/>
  <c r="X241"/>
  <c r="V241"/>
  <c r="T241"/>
  <c r="P241"/>
  <c r="BI237"/>
  <c r="BH237"/>
  <c r="BG237"/>
  <c r="BF237"/>
  <c r="X237"/>
  <c r="V237"/>
  <c r="T237"/>
  <c r="P237"/>
  <c r="BI234"/>
  <c r="BH234"/>
  <c r="BG234"/>
  <c r="BF234"/>
  <c r="X234"/>
  <c r="V234"/>
  <c r="T234"/>
  <c r="P234"/>
  <c r="BI231"/>
  <c r="BH231"/>
  <c r="BG231"/>
  <c r="BF231"/>
  <c r="X231"/>
  <c r="V231"/>
  <c r="T231"/>
  <c r="P231"/>
  <c r="BI226"/>
  <c r="BH226"/>
  <c r="BG226"/>
  <c r="BF226"/>
  <c r="X226"/>
  <c r="V226"/>
  <c r="T226"/>
  <c r="P226"/>
  <c r="BI221"/>
  <c r="BH221"/>
  <c r="BG221"/>
  <c r="BF221"/>
  <c r="X221"/>
  <c r="V221"/>
  <c r="T221"/>
  <c r="P221"/>
  <c r="BI216"/>
  <c r="BH216"/>
  <c r="BG216"/>
  <c r="BF216"/>
  <c r="X216"/>
  <c r="V216"/>
  <c r="T216"/>
  <c r="P216"/>
  <c r="BI212"/>
  <c r="BH212"/>
  <c r="BG212"/>
  <c r="BF212"/>
  <c r="X212"/>
  <c r="V212"/>
  <c r="T212"/>
  <c r="P212"/>
  <c r="BI208"/>
  <c r="BH208"/>
  <c r="BG208"/>
  <c r="BF208"/>
  <c r="X208"/>
  <c r="V208"/>
  <c r="T208"/>
  <c r="P208"/>
  <c r="BI205"/>
  <c r="BH205"/>
  <c r="BG205"/>
  <c r="BF205"/>
  <c r="X205"/>
  <c r="V205"/>
  <c r="T205"/>
  <c r="P205"/>
  <c r="BI201"/>
  <c r="BH201"/>
  <c r="BG201"/>
  <c r="BF201"/>
  <c r="X201"/>
  <c r="V201"/>
  <c r="T201"/>
  <c r="P201"/>
  <c r="BI197"/>
  <c r="BH197"/>
  <c r="BG197"/>
  <c r="BF197"/>
  <c r="X197"/>
  <c r="V197"/>
  <c r="T197"/>
  <c r="P197"/>
  <c r="BI194"/>
  <c r="BH194"/>
  <c r="BG194"/>
  <c r="BF194"/>
  <c r="X194"/>
  <c r="V194"/>
  <c r="T194"/>
  <c r="P194"/>
  <c r="BI188"/>
  <c r="BH188"/>
  <c r="BG188"/>
  <c r="BF188"/>
  <c r="X188"/>
  <c r="V188"/>
  <c r="T188"/>
  <c r="P188"/>
  <c r="BI185"/>
  <c r="BH185"/>
  <c r="BG185"/>
  <c r="BF185"/>
  <c r="X185"/>
  <c r="V185"/>
  <c r="T185"/>
  <c r="P185"/>
  <c r="BI181"/>
  <c r="BH181"/>
  <c r="BG181"/>
  <c r="BF181"/>
  <c r="X181"/>
  <c r="V181"/>
  <c r="T181"/>
  <c r="P181"/>
  <c r="BI178"/>
  <c r="BH178"/>
  <c r="BG178"/>
  <c r="BF178"/>
  <c r="X178"/>
  <c r="V178"/>
  <c r="T178"/>
  <c r="P178"/>
  <c r="BI175"/>
  <c r="BH175"/>
  <c r="BG175"/>
  <c r="BF175"/>
  <c r="X175"/>
  <c r="V175"/>
  <c r="T175"/>
  <c r="P175"/>
  <c r="BI171"/>
  <c r="BH171"/>
  <c r="BG171"/>
  <c r="BF171"/>
  <c r="X171"/>
  <c r="V171"/>
  <c r="T171"/>
  <c r="P171"/>
  <c r="BI167"/>
  <c r="BH167"/>
  <c r="BG167"/>
  <c r="BF167"/>
  <c r="X167"/>
  <c r="V167"/>
  <c r="T167"/>
  <c r="P167"/>
  <c r="BI163"/>
  <c r="BH163"/>
  <c r="BG163"/>
  <c r="BF163"/>
  <c r="X163"/>
  <c r="V163"/>
  <c r="T163"/>
  <c r="P163"/>
  <c r="BI160"/>
  <c r="BH160"/>
  <c r="BG160"/>
  <c r="BF160"/>
  <c r="X160"/>
  <c r="V160"/>
  <c r="T160"/>
  <c r="P160"/>
  <c r="BI157"/>
  <c r="BH157"/>
  <c r="BG157"/>
  <c r="BF157"/>
  <c r="X157"/>
  <c r="V157"/>
  <c r="T157"/>
  <c r="P157"/>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1"/>
  <c r="BH141"/>
  <c r="BG141"/>
  <c r="BF141"/>
  <c r="X141"/>
  <c r="V141"/>
  <c r="T141"/>
  <c r="P141"/>
  <c r="BI137"/>
  <c r="BH137"/>
  <c r="BG137"/>
  <c r="BF137"/>
  <c r="X137"/>
  <c r="V137"/>
  <c r="T137"/>
  <c r="P137"/>
  <c r="BI134"/>
  <c r="BH134"/>
  <c r="BG134"/>
  <c r="BF134"/>
  <c r="X134"/>
  <c r="V134"/>
  <c r="T134"/>
  <c r="P134"/>
  <c r="BI131"/>
  <c r="BH131"/>
  <c r="BG131"/>
  <c r="BF131"/>
  <c r="X131"/>
  <c r="V131"/>
  <c r="T131"/>
  <c r="P131"/>
  <c r="J125"/>
  <c r="J124"/>
  <c r="F124"/>
  <c r="F122"/>
  <c r="E120"/>
  <c r="J92"/>
  <c r="J91"/>
  <c r="F91"/>
  <c r="F89"/>
  <c r="E87"/>
  <c r="J18"/>
  <c r="E18"/>
  <c r="F125"/>
  <c r="J17"/>
  <c r="J12"/>
  <c r="J122"/>
  <c r="E7"/>
  <c r="E118"/>
  <c i="5" r="K39"/>
  <c r="K38"/>
  <c i="1" r="BA98"/>
  <c i="5" r="K37"/>
  <c i="1" r="AZ98"/>
  <c i="5" r="BI439"/>
  <c r="BH439"/>
  <c r="BG439"/>
  <c r="BF439"/>
  <c r="X439"/>
  <c r="V439"/>
  <c r="T439"/>
  <c r="P439"/>
  <c r="BI436"/>
  <c r="BH436"/>
  <c r="BG436"/>
  <c r="BF436"/>
  <c r="X436"/>
  <c r="V436"/>
  <c r="T436"/>
  <c r="P436"/>
  <c r="BI431"/>
  <c r="BH431"/>
  <c r="BG431"/>
  <c r="BF431"/>
  <c r="X431"/>
  <c r="X430"/>
  <c r="V431"/>
  <c r="V430"/>
  <c r="T431"/>
  <c r="T430"/>
  <c r="P431"/>
  <c r="BI426"/>
  <c r="BH426"/>
  <c r="BG426"/>
  <c r="BF426"/>
  <c r="X426"/>
  <c r="V426"/>
  <c r="T426"/>
  <c r="P426"/>
  <c r="BI421"/>
  <c r="BH421"/>
  <c r="BG421"/>
  <c r="BF421"/>
  <c r="X421"/>
  <c r="V421"/>
  <c r="T421"/>
  <c r="P421"/>
  <c r="BI416"/>
  <c r="BH416"/>
  <c r="BG416"/>
  <c r="BF416"/>
  <c r="X416"/>
  <c r="V416"/>
  <c r="T416"/>
  <c r="P416"/>
  <c r="BI411"/>
  <c r="BH411"/>
  <c r="BG411"/>
  <c r="BF411"/>
  <c r="X411"/>
  <c r="V411"/>
  <c r="T411"/>
  <c r="P411"/>
  <c r="BI406"/>
  <c r="BH406"/>
  <c r="BG406"/>
  <c r="BF406"/>
  <c r="X406"/>
  <c r="V406"/>
  <c r="T406"/>
  <c r="P406"/>
  <c r="BI401"/>
  <c r="BH401"/>
  <c r="BG401"/>
  <c r="BF401"/>
  <c r="X401"/>
  <c r="V401"/>
  <c r="T401"/>
  <c r="P401"/>
  <c r="BI396"/>
  <c r="BH396"/>
  <c r="BG396"/>
  <c r="BF396"/>
  <c r="X396"/>
  <c r="V396"/>
  <c r="T396"/>
  <c r="P396"/>
  <c r="BI390"/>
  <c r="BH390"/>
  <c r="BG390"/>
  <c r="BF390"/>
  <c r="X390"/>
  <c r="V390"/>
  <c r="T390"/>
  <c r="P390"/>
  <c r="BI386"/>
  <c r="BH386"/>
  <c r="BG386"/>
  <c r="BF386"/>
  <c r="X386"/>
  <c r="V386"/>
  <c r="T386"/>
  <c r="P386"/>
  <c r="BI382"/>
  <c r="BH382"/>
  <c r="BG382"/>
  <c r="BF382"/>
  <c r="X382"/>
  <c r="V382"/>
  <c r="T382"/>
  <c r="P382"/>
  <c r="BI379"/>
  <c r="BH379"/>
  <c r="BG379"/>
  <c r="BF379"/>
  <c r="X379"/>
  <c r="V379"/>
  <c r="T379"/>
  <c r="P379"/>
  <c r="BI376"/>
  <c r="BH376"/>
  <c r="BG376"/>
  <c r="BF376"/>
  <c r="X376"/>
  <c r="V376"/>
  <c r="T376"/>
  <c r="P376"/>
  <c r="BI373"/>
  <c r="BH373"/>
  <c r="BG373"/>
  <c r="BF373"/>
  <c r="X373"/>
  <c r="V373"/>
  <c r="T373"/>
  <c r="P373"/>
  <c r="BI370"/>
  <c r="BH370"/>
  <c r="BG370"/>
  <c r="BF370"/>
  <c r="X370"/>
  <c r="V370"/>
  <c r="T370"/>
  <c r="P370"/>
  <c r="BI366"/>
  <c r="BH366"/>
  <c r="BG366"/>
  <c r="BF366"/>
  <c r="X366"/>
  <c r="V366"/>
  <c r="T366"/>
  <c r="P366"/>
  <c r="BI362"/>
  <c r="BH362"/>
  <c r="BG362"/>
  <c r="BF362"/>
  <c r="X362"/>
  <c r="V362"/>
  <c r="T362"/>
  <c r="P362"/>
  <c r="BI358"/>
  <c r="BH358"/>
  <c r="BG358"/>
  <c r="BF358"/>
  <c r="X358"/>
  <c r="V358"/>
  <c r="T358"/>
  <c r="P358"/>
  <c r="BI355"/>
  <c r="BH355"/>
  <c r="BG355"/>
  <c r="BF355"/>
  <c r="X355"/>
  <c r="V355"/>
  <c r="T355"/>
  <c r="P355"/>
  <c r="BI352"/>
  <c r="BH352"/>
  <c r="BG352"/>
  <c r="BF352"/>
  <c r="X352"/>
  <c r="V352"/>
  <c r="T352"/>
  <c r="P352"/>
  <c r="BI349"/>
  <c r="BH349"/>
  <c r="BG349"/>
  <c r="BF349"/>
  <c r="X349"/>
  <c r="V349"/>
  <c r="T349"/>
  <c r="P349"/>
  <c r="BI345"/>
  <c r="BH345"/>
  <c r="BG345"/>
  <c r="BF345"/>
  <c r="X345"/>
  <c r="V345"/>
  <c r="T345"/>
  <c r="P345"/>
  <c r="BI342"/>
  <c r="BH342"/>
  <c r="BG342"/>
  <c r="BF342"/>
  <c r="X342"/>
  <c r="V342"/>
  <c r="T342"/>
  <c r="P342"/>
  <c r="BI339"/>
  <c r="BH339"/>
  <c r="BG339"/>
  <c r="BF339"/>
  <c r="X339"/>
  <c r="V339"/>
  <c r="T339"/>
  <c r="P339"/>
  <c r="BI336"/>
  <c r="BH336"/>
  <c r="BG336"/>
  <c r="BF336"/>
  <c r="X336"/>
  <c r="V336"/>
  <c r="T336"/>
  <c r="P336"/>
  <c r="BI332"/>
  <c r="BH332"/>
  <c r="BG332"/>
  <c r="BF332"/>
  <c r="X332"/>
  <c r="V332"/>
  <c r="T332"/>
  <c r="P332"/>
  <c r="BI327"/>
  <c r="BH327"/>
  <c r="BG327"/>
  <c r="BF327"/>
  <c r="X327"/>
  <c r="V327"/>
  <c r="T327"/>
  <c r="P327"/>
  <c r="BI322"/>
  <c r="BH322"/>
  <c r="BG322"/>
  <c r="BF322"/>
  <c r="X322"/>
  <c r="V322"/>
  <c r="T322"/>
  <c r="P322"/>
  <c r="BI318"/>
  <c r="BH318"/>
  <c r="BG318"/>
  <c r="BF318"/>
  <c r="X318"/>
  <c r="V318"/>
  <c r="T318"/>
  <c r="P318"/>
  <c r="BI314"/>
  <c r="BH314"/>
  <c r="BG314"/>
  <c r="BF314"/>
  <c r="X314"/>
  <c r="V314"/>
  <c r="T314"/>
  <c r="P314"/>
  <c r="BI310"/>
  <c r="BH310"/>
  <c r="BG310"/>
  <c r="BF310"/>
  <c r="X310"/>
  <c r="V310"/>
  <c r="T310"/>
  <c r="P310"/>
  <c r="BI306"/>
  <c r="BH306"/>
  <c r="BG306"/>
  <c r="BF306"/>
  <c r="X306"/>
  <c r="V306"/>
  <c r="T306"/>
  <c r="P306"/>
  <c r="BI303"/>
  <c r="BH303"/>
  <c r="BG303"/>
  <c r="BF303"/>
  <c r="X303"/>
  <c r="V303"/>
  <c r="T303"/>
  <c r="P303"/>
  <c r="BI300"/>
  <c r="BH300"/>
  <c r="BG300"/>
  <c r="BF300"/>
  <c r="X300"/>
  <c r="V300"/>
  <c r="T300"/>
  <c r="P300"/>
  <c r="BI297"/>
  <c r="BH297"/>
  <c r="BG297"/>
  <c r="BF297"/>
  <c r="X297"/>
  <c r="V297"/>
  <c r="T297"/>
  <c r="P297"/>
  <c r="BI293"/>
  <c r="BH293"/>
  <c r="BG293"/>
  <c r="BF293"/>
  <c r="X293"/>
  <c r="V293"/>
  <c r="T293"/>
  <c r="P293"/>
  <c r="BI289"/>
  <c r="BH289"/>
  <c r="BG289"/>
  <c r="BF289"/>
  <c r="X289"/>
  <c r="V289"/>
  <c r="T289"/>
  <c r="P289"/>
  <c r="BI285"/>
  <c r="BH285"/>
  <c r="BG285"/>
  <c r="BF285"/>
  <c r="X285"/>
  <c r="V285"/>
  <c r="T285"/>
  <c r="P285"/>
  <c r="BI281"/>
  <c r="BH281"/>
  <c r="BG281"/>
  <c r="BF281"/>
  <c r="X281"/>
  <c r="V281"/>
  <c r="T281"/>
  <c r="P281"/>
  <c r="BI277"/>
  <c r="BH277"/>
  <c r="BG277"/>
  <c r="BF277"/>
  <c r="X277"/>
  <c r="V277"/>
  <c r="T277"/>
  <c r="P277"/>
  <c r="BI273"/>
  <c r="BH273"/>
  <c r="BG273"/>
  <c r="BF273"/>
  <c r="X273"/>
  <c r="V273"/>
  <c r="T273"/>
  <c r="P273"/>
  <c r="BI268"/>
  <c r="BH268"/>
  <c r="BG268"/>
  <c r="BF268"/>
  <c r="X268"/>
  <c r="V268"/>
  <c r="T268"/>
  <c r="P268"/>
  <c r="BI266"/>
  <c r="BH266"/>
  <c r="BG266"/>
  <c r="BF266"/>
  <c r="X266"/>
  <c r="V266"/>
  <c r="T266"/>
  <c r="P266"/>
  <c r="BI261"/>
  <c r="BH261"/>
  <c r="BG261"/>
  <c r="BF261"/>
  <c r="X261"/>
  <c r="X260"/>
  <c r="V261"/>
  <c r="V260"/>
  <c r="T261"/>
  <c r="T260"/>
  <c r="P261"/>
  <c r="BI256"/>
  <c r="BH256"/>
  <c r="BG256"/>
  <c r="BF256"/>
  <c r="X256"/>
  <c r="V256"/>
  <c r="T256"/>
  <c r="P256"/>
  <c r="BI253"/>
  <c r="BH253"/>
  <c r="BG253"/>
  <c r="BF253"/>
  <c r="X253"/>
  <c r="V253"/>
  <c r="T253"/>
  <c r="P253"/>
  <c r="BI250"/>
  <c r="BH250"/>
  <c r="BG250"/>
  <c r="BF250"/>
  <c r="X250"/>
  <c r="V250"/>
  <c r="T250"/>
  <c r="P250"/>
  <c r="BI248"/>
  <c r="BH248"/>
  <c r="BG248"/>
  <c r="BF248"/>
  <c r="X248"/>
  <c r="V248"/>
  <c r="T248"/>
  <c r="P248"/>
  <c r="BI245"/>
  <c r="BH245"/>
  <c r="BG245"/>
  <c r="BF245"/>
  <c r="X245"/>
  <c r="V245"/>
  <c r="T245"/>
  <c r="P245"/>
  <c r="BI241"/>
  <c r="BH241"/>
  <c r="BG241"/>
  <c r="BF241"/>
  <c r="X241"/>
  <c r="V241"/>
  <c r="T241"/>
  <c r="P241"/>
  <c r="BI237"/>
  <c r="BH237"/>
  <c r="BG237"/>
  <c r="BF237"/>
  <c r="X237"/>
  <c r="V237"/>
  <c r="T237"/>
  <c r="P237"/>
  <c r="BI235"/>
  <c r="BH235"/>
  <c r="BG235"/>
  <c r="BF235"/>
  <c r="X235"/>
  <c r="V235"/>
  <c r="T235"/>
  <c r="P235"/>
  <c r="BI231"/>
  <c r="BH231"/>
  <c r="BG231"/>
  <c r="BF231"/>
  <c r="X231"/>
  <c r="V231"/>
  <c r="T231"/>
  <c r="P231"/>
  <c r="BI228"/>
  <c r="BH228"/>
  <c r="BG228"/>
  <c r="BF228"/>
  <c r="X228"/>
  <c r="V228"/>
  <c r="T228"/>
  <c r="P228"/>
  <c r="BI225"/>
  <c r="BH225"/>
  <c r="BG225"/>
  <c r="BF225"/>
  <c r="X225"/>
  <c r="V225"/>
  <c r="T225"/>
  <c r="P225"/>
  <c r="BI220"/>
  <c r="BH220"/>
  <c r="BG220"/>
  <c r="BF220"/>
  <c r="X220"/>
  <c r="V220"/>
  <c r="T220"/>
  <c r="P220"/>
  <c r="BI217"/>
  <c r="BH217"/>
  <c r="BG217"/>
  <c r="BF217"/>
  <c r="X217"/>
  <c r="V217"/>
  <c r="T217"/>
  <c r="P217"/>
  <c r="BI214"/>
  <c r="BH214"/>
  <c r="BG214"/>
  <c r="BF214"/>
  <c r="X214"/>
  <c r="V214"/>
  <c r="T214"/>
  <c r="P214"/>
  <c r="BI210"/>
  <c r="BH210"/>
  <c r="BG210"/>
  <c r="BF210"/>
  <c r="X210"/>
  <c r="V210"/>
  <c r="T210"/>
  <c r="P210"/>
  <c r="BI207"/>
  <c r="BH207"/>
  <c r="BG207"/>
  <c r="BF207"/>
  <c r="X207"/>
  <c r="V207"/>
  <c r="T207"/>
  <c r="P207"/>
  <c r="BI202"/>
  <c r="BH202"/>
  <c r="BG202"/>
  <c r="BF202"/>
  <c r="X202"/>
  <c r="V202"/>
  <c r="T202"/>
  <c r="P202"/>
  <c r="BI197"/>
  <c r="BH197"/>
  <c r="BG197"/>
  <c r="BF197"/>
  <c r="X197"/>
  <c r="V197"/>
  <c r="T197"/>
  <c r="P197"/>
  <c r="BI193"/>
  <c r="BH193"/>
  <c r="BG193"/>
  <c r="BF193"/>
  <c r="X193"/>
  <c r="V193"/>
  <c r="T193"/>
  <c r="P193"/>
  <c r="BI190"/>
  <c r="BH190"/>
  <c r="BG190"/>
  <c r="BF190"/>
  <c r="X190"/>
  <c r="V190"/>
  <c r="T190"/>
  <c r="P190"/>
  <c r="BI186"/>
  <c r="BH186"/>
  <c r="BG186"/>
  <c r="BF186"/>
  <c r="X186"/>
  <c r="V186"/>
  <c r="T186"/>
  <c r="P186"/>
  <c r="BI182"/>
  <c r="BH182"/>
  <c r="BG182"/>
  <c r="BF182"/>
  <c r="X182"/>
  <c r="V182"/>
  <c r="T182"/>
  <c r="P182"/>
  <c r="BI179"/>
  <c r="BH179"/>
  <c r="BG179"/>
  <c r="BF179"/>
  <c r="X179"/>
  <c r="V179"/>
  <c r="T179"/>
  <c r="P179"/>
  <c r="BI173"/>
  <c r="BH173"/>
  <c r="BG173"/>
  <c r="BF173"/>
  <c r="X173"/>
  <c r="V173"/>
  <c r="T173"/>
  <c r="P173"/>
  <c r="BI170"/>
  <c r="BH170"/>
  <c r="BG170"/>
  <c r="BF170"/>
  <c r="X170"/>
  <c r="V170"/>
  <c r="T170"/>
  <c r="P170"/>
  <c r="BI166"/>
  <c r="BH166"/>
  <c r="BG166"/>
  <c r="BF166"/>
  <c r="X166"/>
  <c r="V166"/>
  <c r="T166"/>
  <c r="P166"/>
  <c r="BI163"/>
  <c r="BH163"/>
  <c r="BG163"/>
  <c r="BF163"/>
  <c r="X163"/>
  <c r="V163"/>
  <c r="T163"/>
  <c r="P163"/>
  <c r="BI160"/>
  <c r="BH160"/>
  <c r="BG160"/>
  <c r="BF160"/>
  <c r="X160"/>
  <c r="V160"/>
  <c r="T160"/>
  <c r="P160"/>
  <c r="BI157"/>
  <c r="BH157"/>
  <c r="BG157"/>
  <c r="BF157"/>
  <c r="X157"/>
  <c r="V157"/>
  <c r="T157"/>
  <c r="P157"/>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1"/>
  <c r="BH141"/>
  <c r="BG141"/>
  <c r="BF141"/>
  <c r="X141"/>
  <c r="V141"/>
  <c r="T141"/>
  <c r="P141"/>
  <c r="BI137"/>
  <c r="BH137"/>
  <c r="BG137"/>
  <c r="BF137"/>
  <c r="X137"/>
  <c r="V137"/>
  <c r="T137"/>
  <c r="P137"/>
  <c r="BI134"/>
  <c r="BH134"/>
  <c r="BG134"/>
  <c r="BF134"/>
  <c r="X134"/>
  <c r="V134"/>
  <c r="T134"/>
  <c r="P134"/>
  <c r="BI131"/>
  <c r="BH131"/>
  <c r="BG131"/>
  <c r="BF131"/>
  <c r="X131"/>
  <c r="V131"/>
  <c r="T131"/>
  <c r="P131"/>
  <c r="J125"/>
  <c r="J124"/>
  <c r="F124"/>
  <c r="F122"/>
  <c r="E120"/>
  <c r="J92"/>
  <c r="J91"/>
  <c r="F91"/>
  <c r="F89"/>
  <c r="E87"/>
  <c r="J18"/>
  <c r="E18"/>
  <c r="F125"/>
  <c r="J17"/>
  <c r="J12"/>
  <c r="J122"/>
  <c r="E7"/>
  <c r="E85"/>
  <c i="4" r="K39"/>
  <c r="K38"/>
  <c i="1" r="BA97"/>
  <c i="4" r="K37"/>
  <c i="1" r="AZ97"/>
  <c i="4" r="BI405"/>
  <c r="BH405"/>
  <c r="BG405"/>
  <c r="BF405"/>
  <c r="X405"/>
  <c r="V405"/>
  <c r="T405"/>
  <c r="P405"/>
  <c r="BI402"/>
  <c r="BH402"/>
  <c r="BG402"/>
  <c r="BF402"/>
  <c r="X402"/>
  <c r="V402"/>
  <c r="T402"/>
  <c r="P402"/>
  <c r="BI399"/>
  <c r="BH399"/>
  <c r="BG399"/>
  <c r="BF399"/>
  <c r="X399"/>
  <c r="V399"/>
  <c r="T399"/>
  <c r="P399"/>
  <c r="BI396"/>
  <c r="BH396"/>
  <c r="BG396"/>
  <c r="BF396"/>
  <c r="X396"/>
  <c r="V396"/>
  <c r="T396"/>
  <c r="P396"/>
  <c r="BI391"/>
  <c r="BH391"/>
  <c r="BG391"/>
  <c r="BF391"/>
  <c r="X391"/>
  <c r="X390"/>
  <c r="V391"/>
  <c r="V390"/>
  <c r="T391"/>
  <c r="T390"/>
  <c r="P391"/>
  <c r="BI385"/>
  <c r="BH385"/>
  <c r="BG385"/>
  <c r="BF385"/>
  <c r="X385"/>
  <c r="V385"/>
  <c r="T385"/>
  <c r="P385"/>
  <c r="BI380"/>
  <c r="BH380"/>
  <c r="BG380"/>
  <c r="BF380"/>
  <c r="X380"/>
  <c r="V380"/>
  <c r="T380"/>
  <c r="P380"/>
  <c r="BI375"/>
  <c r="BH375"/>
  <c r="BG375"/>
  <c r="BF375"/>
  <c r="X375"/>
  <c r="V375"/>
  <c r="T375"/>
  <c r="P375"/>
  <c r="BI370"/>
  <c r="BH370"/>
  <c r="BG370"/>
  <c r="BF370"/>
  <c r="X370"/>
  <c r="V370"/>
  <c r="T370"/>
  <c r="P370"/>
  <c r="BI365"/>
  <c r="BH365"/>
  <c r="BG365"/>
  <c r="BF365"/>
  <c r="X365"/>
  <c r="V365"/>
  <c r="T365"/>
  <c r="P365"/>
  <c r="BI360"/>
  <c r="BH360"/>
  <c r="BG360"/>
  <c r="BF360"/>
  <c r="X360"/>
  <c r="V360"/>
  <c r="T360"/>
  <c r="P360"/>
  <c r="BI355"/>
  <c r="BH355"/>
  <c r="BG355"/>
  <c r="BF355"/>
  <c r="X355"/>
  <c r="V355"/>
  <c r="T355"/>
  <c r="P355"/>
  <c r="BI349"/>
  <c r="BH349"/>
  <c r="BG349"/>
  <c r="BF349"/>
  <c r="X349"/>
  <c r="V349"/>
  <c r="T349"/>
  <c r="P349"/>
  <c r="BI345"/>
  <c r="BH345"/>
  <c r="BG345"/>
  <c r="BF345"/>
  <c r="X345"/>
  <c r="V345"/>
  <c r="T345"/>
  <c r="P345"/>
  <c r="BI341"/>
  <c r="BH341"/>
  <c r="BG341"/>
  <c r="BF341"/>
  <c r="X341"/>
  <c r="V341"/>
  <c r="T341"/>
  <c r="P341"/>
  <c r="BI338"/>
  <c r="BH338"/>
  <c r="BG338"/>
  <c r="BF338"/>
  <c r="X338"/>
  <c r="V338"/>
  <c r="T338"/>
  <c r="P338"/>
  <c r="BI335"/>
  <c r="BH335"/>
  <c r="BG335"/>
  <c r="BF335"/>
  <c r="X335"/>
  <c r="V335"/>
  <c r="T335"/>
  <c r="P335"/>
  <c r="BI331"/>
  <c r="BH331"/>
  <c r="BG331"/>
  <c r="BF331"/>
  <c r="X331"/>
  <c r="V331"/>
  <c r="T331"/>
  <c r="P331"/>
  <c r="BI328"/>
  <c r="BH328"/>
  <c r="BG328"/>
  <c r="BF328"/>
  <c r="X328"/>
  <c r="V328"/>
  <c r="T328"/>
  <c r="P328"/>
  <c r="BI325"/>
  <c r="BH325"/>
  <c r="BG325"/>
  <c r="BF325"/>
  <c r="X325"/>
  <c r="V325"/>
  <c r="T325"/>
  <c r="P325"/>
  <c r="BI321"/>
  <c r="BH321"/>
  <c r="BG321"/>
  <c r="BF321"/>
  <c r="X321"/>
  <c r="V321"/>
  <c r="T321"/>
  <c r="P321"/>
  <c r="BI318"/>
  <c r="BH318"/>
  <c r="BG318"/>
  <c r="BF318"/>
  <c r="X318"/>
  <c r="V318"/>
  <c r="T318"/>
  <c r="P318"/>
  <c r="BI314"/>
  <c r="BH314"/>
  <c r="BG314"/>
  <c r="BF314"/>
  <c r="X314"/>
  <c r="V314"/>
  <c r="T314"/>
  <c r="P314"/>
  <c r="BI310"/>
  <c r="BH310"/>
  <c r="BG310"/>
  <c r="BF310"/>
  <c r="X310"/>
  <c r="V310"/>
  <c r="T310"/>
  <c r="P310"/>
  <c r="BI306"/>
  <c r="BH306"/>
  <c r="BG306"/>
  <c r="BF306"/>
  <c r="X306"/>
  <c r="V306"/>
  <c r="T306"/>
  <c r="P306"/>
  <c r="BI303"/>
  <c r="BH303"/>
  <c r="BG303"/>
  <c r="BF303"/>
  <c r="X303"/>
  <c r="V303"/>
  <c r="T303"/>
  <c r="P303"/>
  <c r="BI299"/>
  <c r="BH299"/>
  <c r="BG299"/>
  <c r="BF299"/>
  <c r="X299"/>
  <c r="V299"/>
  <c r="T299"/>
  <c r="P299"/>
  <c r="BI296"/>
  <c r="BH296"/>
  <c r="BG296"/>
  <c r="BF296"/>
  <c r="X296"/>
  <c r="V296"/>
  <c r="T296"/>
  <c r="P296"/>
  <c r="BI292"/>
  <c r="BH292"/>
  <c r="BG292"/>
  <c r="BF292"/>
  <c r="X292"/>
  <c r="V292"/>
  <c r="T292"/>
  <c r="P292"/>
  <c r="BI289"/>
  <c r="BH289"/>
  <c r="BG289"/>
  <c r="BF289"/>
  <c r="X289"/>
  <c r="V289"/>
  <c r="T289"/>
  <c r="P289"/>
  <c r="BI286"/>
  <c r="BH286"/>
  <c r="BG286"/>
  <c r="BF286"/>
  <c r="X286"/>
  <c r="V286"/>
  <c r="T286"/>
  <c r="P286"/>
  <c r="BI283"/>
  <c r="BH283"/>
  <c r="BG283"/>
  <c r="BF283"/>
  <c r="X283"/>
  <c r="V283"/>
  <c r="T283"/>
  <c r="P283"/>
  <c r="BI279"/>
  <c r="BH279"/>
  <c r="BG279"/>
  <c r="BF279"/>
  <c r="X279"/>
  <c r="V279"/>
  <c r="T279"/>
  <c r="P279"/>
  <c r="BI274"/>
  <c r="BH274"/>
  <c r="BG274"/>
  <c r="BF274"/>
  <c r="X274"/>
  <c r="V274"/>
  <c r="T274"/>
  <c r="P274"/>
  <c r="BI270"/>
  <c r="BH270"/>
  <c r="BG270"/>
  <c r="BF270"/>
  <c r="X270"/>
  <c r="V270"/>
  <c r="T270"/>
  <c r="P270"/>
  <c r="BI267"/>
  <c r="BH267"/>
  <c r="BG267"/>
  <c r="BF267"/>
  <c r="X267"/>
  <c r="V267"/>
  <c r="T267"/>
  <c r="P267"/>
  <c r="BI264"/>
  <c r="BH264"/>
  <c r="BG264"/>
  <c r="BF264"/>
  <c r="X264"/>
  <c r="V264"/>
  <c r="T264"/>
  <c r="P264"/>
  <c r="BI260"/>
  <c r="BH260"/>
  <c r="BG260"/>
  <c r="BF260"/>
  <c r="X260"/>
  <c r="V260"/>
  <c r="T260"/>
  <c r="P260"/>
  <c r="BI256"/>
  <c r="BH256"/>
  <c r="BG256"/>
  <c r="BF256"/>
  <c r="X256"/>
  <c r="V256"/>
  <c r="T256"/>
  <c r="P256"/>
  <c r="BI252"/>
  <c r="BH252"/>
  <c r="BG252"/>
  <c r="BF252"/>
  <c r="X252"/>
  <c r="V252"/>
  <c r="T252"/>
  <c r="P252"/>
  <c r="BI248"/>
  <c r="BH248"/>
  <c r="BG248"/>
  <c r="BF248"/>
  <c r="X248"/>
  <c r="V248"/>
  <c r="T248"/>
  <c r="P248"/>
  <c r="BI244"/>
  <c r="BH244"/>
  <c r="BG244"/>
  <c r="BF244"/>
  <c r="X244"/>
  <c r="V244"/>
  <c r="T244"/>
  <c r="P244"/>
  <c r="BI240"/>
  <c r="BH240"/>
  <c r="BG240"/>
  <c r="BF240"/>
  <c r="X240"/>
  <c r="V240"/>
  <c r="T240"/>
  <c r="P240"/>
  <c r="BI235"/>
  <c r="BH235"/>
  <c r="BG235"/>
  <c r="BF235"/>
  <c r="X235"/>
  <c r="X234"/>
  <c r="V235"/>
  <c r="V234"/>
  <c r="T235"/>
  <c r="T234"/>
  <c r="P235"/>
  <c r="BI230"/>
  <c r="BH230"/>
  <c r="BG230"/>
  <c r="BF230"/>
  <c r="X230"/>
  <c r="V230"/>
  <c r="T230"/>
  <c r="P230"/>
  <c r="BI227"/>
  <c r="BH227"/>
  <c r="BG227"/>
  <c r="BF227"/>
  <c r="X227"/>
  <c r="V227"/>
  <c r="T227"/>
  <c r="P227"/>
  <c r="BI224"/>
  <c r="BH224"/>
  <c r="BG224"/>
  <c r="BF224"/>
  <c r="X224"/>
  <c r="V224"/>
  <c r="T224"/>
  <c r="P224"/>
  <c r="BI222"/>
  <c r="BH222"/>
  <c r="BG222"/>
  <c r="BF222"/>
  <c r="X222"/>
  <c r="V222"/>
  <c r="T222"/>
  <c r="P222"/>
  <c r="BI219"/>
  <c r="BH219"/>
  <c r="BG219"/>
  <c r="BF219"/>
  <c r="X219"/>
  <c r="V219"/>
  <c r="T219"/>
  <c r="P219"/>
  <c r="BI215"/>
  <c r="BH215"/>
  <c r="BG215"/>
  <c r="BF215"/>
  <c r="X215"/>
  <c r="V215"/>
  <c r="T215"/>
  <c r="P215"/>
  <c r="BI211"/>
  <c r="BH211"/>
  <c r="BG211"/>
  <c r="BF211"/>
  <c r="X211"/>
  <c r="V211"/>
  <c r="T211"/>
  <c r="P211"/>
  <c r="BI209"/>
  <c r="BH209"/>
  <c r="BG209"/>
  <c r="BF209"/>
  <c r="X209"/>
  <c r="V209"/>
  <c r="T209"/>
  <c r="P209"/>
  <c r="BI205"/>
  <c r="BH205"/>
  <c r="BG205"/>
  <c r="BF205"/>
  <c r="X205"/>
  <c r="V205"/>
  <c r="T205"/>
  <c r="P205"/>
  <c r="BI202"/>
  <c r="BH202"/>
  <c r="BG202"/>
  <c r="BF202"/>
  <c r="X202"/>
  <c r="V202"/>
  <c r="T202"/>
  <c r="P202"/>
  <c r="BI199"/>
  <c r="BH199"/>
  <c r="BG199"/>
  <c r="BF199"/>
  <c r="X199"/>
  <c r="V199"/>
  <c r="T199"/>
  <c r="P199"/>
  <c r="BI195"/>
  <c r="BH195"/>
  <c r="BG195"/>
  <c r="BF195"/>
  <c r="X195"/>
  <c r="V195"/>
  <c r="T195"/>
  <c r="P195"/>
  <c r="BI192"/>
  <c r="BH192"/>
  <c r="BG192"/>
  <c r="BF192"/>
  <c r="X192"/>
  <c r="V192"/>
  <c r="T192"/>
  <c r="P192"/>
  <c r="BI188"/>
  <c r="BH188"/>
  <c r="BG188"/>
  <c r="BF188"/>
  <c r="X188"/>
  <c r="V188"/>
  <c r="T188"/>
  <c r="P188"/>
  <c r="BI183"/>
  <c r="BH183"/>
  <c r="BG183"/>
  <c r="BF183"/>
  <c r="X183"/>
  <c r="V183"/>
  <c r="T183"/>
  <c r="P183"/>
  <c r="BI180"/>
  <c r="BH180"/>
  <c r="BG180"/>
  <c r="BF180"/>
  <c r="X180"/>
  <c r="V180"/>
  <c r="T180"/>
  <c r="P180"/>
  <c r="BI176"/>
  <c r="BH176"/>
  <c r="BG176"/>
  <c r="BF176"/>
  <c r="X176"/>
  <c r="V176"/>
  <c r="T176"/>
  <c r="P176"/>
  <c r="BI172"/>
  <c r="BH172"/>
  <c r="BG172"/>
  <c r="BF172"/>
  <c r="X172"/>
  <c r="V172"/>
  <c r="T172"/>
  <c r="P172"/>
  <c r="BI169"/>
  <c r="BH169"/>
  <c r="BG169"/>
  <c r="BF169"/>
  <c r="X169"/>
  <c r="V169"/>
  <c r="T169"/>
  <c r="P169"/>
  <c r="BI163"/>
  <c r="BH163"/>
  <c r="BG163"/>
  <c r="BF163"/>
  <c r="X163"/>
  <c r="V163"/>
  <c r="T163"/>
  <c r="P163"/>
  <c r="BI160"/>
  <c r="BH160"/>
  <c r="BG160"/>
  <c r="BF160"/>
  <c r="X160"/>
  <c r="V160"/>
  <c r="T160"/>
  <c r="P160"/>
  <c r="BI156"/>
  <c r="BH156"/>
  <c r="BG156"/>
  <c r="BF156"/>
  <c r="X156"/>
  <c r="V156"/>
  <c r="T156"/>
  <c r="P156"/>
  <c r="BI152"/>
  <c r="BH152"/>
  <c r="BG152"/>
  <c r="BF152"/>
  <c r="X152"/>
  <c r="V152"/>
  <c r="T152"/>
  <c r="P152"/>
  <c r="BI149"/>
  <c r="BH149"/>
  <c r="BG149"/>
  <c r="BF149"/>
  <c r="X149"/>
  <c r="V149"/>
  <c r="T149"/>
  <c r="P149"/>
  <c r="BI146"/>
  <c r="BH146"/>
  <c r="BG146"/>
  <c r="BF146"/>
  <c r="X146"/>
  <c r="V146"/>
  <c r="T146"/>
  <c r="P146"/>
  <c r="BI143"/>
  <c r="BH143"/>
  <c r="BG143"/>
  <c r="BF143"/>
  <c r="X143"/>
  <c r="V143"/>
  <c r="T143"/>
  <c r="P143"/>
  <c r="BI140"/>
  <c r="BH140"/>
  <c r="BG140"/>
  <c r="BF140"/>
  <c r="X140"/>
  <c r="V140"/>
  <c r="T140"/>
  <c r="P140"/>
  <c r="BI137"/>
  <c r="BH137"/>
  <c r="BG137"/>
  <c r="BF137"/>
  <c r="X137"/>
  <c r="V137"/>
  <c r="T137"/>
  <c r="P137"/>
  <c r="BI134"/>
  <c r="BH134"/>
  <c r="BG134"/>
  <c r="BF134"/>
  <c r="X134"/>
  <c r="V134"/>
  <c r="T134"/>
  <c r="P134"/>
  <c r="BI131"/>
  <c r="BH131"/>
  <c r="BG131"/>
  <c r="BF131"/>
  <c r="X131"/>
  <c r="V131"/>
  <c r="T131"/>
  <c r="P131"/>
  <c r="J125"/>
  <c r="J124"/>
  <c r="F124"/>
  <c r="F122"/>
  <c r="E120"/>
  <c r="J92"/>
  <c r="J91"/>
  <c r="F91"/>
  <c r="F89"/>
  <c r="E87"/>
  <c r="J18"/>
  <c r="E18"/>
  <c r="F92"/>
  <c r="J17"/>
  <c r="J12"/>
  <c r="J122"/>
  <c r="E7"/>
  <c r="E85"/>
  <c i="3" r="K39"/>
  <c r="K38"/>
  <c i="1" r="BA96"/>
  <c i="3" r="K37"/>
  <c i="1" r="AZ96"/>
  <c i="3" r="BI700"/>
  <c r="BH700"/>
  <c r="BG700"/>
  <c r="BF700"/>
  <c r="X700"/>
  <c r="V700"/>
  <c r="T700"/>
  <c r="P700"/>
  <c r="BI696"/>
  <c r="BH696"/>
  <c r="BG696"/>
  <c r="BF696"/>
  <c r="X696"/>
  <c r="V696"/>
  <c r="T696"/>
  <c r="P696"/>
  <c r="BI692"/>
  <c r="BH692"/>
  <c r="BG692"/>
  <c r="BF692"/>
  <c r="X692"/>
  <c r="V692"/>
  <c r="T692"/>
  <c r="P692"/>
  <c r="BI688"/>
  <c r="BH688"/>
  <c r="BG688"/>
  <c r="BF688"/>
  <c r="X688"/>
  <c r="V688"/>
  <c r="T688"/>
  <c r="P688"/>
  <c r="BI685"/>
  <c r="BH685"/>
  <c r="BG685"/>
  <c r="BF685"/>
  <c r="X685"/>
  <c r="V685"/>
  <c r="T685"/>
  <c r="P685"/>
  <c r="BI680"/>
  <c r="BH680"/>
  <c r="BG680"/>
  <c r="BF680"/>
  <c r="X680"/>
  <c r="X679"/>
  <c r="V680"/>
  <c r="V679"/>
  <c r="T680"/>
  <c r="T679"/>
  <c r="P680"/>
  <c r="BI677"/>
  <c r="BH677"/>
  <c r="BG677"/>
  <c r="BF677"/>
  <c r="X677"/>
  <c r="V677"/>
  <c r="T677"/>
  <c r="P677"/>
  <c r="BI674"/>
  <c r="BH674"/>
  <c r="BG674"/>
  <c r="BF674"/>
  <c r="X674"/>
  <c r="V674"/>
  <c r="T674"/>
  <c r="P674"/>
  <c r="BI669"/>
  <c r="BH669"/>
  <c r="BG669"/>
  <c r="BF669"/>
  <c r="X669"/>
  <c r="X668"/>
  <c r="V669"/>
  <c r="V668"/>
  <c r="T669"/>
  <c r="T668"/>
  <c r="P669"/>
  <c r="BI663"/>
  <c r="BH663"/>
  <c r="BG663"/>
  <c r="BF663"/>
  <c r="X663"/>
  <c r="V663"/>
  <c r="T663"/>
  <c r="P663"/>
  <c r="BI658"/>
  <c r="BH658"/>
  <c r="BG658"/>
  <c r="BF658"/>
  <c r="X658"/>
  <c r="V658"/>
  <c r="T658"/>
  <c r="P658"/>
  <c r="BI653"/>
  <c r="BH653"/>
  <c r="BG653"/>
  <c r="BF653"/>
  <c r="X653"/>
  <c r="V653"/>
  <c r="T653"/>
  <c r="P653"/>
  <c r="BI648"/>
  <c r="BH648"/>
  <c r="BG648"/>
  <c r="BF648"/>
  <c r="X648"/>
  <c r="V648"/>
  <c r="T648"/>
  <c r="P648"/>
  <c r="BI643"/>
  <c r="BH643"/>
  <c r="BG643"/>
  <c r="BF643"/>
  <c r="X643"/>
  <c r="V643"/>
  <c r="T643"/>
  <c r="P643"/>
  <c r="BI638"/>
  <c r="BH638"/>
  <c r="BG638"/>
  <c r="BF638"/>
  <c r="X638"/>
  <c r="V638"/>
  <c r="T638"/>
  <c r="P638"/>
  <c r="BI633"/>
  <c r="BH633"/>
  <c r="BG633"/>
  <c r="BF633"/>
  <c r="X633"/>
  <c r="V633"/>
  <c r="T633"/>
  <c r="P633"/>
  <c r="BI627"/>
  <c r="BH627"/>
  <c r="BG627"/>
  <c r="BF627"/>
  <c r="X627"/>
  <c r="V627"/>
  <c r="T627"/>
  <c r="P627"/>
  <c r="BI623"/>
  <c r="BH623"/>
  <c r="BG623"/>
  <c r="BF623"/>
  <c r="X623"/>
  <c r="V623"/>
  <c r="T623"/>
  <c r="P623"/>
  <c r="BI620"/>
  <c r="BH620"/>
  <c r="BG620"/>
  <c r="BF620"/>
  <c r="X620"/>
  <c r="V620"/>
  <c r="T620"/>
  <c r="P620"/>
  <c r="BI617"/>
  <c r="BH617"/>
  <c r="BG617"/>
  <c r="BF617"/>
  <c r="X617"/>
  <c r="V617"/>
  <c r="T617"/>
  <c r="P617"/>
  <c r="BI614"/>
  <c r="BH614"/>
  <c r="BG614"/>
  <c r="BF614"/>
  <c r="X614"/>
  <c r="V614"/>
  <c r="T614"/>
  <c r="P614"/>
  <c r="BI610"/>
  <c r="BH610"/>
  <c r="BG610"/>
  <c r="BF610"/>
  <c r="X610"/>
  <c r="V610"/>
  <c r="T610"/>
  <c r="P610"/>
  <c r="BI606"/>
  <c r="BH606"/>
  <c r="BG606"/>
  <c r="BF606"/>
  <c r="X606"/>
  <c r="V606"/>
  <c r="T606"/>
  <c r="P606"/>
  <c r="BI602"/>
  <c r="BH602"/>
  <c r="BG602"/>
  <c r="BF602"/>
  <c r="X602"/>
  <c r="V602"/>
  <c r="T602"/>
  <c r="P602"/>
  <c r="BI598"/>
  <c r="BH598"/>
  <c r="BG598"/>
  <c r="BF598"/>
  <c r="X598"/>
  <c r="V598"/>
  <c r="T598"/>
  <c r="P598"/>
  <c r="BI594"/>
  <c r="BH594"/>
  <c r="BG594"/>
  <c r="BF594"/>
  <c r="X594"/>
  <c r="V594"/>
  <c r="T594"/>
  <c r="P594"/>
  <c r="BI590"/>
  <c r="BH590"/>
  <c r="BG590"/>
  <c r="BF590"/>
  <c r="X590"/>
  <c r="V590"/>
  <c r="T590"/>
  <c r="P590"/>
  <c r="BI587"/>
  <c r="BH587"/>
  <c r="BG587"/>
  <c r="BF587"/>
  <c r="X587"/>
  <c r="V587"/>
  <c r="T587"/>
  <c r="P587"/>
  <c r="BI584"/>
  <c r="BH584"/>
  <c r="BG584"/>
  <c r="BF584"/>
  <c r="X584"/>
  <c r="V584"/>
  <c r="T584"/>
  <c r="P584"/>
  <c r="BI581"/>
  <c r="BH581"/>
  <c r="BG581"/>
  <c r="BF581"/>
  <c r="X581"/>
  <c r="V581"/>
  <c r="T581"/>
  <c r="P581"/>
  <c r="BI578"/>
  <c r="BH578"/>
  <c r="BG578"/>
  <c r="BF578"/>
  <c r="X578"/>
  <c r="V578"/>
  <c r="T578"/>
  <c r="P578"/>
  <c r="BI575"/>
  <c r="BH575"/>
  <c r="BG575"/>
  <c r="BF575"/>
  <c r="X575"/>
  <c r="V575"/>
  <c r="T575"/>
  <c r="P575"/>
  <c r="BI572"/>
  <c r="BH572"/>
  <c r="BG572"/>
  <c r="BF572"/>
  <c r="X572"/>
  <c r="V572"/>
  <c r="T572"/>
  <c r="P572"/>
  <c r="BI568"/>
  <c r="BH568"/>
  <c r="BG568"/>
  <c r="BF568"/>
  <c r="X568"/>
  <c r="V568"/>
  <c r="T568"/>
  <c r="P568"/>
  <c r="BI564"/>
  <c r="BH564"/>
  <c r="BG564"/>
  <c r="BF564"/>
  <c r="X564"/>
  <c r="V564"/>
  <c r="T564"/>
  <c r="P564"/>
  <c r="BI561"/>
  <c r="BH561"/>
  <c r="BG561"/>
  <c r="BF561"/>
  <c r="X561"/>
  <c r="V561"/>
  <c r="T561"/>
  <c r="P561"/>
  <c r="BI557"/>
  <c r="BH557"/>
  <c r="BG557"/>
  <c r="BF557"/>
  <c r="X557"/>
  <c r="V557"/>
  <c r="T557"/>
  <c r="P557"/>
  <c r="BI554"/>
  <c r="BH554"/>
  <c r="BG554"/>
  <c r="BF554"/>
  <c r="X554"/>
  <c r="V554"/>
  <c r="T554"/>
  <c r="P554"/>
  <c r="BI551"/>
  <c r="BH551"/>
  <c r="BG551"/>
  <c r="BF551"/>
  <c r="X551"/>
  <c r="V551"/>
  <c r="T551"/>
  <c r="P551"/>
  <c r="BI548"/>
  <c r="BH548"/>
  <c r="BG548"/>
  <c r="BF548"/>
  <c r="X548"/>
  <c r="V548"/>
  <c r="T548"/>
  <c r="P548"/>
  <c r="BI545"/>
  <c r="BH545"/>
  <c r="BG545"/>
  <c r="BF545"/>
  <c r="X545"/>
  <c r="V545"/>
  <c r="T545"/>
  <c r="P545"/>
  <c r="BI542"/>
  <c r="BH542"/>
  <c r="BG542"/>
  <c r="BF542"/>
  <c r="X542"/>
  <c r="V542"/>
  <c r="T542"/>
  <c r="P542"/>
  <c r="BI538"/>
  <c r="BH538"/>
  <c r="BG538"/>
  <c r="BF538"/>
  <c r="X538"/>
  <c r="V538"/>
  <c r="T538"/>
  <c r="P538"/>
  <c r="BI534"/>
  <c r="BH534"/>
  <c r="BG534"/>
  <c r="BF534"/>
  <c r="X534"/>
  <c r="V534"/>
  <c r="T534"/>
  <c r="P534"/>
  <c r="BI531"/>
  <c r="BH531"/>
  <c r="BG531"/>
  <c r="BF531"/>
  <c r="X531"/>
  <c r="V531"/>
  <c r="T531"/>
  <c r="P531"/>
  <c r="BI528"/>
  <c r="BH528"/>
  <c r="BG528"/>
  <c r="BF528"/>
  <c r="X528"/>
  <c r="V528"/>
  <c r="T528"/>
  <c r="P528"/>
  <c r="BI524"/>
  <c r="BH524"/>
  <c r="BG524"/>
  <c r="BF524"/>
  <c r="X524"/>
  <c r="V524"/>
  <c r="T524"/>
  <c r="P524"/>
  <c r="BI521"/>
  <c r="BH521"/>
  <c r="BG521"/>
  <c r="BF521"/>
  <c r="X521"/>
  <c r="V521"/>
  <c r="T521"/>
  <c r="P521"/>
  <c r="BI517"/>
  <c r="BH517"/>
  <c r="BG517"/>
  <c r="BF517"/>
  <c r="X517"/>
  <c r="V517"/>
  <c r="T517"/>
  <c r="P517"/>
  <c r="BI514"/>
  <c r="BH514"/>
  <c r="BG514"/>
  <c r="BF514"/>
  <c r="X514"/>
  <c r="V514"/>
  <c r="T514"/>
  <c r="P514"/>
  <c r="BI510"/>
  <c r="BH510"/>
  <c r="BG510"/>
  <c r="BF510"/>
  <c r="X510"/>
  <c r="V510"/>
  <c r="T510"/>
  <c r="P510"/>
  <c r="BI506"/>
  <c r="BH506"/>
  <c r="BG506"/>
  <c r="BF506"/>
  <c r="X506"/>
  <c r="V506"/>
  <c r="T506"/>
  <c r="P506"/>
  <c r="BI502"/>
  <c r="BH502"/>
  <c r="BG502"/>
  <c r="BF502"/>
  <c r="X502"/>
  <c r="V502"/>
  <c r="T502"/>
  <c r="P502"/>
  <c r="BI498"/>
  <c r="BH498"/>
  <c r="BG498"/>
  <c r="BF498"/>
  <c r="X498"/>
  <c r="V498"/>
  <c r="T498"/>
  <c r="P498"/>
  <c r="BI495"/>
  <c r="BH495"/>
  <c r="BG495"/>
  <c r="BF495"/>
  <c r="X495"/>
  <c r="V495"/>
  <c r="T495"/>
  <c r="P495"/>
  <c r="BI491"/>
  <c r="BH491"/>
  <c r="BG491"/>
  <c r="BF491"/>
  <c r="X491"/>
  <c r="V491"/>
  <c r="T491"/>
  <c r="P491"/>
  <c r="BI489"/>
  <c r="BH489"/>
  <c r="BG489"/>
  <c r="BF489"/>
  <c r="X489"/>
  <c r="V489"/>
  <c r="T489"/>
  <c r="P489"/>
  <c r="BI486"/>
  <c r="BH486"/>
  <c r="BG486"/>
  <c r="BF486"/>
  <c r="X486"/>
  <c r="V486"/>
  <c r="T486"/>
  <c r="P486"/>
  <c r="BI483"/>
  <c r="BH483"/>
  <c r="BG483"/>
  <c r="BF483"/>
  <c r="X483"/>
  <c r="V483"/>
  <c r="T483"/>
  <c r="P483"/>
  <c r="BI480"/>
  <c r="BH480"/>
  <c r="BG480"/>
  <c r="BF480"/>
  <c r="X480"/>
  <c r="V480"/>
  <c r="T480"/>
  <c r="P480"/>
  <c r="BI477"/>
  <c r="BH477"/>
  <c r="BG477"/>
  <c r="BF477"/>
  <c r="X477"/>
  <c r="V477"/>
  <c r="T477"/>
  <c r="P477"/>
  <c r="BI474"/>
  <c r="BH474"/>
  <c r="BG474"/>
  <c r="BF474"/>
  <c r="X474"/>
  <c r="V474"/>
  <c r="T474"/>
  <c r="P474"/>
  <c r="BI470"/>
  <c r="BH470"/>
  <c r="BG470"/>
  <c r="BF470"/>
  <c r="X470"/>
  <c r="V470"/>
  <c r="T470"/>
  <c r="P470"/>
  <c r="BI465"/>
  <c r="BH465"/>
  <c r="BG465"/>
  <c r="BF465"/>
  <c r="X465"/>
  <c r="V465"/>
  <c r="T465"/>
  <c r="P465"/>
  <c r="BI462"/>
  <c r="BH462"/>
  <c r="BG462"/>
  <c r="BF462"/>
  <c r="X462"/>
  <c r="V462"/>
  <c r="T462"/>
  <c r="P462"/>
  <c r="BI458"/>
  <c r="BH458"/>
  <c r="BG458"/>
  <c r="BF458"/>
  <c r="X458"/>
  <c r="V458"/>
  <c r="T458"/>
  <c r="P458"/>
  <c r="BI455"/>
  <c r="BH455"/>
  <c r="BG455"/>
  <c r="BF455"/>
  <c r="X455"/>
  <c r="V455"/>
  <c r="T455"/>
  <c r="P455"/>
  <c r="BI452"/>
  <c r="BH452"/>
  <c r="BG452"/>
  <c r="BF452"/>
  <c r="X452"/>
  <c r="V452"/>
  <c r="T452"/>
  <c r="P452"/>
  <c r="BI448"/>
  <c r="BH448"/>
  <c r="BG448"/>
  <c r="BF448"/>
  <c r="X448"/>
  <c r="V448"/>
  <c r="T448"/>
  <c r="P448"/>
  <c r="BI444"/>
  <c r="BH444"/>
  <c r="BG444"/>
  <c r="BF444"/>
  <c r="X444"/>
  <c r="V444"/>
  <c r="T444"/>
  <c r="P444"/>
  <c r="BI441"/>
  <c r="BH441"/>
  <c r="BG441"/>
  <c r="BF441"/>
  <c r="X441"/>
  <c r="V441"/>
  <c r="T441"/>
  <c r="P441"/>
  <c r="BI438"/>
  <c r="BH438"/>
  <c r="BG438"/>
  <c r="BF438"/>
  <c r="X438"/>
  <c r="V438"/>
  <c r="T438"/>
  <c r="P438"/>
  <c r="BI435"/>
  <c r="BH435"/>
  <c r="BG435"/>
  <c r="BF435"/>
  <c r="X435"/>
  <c r="V435"/>
  <c r="T435"/>
  <c r="P435"/>
  <c r="BI432"/>
  <c r="BH432"/>
  <c r="BG432"/>
  <c r="BF432"/>
  <c r="X432"/>
  <c r="V432"/>
  <c r="T432"/>
  <c r="P432"/>
  <c r="BI428"/>
  <c r="BH428"/>
  <c r="BG428"/>
  <c r="BF428"/>
  <c r="X428"/>
  <c r="V428"/>
  <c r="T428"/>
  <c r="P428"/>
  <c r="BI424"/>
  <c r="BH424"/>
  <c r="BG424"/>
  <c r="BF424"/>
  <c r="X424"/>
  <c r="V424"/>
  <c r="T424"/>
  <c r="P424"/>
  <c r="BI420"/>
  <c r="BH420"/>
  <c r="BG420"/>
  <c r="BF420"/>
  <c r="X420"/>
  <c r="V420"/>
  <c r="T420"/>
  <c r="P420"/>
  <c r="BI416"/>
  <c r="BH416"/>
  <c r="BG416"/>
  <c r="BF416"/>
  <c r="X416"/>
  <c r="V416"/>
  <c r="T416"/>
  <c r="P416"/>
  <c r="BI410"/>
  <c r="BH410"/>
  <c r="BG410"/>
  <c r="BF410"/>
  <c r="X410"/>
  <c r="V410"/>
  <c r="T410"/>
  <c r="P410"/>
  <c r="BI405"/>
  <c r="BH405"/>
  <c r="BG405"/>
  <c r="BF405"/>
  <c r="X405"/>
  <c r="V405"/>
  <c r="T405"/>
  <c r="P405"/>
  <c r="BI400"/>
  <c r="BH400"/>
  <c r="BG400"/>
  <c r="BF400"/>
  <c r="X400"/>
  <c r="V400"/>
  <c r="T400"/>
  <c r="P400"/>
  <c r="BI396"/>
  <c r="BH396"/>
  <c r="BG396"/>
  <c r="BF396"/>
  <c r="X396"/>
  <c r="V396"/>
  <c r="T396"/>
  <c r="P396"/>
  <c r="BI392"/>
  <c r="BH392"/>
  <c r="BG392"/>
  <c r="BF392"/>
  <c r="X392"/>
  <c r="V392"/>
  <c r="T392"/>
  <c r="P392"/>
  <c r="BI387"/>
  <c r="BH387"/>
  <c r="BG387"/>
  <c r="BF387"/>
  <c r="X387"/>
  <c r="V387"/>
  <c r="T387"/>
  <c r="P387"/>
  <c r="BI384"/>
  <c r="BH384"/>
  <c r="BG384"/>
  <c r="BF384"/>
  <c r="X384"/>
  <c r="V384"/>
  <c r="T384"/>
  <c r="P384"/>
  <c r="BI381"/>
  <c r="BH381"/>
  <c r="BG381"/>
  <c r="BF381"/>
  <c r="X381"/>
  <c r="V381"/>
  <c r="T381"/>
  <c r="P381"/>
  <c r="BI377"/>
  <c r="BH377"/>
  <c r="BG377"/>
  <c r="BF377"/>
  <c r="X377"/>
  <c r="V377"/>
  <c r="T377"/>
  <c r="P377"/>
  <c r="BI373"/>
  <c r="BH373"/>
  <c r="BG373"/>
  <c r="BF373"/>
  <c r="X373"/>
  <c r="V373"/>
  <c r="T373"/>
  <c r="P373"/>
  <c r="BI369"/>
  <c r="BH369"/>
  <c r="BG369"/>
  <c r="BF369"/>
  <c r="X369"/>
  <c r="V369"/>
  <c r="T369"/>
  <c r="P369"/>
  <c r="BI365"/>
  <c r="BH365"/>
  <c r="BG365"/>
  <c r="BF365"/>
  <c r="X365"/>
  <c r="V365"/>
  <c r="T365"/>
  <c r="P365"/>
  <c r="BI361"/>
  <c r="BH361"/>
  <c r="BG361"/>
  <c r="BF361"/>
  <c r="X361"/>
  <c r="V361"/>
  <c r="T361"/>
  <c r="P361"/>
  <c r="BI357"/>
  <c r="BH357"/>
  <c r="BG357"/>
  <c r="BF357"/>
  <c r="X357"/>
  <c r="V357"/>
  <c r="T357"/>
  <c r="P357"/>
  <c r="BI353"/>
  <c r="BH353"/>
  <c r="BG353"/>
  <c r="BF353"/>
  <c r="X353"/>
  <c r="V353"/>
  <c r="T353"/>
  <c r="P353"/>
  <c r="BI348"/>
  <c r="BH348"/>
  <c r="BG348"/>
  <c r="BF348"/>
  <c r="X348"/>
  <c r="V348"/>
  <c r="T348"/>
  <c r="P348"/>
  <c r="BI345"/>
  <c r="BH345"/>
  <c r="BG345"/>
  <c r="BF345"/>
  <c r="X345"/>
  <c r="V345"/>
  <c r="T345"/>
  <c r="P345"/>
  <c r="BI342"/>
  <c r="BH342"/>
  <c r="BG342"/>
  <c r="BF342"/>
  <c r="X342"/>
  <c r="V342"/>
  <c r="T342"/>
  <c r="P342"/>
  <c r="BI340"/>
  <c r="BH340"/>
  <c r="BG340"/>
  <c r="BF340"/>
  <c r="X340"/>
  <c r="V340"/>
  <c r="T340"/>
  <c r="P340"/>
  <c r="BI337"/>
  <c r="BH337"/>
  <c r="BG337"/>
  <c r="BF337"/>
  <c r="X337"/>
  <c r="V337"/>
  <c r="T337"/>
  <c r="P337"/>
  <c r="BI333"/>
  <c r="BH333"/>
  <c r="BG333"/>
  <c r="BF333"/>
  <c r="X333"/>
  <c r="V333"/>
  <c r="T333"/>
  <c r="P333"/>
  <c r="BI329"/>
  <c r="BH329"/>
  <c r="BG329"/>
  <c r="BF329"/>
  <c r="X329"/>
  <c r="V329"/>
  <c r="T329"/>
  <c r="P329"/>
  <c r="BI327"/>
  <c r="BH327"/>
  <c r="BG327"/>
  <c r="BF327"/>
  <c r="X327"/>
  <c r="V327"/>
  <c r="T327"/>
  <c r="P327"/>
  <c r="BI323"/>
  <c r="BH323"/>
  <c r="BG323"/>
  <c r="BF323"/>
  <c r="X323"/>
  <c r="V323"/>
  <c r="T323"/>
  <c r="P323"/>
  <c r="BI320"/>
  <c r="BH320"/>
  <c r="BG320"/>
  <c r="BF320"/>
  <c r="X320"/>
  <c r="V320"/>
  <c r="T320"/>
  <c r="P320"/>
  <c r="BI317"/>
  <c r="BH317"/>
  <c r="BG317"/>
  <c r="BF317"/>
  <c r="X317"/>
  <c r="V317"/>
  <c r="T317"/>
  <c r="P317"/>
  <c r="BI313"/>
  <c r="BH313"/>
  <c r="BG313"/>
  <c r="BF313"/>
  <c r="X313"/>
  <c r="V313"/>
  <c r="T313"/>
  <c r="P313"/>
  <c r="BI310"/>
  <c r="BH310"/>
  <c r="BG310"/>
  <c r="BF310"/>
  <c r="X310"/>
  <c r="V310"/>
  <c r="T310"/>
  <c r="P310"/>
  <c r="BI306"/>
  <c r="BH306"/>
  <c r="BG306"/>
  <c r="BF306"/>
  <c r="X306"/>
  <c r="V306"/>
  <c r="T306"/>
  <c r="P306"/>
  <c r="BI303"/>
  <c r="BH303"/>
  <c r="BG303"/>
  <c r="BF303"/>
  <c r="X303"/>
  <c r="V303"/>
  <c r="T303"/>
  <c r="P303"/>
  <c r="BI300"/>
  <c r="BH300"/>
  <c r="BG300"/>
  <c r="BF300"/>
  <c r="X300"/>
  <c r="V300"/>
  <c r="T300"/>
  <c r="P300"/>
  <c r="BI297"/>
  <c r="BH297"/>
  <c r="BG297"/>
  <c r="BF297"/>
  <c r="X297"/>
  <c r="V297"/>
  <c r="T297"/>
  <c r="P297"/>
  <c r="BI294"/>
  <c r="BH294"/>
  <c r="BG294"/>
  <c r="BF294"/>
  <c r="X294"/>
  <c r="V294"/>
  <c r="T294"/>
  <c r="P294"/>
  <c r="BI289"/>
  <c r="BH289"/>
  <c r="BG289"/>
  <c r="BF289"/>
  <c r="X289"/>
  <c r="V289"/>
  <c r="T289"/>
  <c r="P289"/>
  <c r="BI286"/>
  <c r="BH286"/>
  <c r="BG286"/>
  <c r="BF286"/>
  <c r="X286"/>
  <c r="V286"/>
  <c r="T286"/>
  <c r="P286"/>
  <c r="BI281"/>
  <c r="BH281"/>
  <c r="BG281"/>
  <c r="BF281"/>
  <c r="X281"/>
  <c r="V281"/>
  <c r="T281"/>
  <c r="P281"/>
  <c r="BI276"/>
  <c r="BH276"/>
  <c r="BG276"/>
  <c r="BF276"/>
  <c r="X276"/>
  <c r="V276"/>
  <c r="T276"/>
  <c r="P276"/>
  <c r="BI271"/>
  <c r="BH271"/>
  <c r="BG271"/>
  <c r="BF271"/>
  <c r="X271"/>
  <c r="V271"/>
  <c r="T271"/>
  <c r="P271"/>
  <c r="BI266"/>
  <c r="BH266"/>
  <c r="BG266"/>
  <c r="BF266"/>
  <c r="X266"/>
  <c r="V266"/>
  <c r="T266"/>
  <c r="P266"/>
  <c r="BI262"/>
  <c r="BH262"/>
  <c r="BG262"/>
  <c r="BF262"/>
  <c r="X262"/>
  <c r="V262"/>
  <c r="T262"/>
  <c r="P262"/>
  <c r="BI258"/>
  <c r="BH258"/>
  <c r="BG258"/>
  <c r="BF258"/>
  <c r="X258"/>
  <c r="V258"/>
  <c r="T258"/>
  <c r="P258"/>
  <c r="BI254"/>
  <c r="BH254"/>
  <c r="BG254"/>
  <c r="BF254"/>
  <c r="X254"/>
  <c r="V254"/>
  <c r="T254"/>
  <c r="P254"/>
  <c r="BI251"/>
  <c r="BH251"/>
  <c r="BG251"/>
  <c r="BF251"/>
  <c r="X251"/>
  <c r="V251"/>
  <c r="T251"/>
  <c r="P251"/>
  <c r="BI247"/>
  <c r="BH247"/>
  <c r="BG247"/>
  <c r="BF247"/>
  <c r="X247"/>
  <c r="V247"/>
  <c r="T247"/>
  <c r="P247"/>
  <c r="BI243"/>
  <c r="BH243"/>
  <c r="BG243"/>
  <c r="BF243"/>
  <c r="X243"/>
  <c r="V243"/>
  <c r="T243"/>
  <c r="P243"/>
  <c r="BI239"/>
  <c r="BH239"/>
  <c r="BG239"/>
  <c r="BF239"/>
  <c r="X239"/>
  <c r="V239"/>
  <c r="T239"/>
  <c r="P239"/>
  <c r="BI236"/>
  <c r="BH236"/>
  <c r="BG236"/>
  <c r="BF236"/>
  <c r="X236"/>
  <c r="V236"/>
  <c r="T236"/>
  <c r="P236"/>
  <c r="BI230"/>
  <c r="BH230"/>
  <c r="BG230"/>
  <c r="BF230"/>
  <c r="X230"/>
  <c r="V230"/>
  <c r="T230"/>
  <c r="P230"/>
  <c r="BI227"/>
  <c r="BH227"/>
  <c r="BG227"/>
  <c r="BF227"/>
  <c r="X227"/>
  <c r="V227"/>
  <c r="T227"/>
  <c r="P227"/>
  <c r="BI223"/>
  <c r="BH223"/>
  <c r="BG223"/>
  <c r="BF223"/>
  <c r="X223"/>
  <c r="V223"/>
  <c r="T223"/>
  <c r="P223"/>
  <c r="BI219"/>
  <c r="BH219"/>
  <c r="BG219"/>
  <c r="BF219"/>
  <c r="X219"/>
  <c r="V219"/>
  <c r="T219"/>
  <c r="P219"/>
  <c r="BI216"/>
  <c r="BH216"/>
  <c r="BG216"/>
  <c r="BF216"/>
  <c r="X216"/>
  <c r="V216"/>
  <c r="T216"/>
  <c r="P216"/>
  <c r="BI213"/>
  <c r="BH213"/>
  <c r="BG213"/>
  <c r="BF213"/>
  <c r="X213"/>
  <c r="V213"/>
  <c r="T213"/>
  <c r="P213"/>
  <c r="BI209"/>
  <c r="BH209"/>
  <c r="BG209"/>
  <c r="BF209"/>
  <c r="X209"/>
  <c r="V209"/>
  <c r="T209"/>
  <c r="P209"/>
  <c r="BI205"/>
  <c r="BH205"/>
  <c r="BG205"/>
  <c r="BF205"/>
  <c r="X205"/>
  <c r="V205"/>
  <c r="T205"/>
  <c r="P205"/>
  <c r="BI201"/>
  <c r="BH201"/>
  <c r="BG201"/>
  <c r="BF201"/>
  <c r="X201"/>
  <c r="V201"/>
  <c r="T201"/>
  <c r="P201"/>
  <c r="BI197"/>
  <c r="BH197"/>
  <c r="BG197"/>
  <c r="BF197"/>
  <c r="X197"/>
  <c r="V197"/>
  <c r="T197"/>
  <c r="P197"/>
  <c r="BI194"/>
  <c r="BH194"/>
  <c r="BG194"/>
  <c r="BF194"/>
  <c r="X194"/>
  <c r="V194"/>
  <c r="T194"/>
  <c r="P194"/>
  <c r="BI191"/>
  <c r="BH191"/>
  <c r="BG191"/>
  <c r="BF191"/>
  <c r="X191"/>
  <c r="V191"/>
  <c r="T191"/>
  <c r="P191"/>
  <c r="BI188"/>
  <c r="BH188"/>
  <c r="BG188"/>
  <c r="BF188"/>
  <c r="X188"/>
  <c r="V188"/>
  <c r="T188"/>
  <c r="P188"/>
  <c r="BI185"/>
  <c r="BH185"/>
  <c r="BG185"/>
  <c r="BF185"/>
  <c r="X185"/>
  <c r="V185"/>
  <c r="T185"/>
  <c r="P185"/>
  <c r="BI182"/>
  <c r="BH182"/>
  <c r="BG182"/>
  <c r="BF182"/>
  <c r="X182"/>
  <c r="V182"/>
  <c r="T182"/>
  <c r="P182"/>
  <c r="BI179"/>
  <c r="BH179"/>
  <c r="BG179"/>
  <c r="BF179"/>
  <c r="X179"/>
  <c r="V179"/>
  <c r="T179"/>
  <c r="P179"/>
  <c r="BI176"/>
  <c r="BH176"/>
  <c r="BG176"/>
  <c r="BF176"/>
  <c r="X176"/>
  <c r="V176"/>
  <c r="T176"/>
  <c r="P176"/>
  <c r="BI173"/>
  <c r="BH173"/>
  <c r="BG173"/>
  <c r="BF173"/>
  <c r="X173"/>
  <c r="V173"/>
  <c r="T173"/>
  <c r="P173"/>
  <c r="BI170"/>
  <c r="BH170"/>
  <c r="BG170"/>
  <c r="BF170"/>
  <c r="X170"/>
  <c r="V170"/>
  <c r="T170"/>
  <c r="P170"/>
  <c r="BI167"/>
  <c r="BH167"/>
  <c r="BG167"/>
  <c r="BF167"/>
  <c r="X167"/>
  <c r="V167"/>
  <c r="T167"/>
  <c r="P167"/>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2"/>
  <c r="BH152"/>
  <c r="BG152"/>
  <c r="BF152"/>
  <c r="X152"/>
  <c r="V152"/>
  <c r="T152"/>
  <c r="P152"/>
  <c r="BI149"/>
  <c r="BH149"/>
  <c r="BG149"/>
  <c r="BF149"/>
  <c r="X149"/>
  <c r="V149"/>
  <c r="T149"/>
  <c r="P149"/>
  <c r="BI146"/>
  <c r="BH146"/>
  <c r="BG146"/>
  <c r="BF146"/>
  <c r="X146"/>
  <c r="V146"/>
  <c r="T146"/>
  <c r="P146"/>
  <c r="BI143"/>
  <c r="BH143"/>
  <c r="BG143"/>
  <c r="BF143"/>
  <c r="X143"/>
  <c r="V143"/>
  <c r="T143"/>
  <c r="P143"/>
  <c r="BI140"/>
  <c r="BH140"/>
  <c r="BG140"/>
  <c r="BF140"/>
  <c r="X140"/>
  <c r="V140"/>
  <c r="T140"/>
  <c r="P140"/>
  <c r="BI137"/>
  <c r="BH137"/>
  <c r="BG137"/>
  <c r="BF137"/>
  <c r="X137"/>
  <c r="V137"/>
  <c r="T137"/>
  <c r="P137"/>
  <c r="BI134"/>
  <c r="BH134"/>
  <c r="BG134"/>
  <c r="BF134"/>
  <c r="X134"/>
  <c r="V134"/>
  <c r="T134"/>
  <c r="P134"/>
  <c r="J128"/>
  <c r="J127"/>
  <c r="F127"/>
  <c r="F125"/>
  <c r="E123"/>
  <c r="J92"/>
  <c r="J91"/>
  <c r="F91"/>
  <c r="F89"/>
  <c r="E87"/>
  <c r="J18"/>
  <c r="E18"/>
  <c r="F92"/>
  <c r="J17"/>
  <c r="J12"/>
  <c r="J125"/>
  <c r="E7"/>
  <c r="E85"/>
  <c i="2" r="K39"/>
  <c r="K38"/>
  <c i="1" r="BA95"/>
  <c i="2" r="K37"/>
  <c i="1" r="AZ95"/>
  <c i="2" r="BI273"/>
  <c r="BH273"/>
  <c r="BG273"/>
  <c r="BF273"/>
  <c r="X273"/>
  <c r="V273"/>
  <c r="T273"/>
  <c r="P273"/>
  <c r="BI271"/>
  <c r="BH271"/>
  <c r="BG271"/>
  <c r="BF271"/>
  <c r="X271"/>
  <c r="V271"/>
  <c r="T271"/>
  <c r="P271"/>
  <c r="BI269"/>
  <c r="BH269"/>
  <c r="BG269"/>
  <c r="BF269"/>
  <c r="X269"/>
  <c r="V269"/>
  <c r="T269"/>
  <c r="P269"/>
  <c r="BI267"/>
  <c r="BH267"/>
  <c r="BG267"/>
  <c r="BF267"/>
  <c r="X267"/>
  <c r="V267"/>
  <c r="T267"/>
  <c r="P267"/>
  <c r="BI264"/>
  <c r="BH264"/>
  <c r="BG264"/>
  <c r="BF264"/>
  <c r="X264"/>
  <c r="V264"/>
  <c r="T264"/>
  <c r="P264"/>
  <c r="BI262"/>
  <c r="BH262"/>
  <c r="BG262"/>
  <c r="BF262"/>
  <c r="X262"/>
  <c r="V262"/>
  <c r="T262"/>
  <c r="P262"/>
  <c r="BI259"/>
  <c r="BH259"/>
  <c r="BG259"/>
  <c r="BF259"/>
  <c r="X259"/>
  <c r="V259"/>
  <c r="T259"/>
  <c r="P259"/>
  <c r="BI256"/>
  <c r="BH256"/>
  <c r="BG256"/>
  <c r="BF256"/>
  <c r="X256"/>
  <c r="V256"/>
  <c r="T256"/>
  <c r="P256"/>
  <c r="BI253"/>
  <c r="BH253"/>
  <c r="BG253"/>
  <c r="BF253"/>
  <c r="X253"/>
  <c r="V253"/>
  <c r="T253"/>
  <c r="P253"/>
  <c r="BI250"/>
  <c r="BH250"/>
  <c r="BG250"/>
  <c r="BF250"/>
  <c r="X250"/>
  <c r="V250"/>
  <c r="T250"/>
  <c r="P250"/>
  <c r="BI248"/>
  <c r="BH248"/>
  <c r="BG248"/>
  <c r="BF248"/>
  <c r="X248"/>
  <c r="V248"/>
  <c r="T248"/>
  <c r="P248"/>
  <c r="BI245"/>
  <c r="BH245"/>
  <c r="BG245"/>
  <c r="BF245"/>
  <c r="X245"/>
  <c r="V245"/>
  <c r="T245"/>
  <c r="P245"/>
  <c r="BI243"/>
  <c r="BH243"/>
  <c r="BG243"/>
  <c r="BF243"/>
  <c r="X243"/>
  <c r="V243"/>
  <c r="T243"/>
  <c r="P243"/>
  <c r="BI240"/>
  <c r="BH240"/>
  <c r="BG240"/>
  <c r="BF240"/>
  <c r="X240"/>
  <c r="V240"/>
  <c r="T240"/>
  <c r="P240"/>
  <c r="BI237"/>
  <c r="BH237"/>
  <c r="BG237"/>
  <c r="BF237"/>
  <c r="X237"/>
  <c r="V237"/>
  <c r="T237"/>
  <c r="P237"/>
  <c r="BI234"/>
  <c r="BH234"/>
  <c r="BG234"/>
  <c r="BF234"/>
  <c r="X234"/>
  <c r="V234"/>
  <c r="T234"/>
  <c r="P234"/>
  <c r="BI230"/>
  <c r="BH230"/>
  <c r="BG230"/>
  <c r="BF230"/>
  <c r="X230"/>
  <c r="V230"/>
  <c r="T230"/>
  <c r="P230"/>
  <c r="BI226"/>
  <c r="BH226"/>
  <c r="BG226"/>
  <c r="BF226"/>
  <c r="X226"/>
  <c r="V226"/>
  <c r="T226"/>
  <c r="P226"/>
  <c r="BI222"/>
  <c r="BH222"/>
  <c r="BG222"/>
  <c r="BF222"/>
  <c r="X222"/>
  <c r="V222"/>
  <c r="T222"/>
  <c r="P222"/>
  <c r="BI219"/>
  <c r="BH219"/>
  <c r="BG219"/>
  <c r="BF219"/>
  <c r="X219"/>
  <c r="V219"/>
  <c r="T219"/>
  <c r="P219"/>
  <c r="BI216"/>
  <c r="BH216"/>
  <c r="BG216"/>
  <c r="BF216"/>
  <c r="X216"/>
  <c r="V216"/>
  <c r="T216"/>
  <c r="P216"/>
  <c r="BI211"/>
  <c r="BH211"/>
  <c r="BG211"/>
  <c r="BF211"/>
  <c r="X211"/>
  <c r="V211"/>
  <c r="T211"/>
  <c r="P211"/>
  <c r="BI206"/>
  <c r="BH206"/>
  <c r="BG206"/>
  <c r="BF206"/>
  <c r="X206"/>
  <c r="V206"/>
  <c r="T206"/>
  <c r="P206"/>
  <c r="BI201"/>
  <c r="BH201"/>
  <c r="BG201"/>
  <c r="BF201"/>
  <c r="X201"/>
  <c r="V201"/>
  <c r="T201"/>
  <c r="P201"/>
  <c r="BI196"/>
  <c r="BH196"/>
  <c r="BG196"/>
  <c r="BF196"/>
  <c r="X196"/>
  <c r="V196"/>
  <c r="T196"/>
  <c r="P196"/>
  <c r="BI191"/>
  <c r="BH191"/>
  <c r="BG191"/>
  <c r="BF191"/>
  <c r="X191"/>
  <c r="V191"/>
  <c r="T191"/>
  <c r="P191"/>
  <c r="BI186"/>
  <c r="BH186"/>
  <c r="BG186"/>
  <c r="BF186"/>
  <c r="X186"/>
  <c r="V186"/>
  <c r="T186"/>
  <c r="P186"/>
  <c r="BI183"/>
  <c r="BH183"/>
  <c r="BG183"/>
  <c r="BF183"/>
  <c r="X183"/>
  <c r="V183"/>
  <c r="T183"/>
  <c r="P183"/>
  <c r="BI180"/>
  <c r="BH180"/>
  <c r="BG180"/>
  <c r="BF180"/>
  <c r="X180"/>
  <c r="V180"/>
  <c r="T180"/>
  <c r="P180"/>
  <c r="BI177"/>
  <c r="BH177"/>
  <c r="BG177"/>
  <c r="BF177"/>
  <c r="X177"/>
  <c r="V177"/>
  <c r="T177"/>
  <c r="P177"/>
  <c r="BI174"/>
  <c r="BH174"/>
  <c r="BG174"/>
  <c r="BF174"/>
  <c r="X174"/>
  <c r="V174"/>
  <c r="T174"/>
  <c r="P174"/>
  <c r="BI171"/>
  <c r="BH171"/>
  <c r="BG171"/>
  <c r="BF171"/>
  <c r="X171"/>
  <c r="V171"/>
  <c r="T171"/>
  <c r="P171"/>
  <c r="BI168"/>
  <c r="BH168"/>
  <c r="BG168"/>
  <c r="BF168"/>
  <c r="X168"/>
  <c r="V168"/>
  <c r="T168"/>
  <c r="P168"/>
  <c r="BI165"/>
  <c r="BH165"/>
  <c r="BG165"/>
  <c r="BF165"/>
  <c r="X165"/>
  <c r="V165"/>
  <c r="T165"/>
  <c r="P165"/>
  <c r="BI162"/>
  <c r="BH162"/>
  <c r="BG162"/>
  <c r="BF162"/>
  <c r="X162"/>
  <c r="V162"/>
  <c r="T162"/>
  <c r="P162"/>
  <c r="BI159"/>
  <c r="BH159"/>
  <c r="BG159"/>
  <c r="BF159"/>
  <c r="X159"/>
  <c r="V159"/>
  <c r="T159"/>
  <c r="P159"/>
  <c r="BI156"/>
  <c r="BH156"/>
  <c r="BG156"/>
  <c r="BF156"/>
  <c r="X156"/>
  <c r="V156"/>
  <c r="T156"/>
  <c r="P156"/>
  <c r="BI153"/>
  <c r="BH153"/>
  <c r="BG153"/>
  <c r="BF153"/>
  <c r="X153"/>
  <c r="V153"/>
  <c r="T153"/>
  <c r="P153"/>
  <c r="BI150"/>
  <c r="BH150"/>
  <c r="BG150"/>
  <c r="BF150"/>
  <c r="X150"/>
  <c r="V150"/>
  <c r="T150"/>
  <c r="P150"/>
  <c r="BI147"/>
  <c r="BH147"/>
  <c r="BG147"/>
  <c r="BF147"/>
  <c r="X147"/>
  <c r="V147"/>
  <c r="T147"/>
  <c r="P147"/>
  <c r="BI144"/>
  <c r="BH144"/>
  <c r="BG144"/>
  <c r="BF144"/>
  <c r="X144"/>
  <c r="V144"/>
  <c r="T144"/>
  <c r="P144"/>
  <c r="BI140"/>
  <c r="BH140"/>
  <c r="BG140"/>
  <c r="BF140"/>
  <c r="X140"/>
  <c r="V140"/>
  <c r="T140"/>
  <c r="P140"/>
  <c r="BI136"/>
  <c r="BH136"/>
  <c r="BG136"/>
  <c r="BF136"/>
  <c r="X136"/>
  <c r="V136"/>
  <c r="T136"/>
  <c r="P136"/>
  <c r="BI132"/>
  <c r="BH132"/>
  <c r="BG132"/>
  <c r="BF132"/>
  <c r="X132"/>
  <c r="V132"/>
  <c r="T132"/>
  <c r="P132"/>
  <c r="BI128"/>
  <c r="BH128"/>
  <c r="BG128"/>
  <c r="BF128"/>
  <c r="X128"/>
  <c r="V128"/>
  <c r="T128"/>
  <c r="P128"/>
  <c r="BI124"/>
  <c r="BH124"/>
  <c r="BG124"/>
  <c r="BF124"/>
  <c r="X124"/>
  <c r="V124"/>
  <c r="T124"/>
  <c r="P124"/>
  <c r="BI121"/>
  <c r="BH121"/>
  <c r="BG121"/>
  <c r="BF121"/>
  <c r="X121"/>
  <c r="V121"/>
  <c r="T121"/>
  <c r="P121"/>
  <c r="J115"/>
  <c r="F112"/>
  <c r="E110"/>
  <c r="J92"/>
  <c r="F89"/>
  <c r="E87"/>
  <c r="J21"/>
  <c r="E21"/>
  <c r="J114"/>
  <c r="J20"/>
  <c r="J18"/>
  <c r="E18"/>
  <c r="F115"/>
  <c r="J17"/>
  <c r="J15"/>
  <c r="E15"/>
  <c r="F114"/>
  <c r="J14"/>
  <c r="J12"/>
  <c r="J112"/>
  <c r="E7"/>
  <c r="E108"/>
  <c i="1" r="L90"/>
  <c r="AM90"/>
  <c r="AM89"/>
  <c r="L89"/>
  <c r="AM87"/>
  <c r="L87"/>
  <c r="L85"/>
  <c r="L84"/>
  <c i="2" r="R237"/>
  <c r="R206"/>
  <c r="Q180"/>
  <c r="Q162"/>
  <c r="R150"/>
  <c r="Q124"/>
  <c r="BK264"/>
  <c r="BK248"/>
  <c r="BK211"/>
  <c r="BK171"/>
  <c r="BK124"/>
  <c r="BK273"/>
  <c r="BK156"/>
  <c r="BK243"/>
  <c r="BK144"/>
  <c i="3" r="Q410"/>
  <c r="Q337"/>
  <c r="Q254"/>
  <c r="R155"/>
  <c r="R554"/>
  <c r="R384"/>
  <c r="Q236"/>
  <c r="Q669"/>
  <c r="Q627"/>
  <c r="R545"/>
  <c r="R345"/>
  <c r="BK158"/>
  <c r="R329"/>
  <c r="R197"/>
  <c r="K381"/>
  <c r="BE381"/>
  <c r="BK297"/>
  <c r="BK329"/>
  <c r="K303"/>
  <c r="BE303"/>
  <c r="BK524"/>
  <c r="BK333"/>
  <c r="BK176"/>
  <c r="BK470"/>
  <c r="BK340"/>
  <c r="K188"/>
  <c r="BE188"/>
  <c i="4" r="K146"/>
  <c r="R331"/>
  <c r="R211"/>
  <c r="K140"/>
  <c r="K176"/>
  <c r="R163"/>
  <c r="Q244"/>
  <c r="R240"/>
  <c r="R235"/>
  <c r="Q399"/>
  <c r="Q338"/>
  <c r="Q248"/>
  <c r="Q156"/>
  <c r="K365"/>
  <c r="BE365"/>
  <c r="K286"/>
  <c r="BE286"/>
  <c r="K289"/>
  <c r="BE289"/>
  <c r="BK169"/>
  <c r="BK296"/>
  <c i="5" r="R293"/>
  <c r="Q358"/>
  <c r="Q436"/>
  <c r="Q370"/>
  <c r="R289"/>
  <c r="R235"/>
  <c r="R166"/>
  <c r="R210"/>
  <c r="Q137"/>
  <c i="6" r="Q248"/>
  <c r="Q304"/>
  <c r="BK383"/>
  <c r="Q185"/>
  <c r="Q379"/>
  <c r="K188"/>
  <c r="R311"/>
  <c r="BK160"/>
  <c r="Q371"/>
  <c r="Q208"/>
  <c r="R490"/>
  <c r="Q457"/>
  <c r="Q403"/>
  <c r="R268"/>
  <c r="R163"/>
  <c r="BK406"/>
  <c r="K436"/>
  <c r="BE436"/>
  <c r="BK387"/>
  <c r="BK500"/>
  <c r="BK417"/>
  <c r="K245"/>
  <c r="BE245"/>
  <c r="K241"/>
  <c r="BE241"/>
  <c r="K296"/>
  <c r="BE296"/>
  <c i="7" r="R162"/>
  <c r="K141"/>
  <c r="Q125"/>
  <c r="BK159"/>
  <c r="K153"/>
  <c r="BE153"/>
  <c i="8" r="Q130"/>
  <c r="R122"/>
  <c r="BK122"/>
  <c i="9" r="Q266"/>
  <c r="R382"/>
  <c r="Q339"/>
  <c r="R259"/>
  <c r="R348"/>
  <c r="R361"/>
  <c r="R379"/>
  <c r="Q210"/>
  <c r="K358"/>
  <c r="Q385"/>
  <c r="Q269"/>
  <c r="K343"/>
  <c r="BE343"/>
  <c r="K401"/>
  <c r="BE401"/>
  <c r="K330"/>
  <c r="BE330"/>
  <c r="BK325"/>
  <c r="BK179"/>
  <c i="10" r="Q200"/>
  <c r="R205"/>
  <c r="R232"/>
  <c r="R163"/>
  <c r="Q192"/>
  <c r="Q213"/>
  <c r="BK216"/>
  <c r="K140"/>
  <c r="BE140"/>
  <c r="K132"/>
  <c r="BE132"/>
  <c i="11" r="R215"/>
  <c r="R148"/>
  <c r="Q163"/>
  <c r="BK251"/>
  <c r="Q288"/>
  <c r="R239"/>
  <c r="BK288"/>
  <c r="K278"/>
  <c r="BE278"/>
  <c r="BK224"/>
  <c r="BK171"/>
  <c i="12" r="Q287"/>
  <c r="R238"/>
  <c r="R175"/>
  <c r="Q160"/>
  <c r="Q461"/>
  <c r="R402"/>
  <c r="R274"/>
  <c r="Q326"/>
  <c r="R250"/>
  <c r="Q190"/>
  <c r="K319"/>
  <c r="BK395"/>
  <c r="BK255"/>
  <c r="R232"/>
  <c r="R184"/>
  <c r="Q472"/>
  <c r="Q442"/>
  <c r="Q345"/>
  <c r="R255"/>
  <c r="R193"/>
  <c r="Q307"/>
  <c r="R187"/>
  <c r="K430"/>
  <c r="BE430"/>
  <c r="K336"/>
  <c r="BE336"/>
  <c r="BK217"/>
  <c r="K265"/>
  <c r="BE265"/>
  <c r="K470"/>
  <c r="BE470"/>
  <c r="K259"/>
  <c r="BE259"/>
  <c r="K488"/>
  <c r="BE488"/>
  <c r="BK326"/>
  <c i="13" r="Q283"/>
  <c r="Q171"/>
  <c r="Q216"/>
  <c r="R161"/>
  <c r="K283"/>
  <c r="Q236"/>
  <c r="Q155"/>
  <c r="Q321"/>
  <c r="Q248"/>
  <c r="BK211"/>
  <c r="K314"/>
  <c r="BE314"/>
  <c r="BK185"/>
  <c r="BK128"/>
  <c r="BK191"/>
  <c i="14" r="Q226"/>
  <c r="Q261"/>
  <c r="R205"/>
  <c r="K202"/>
  <c r="R200"/>
  <c r="K163"/>
  <c r="R226"/>
  <c r="Q163"/>
  <c r="R234"/>
  <c r="K197"/>
  <c r="BE197"/>
  <c r="K261"/>
  <c r="BE261"/>
  <c r="K213"/>
  <c r="BE213"/>
  <c r="K124"/>
  <c r="BE124"/>
  <c r="BK205"/>
  <c i="15" r="Q152"/>
  <c r="Q155"/>
  <c r="R129"/>
  <c i="16" r="R166"/>
  <c r="R185"/>
  <c r="Q149"/>
  <c r="Q133"/>
  <c r="BK143"/>
  <c i="2" r="R262"/>
  <c r="Q248"/>
  <c r="R226"/>
  <c r="R191"/>
  <c r="R171"/>
  <c r="R144"/>
  <c r="R124"/>
  <c r="F37"/>
  <c i="3" r="R470"/>
  <c r="R281"/>
  <c r="R669"/>
  <c r="R617"/>
  <c r="BK392"/>
  <c r="Q243"/>
  <c r="R137"/>
  <c r="Q462"/>
  <c r="BK310"/>
  <c r="K548"/>
  <c r="K477"/>
  <c r="BE477"/>
  <c r="K146"/>
  <c r="BE146"/>
  <c r="BK489"/>
  <c r="K310"/>
  <c r="BE310"/>
  <c r="BK134"/>
  <c i="4" r="Q385"/>
  <c r="Q321"/>
  <c r="Q222"/>
  <c r="Q134"/>
  <c r="Q202"/>
  <c r="K227"/>
  <c r="K264"/>
  <c r="R244"/>
  <c r="R279"/>
  <c r="R405"/>
  <c r="R365"/>
  <c r="R321"/>
  <c r="Q192"/>
  <c r="BK380"/>
  <c r="BK405"/>
  <c r="BK360"/>
  <c r="BK274"/>
  <c r="K149"/>
  <c r="BE149"/>
  <c r="K152"/>
  <c r="BE152"/>
  <c i="5" r="R151"/>
  <c r="R241"/>
  <c r="R406"/>
  <c r="R345"/>
  <c r="R266"/>
  <c r="R202"/>
  <c r="Q197"/>
  <c r="BK339"/>
  <c r="R248"/>
  <c r="R366"/>
  <c r="R327"/>
  <c r="R231"/>
  <c r="R439"/>
  <c r="Q396"/>
  <c r="R379"/>
  <c r="Q345"/>
  <c r="R303"/>
  <c r="Q285"/>
  <c r="R253"/>
  <c r="Q225"/>
  <c r="R148"/>
  <c r="BK376"/>
  <c r="K416"/>
  <c r="BE416"/>
  <c r="BK217"/>
  <c r="K431"/>
  <c r="BE431"/>
  <c r="BK390"/>
  <c r="K352"/>
  <c r="BE352"/>
  <c r="K327"/>
  <c r="BE327"/>
  <c r="BK266"/>
  <c r="K245"/>
  <c r="BE245"/>
  <c r="BK197"/>
  <c r="BK131"/>
  <c r="K186"/>
  <c r="BE186"/>
  <c r="K345"/>
  <c r="BE345"/>
  <c r="K332"/>
  <c r="BE332"/>
  <c r="BK166"/>
  <c i="6" r="Q495"/>
  <c r="Q387"/>
  <c r="Q322"/>
  <c r="Q241"/>
  <c r="Q355"/>
  <c r="Q454"/>
  <c r="K448"/>
  <c r="Q326"/>
  <c r="Q151"/>
  <c r="R309"/>
  <c r="Q234"/>
  <c r="R141"/>
  <c r="Q245"/>
  <c r="K157"/>
  <c r="Q396"/>
  <c r="R280"/>
  <c r="Q527"/>
  <c r="Q474"/>
  <c r="R424"/>
  <c r="R387"/>
  <c r="Q284"/>
  <c r="R201"/>
  <c r="K145"/>
  <c r="BE145"/>
  <c r="K318"/>
  <c r="BE318"/>
  <c r="K515"/>
  <c r="BE515"/>
  <c r="BK349"/>
  <c r="BK141"/>
  <c r="BK216"/>
  <c r="K160"/>
  <c r="BE160"/>
  <c i="7" r="Q166"/>
  <c r="BK135"/>
  <c r="R159"/>
  <c r="K144"/>
  <c r="BE144"/>
  <c i="8" r="Q122"/>
  <c r="R142"/>
  <c r="K142"/>
  <c r="BE142"/>
  <c i="9" r="K193"/>
  <c r="R370"/>
  <c r="R305"/>
  <c r="R248"/>
  <c r="R129"/>
  <c r="Q259"/>
  <c r="R367"/>
  <c r="Q397"/>
  <c r="R336"/>
  <c r="Q198"/>
  <c r="R206"/>
  <c r="R297"/>
  <c r="BK238"/>
  <c r="BK361"/>
  <c r="K243"/>
  <c r="BE243"/>
  <c r="BK266"/>
  <c i="10" r="K232"/>
  <c r="Q183"/>
  <c r="Q219"/>
  <c r="R145"/>
  <c r="R187"/>
  <c r="K205"/>
  <c r="BE205"/>
  <c r="K227"/>
  <c r="BE227"/>
  <c r="BK163"/>
  <c i="11" r="R204"/>
  <c r="Q247"/>
  <c r="BK204"/>
  <c r="Q141"/>
  <c r="R257"/>
  <c r="Q175"/>
  <c r="BK247"/>
  <c r="K267"/>
  <c r="BE267"/>
  <c r="BK188"/>
  <c r="BK219"/>
  <c i="12" r="Q402"/>
  <c r="Q316"/>
  <c r="Q263"/>
  <c r="R214"/>
  <c r="R166"/>
  <c r="Q470"/>
  <c r="R447"/>
  <c r="Q384"/>
  <c r="Q411"/>
  <c r="BK287"/>
  <c r="K211"/>
  <c r="K371"/>
  <c r="R301"/>
  <c r="R135"/>
  <c r="Q199"/>
  <c r="R491"/>
  <c r="Q458"/>
  <c r="R366"/>
  <c r="R298"/>
  <c r="R220"/>
  <c r="Q166"/>
  <c r="BK235"/>
  <c r="BK421"/>
  <c r="K339"/>
  <c r="BE339"/>
  <c r="BK263"/>
  <c r="K181"/>
  <c r="BE181"/>
  <c r="BK474"/>
  <c r="K279"/>
  <c r="BE279"/>
  <c r="K163"/>
  <c r="BE163"/>
  <c r="K408"/>
  <c r="BE408"/>
  <c i="13" r="Q277"/>
  <c r="R200"/>
  <c r="R149"/>
  <c r="Q292"/>
  <c r="BK248"/>
  <c r="R131"/>
  <c r="R197"/>
  <c r="R306"/>
  <c r="Q304"/>
  <c r="Q219"/>
  <c r="R128"/>
  <c r="K208"/>
  <c r="BE208"/>
  <c r="K197"/>
  <c r="BE197"/>
  <c r="K158"/>
  <c r="BE158"/>
  <c r="BK216"/>
  <c i="14" r="K244"/>
  <c r="R169"/>
  <c r="Q241"/>
  <c r="Q167"/>
  <c r="R154"/>
  <c r="Q197"/>
  <c r="Q231"/>
  <c r="R167"/>
  <c r="Q124"/>
  <c r="BK183"/>
  <c r="K231"/>
  <c r="BE231"/>
  <c r="K148"/>
  <c r="BE148"/>
  <c r="K220"/>
  <c r="BE220"/>
  <c i="15" r="Q159"/>
  <c r="K126"/>
  <c r="BK124"/>
  <c r="BK147"/>
  <c i="16" r="Q174"/>
  <c r="Q137"/>
  <c r="Q189"/>
  <c r="R123"/>
  <c r="BK185"/>
  <c r="BK137"/>
  <c i="2" r="Q273"/>
  <c r="R253"/>
  <c r="Q240"/>
  <c r="Q219"/>
  <c r="R183"/>
  <c r="Q165"/>
  <c r="Q147"/>
  <c r="K36"/>
  <c i="3" r="Q392"/>
  <c r="Q286"/>
  <c r="R185"/>
  <c r="Q545"/>
  <c r="Q345"/>
  <c r="R239"/>
  <c r="R677"/>
  <c r="Q643"/>
  <c r="R502"/>
  <c r="Q271"/>
  <c r="R581"/>
  <c r="Q300"/>
  <c r="BK581"/>
  <c r="K345"/>
  <c r="BE345"/>
  <c r="K213"/>
  <c r="BE213"/>
  <c r="K480"/>
  <c r="BE480"/>
  <c r="K377"/>
  <c r="BE377"/>
  <c r="BK219"/>
  <c i="4" r="R222"/>
  <c r="R349"/>
  <c r="R256"/>
  <c r="Q176"/>
  <c r="Q292"/>
  <c r="R306"/>
  <c r="R131"/>
  <c r="R264"/>
  <c r="Q205"/>
  <c r="Q380"/>
  <c r="Q314"/>
  <c r="R224"/>
  <c r="BK391"/>
  <c r="BK402"/>
  <c r="K321"/>
  <c r="BE321"/>
  <c r="BK248"/>
  <c r="BK163"/>
  <c i="5" r="R163"/>
  <c r="K306"/>
  <c r="Q431"/>
  <c r="Q379"/>
  <c r="Q310"/>
  <c r="Q248"/>
  <c r="R179"/>
  <c r="Q179"/>
  <c r="Q314"/>
  <c r="Q182"/>
  <c r="Q355"/>
  <c r="Q300"/>
  <c r="Q220"/>
  <c r="R431"/>
  <c r="Q401"/>
  <c r="R376"/>
  <c r="Q339"/>
  <c r="Q289"/>
  <c r="Q266"/>
  <c r="Q237"/>
  <c r="Q193"/>
  <c r="Q134"/>
  <c r="BK300"/>
  <c r="BK396"/>
  <c r="BK173"/>
  <c r="K411"/>
  <c r="BE411"/>
  <c r="K366"/>
  <c r="BE366"/>
  <c r="BK306"/>
  <c r="BK261"/>
  <c r="K225"/>
  <c r="BE225"/>
  <c r="K163"/>
  <c r="BE163"/>
  <c r="K281"/>
  <c r="BE281"/>
  <c r="BK160"/>
  <c r="BK214"/>
  <c r="K314"/>
  <c r="BE314"/>
  <c i="6" r="R480"/>
  <c r="Q400"/>
  <c r="Q346"/>
  <c r="R245"/>
  <c r="Q163"/>
  <c r="K322"/>
  <c r="BK413"/>
  <c r="Q291"/>
  <c r="Q391"/>
  <c r="R274"/>
  <c r="Q420"/>
  <c r="Q280"/>
  <c r="R145"/>
  <c r="Q257"/>
  <c r="Q433"/>
  <c r="R314"/>
  <c r="Q157"/>
  <c r="Q522"/>
  <c r="R442"/>
  <c r="R346"/>
  <c r="Q221"/>
  <c r="K485"/>
  <c r="BE485"/>
  <c r="BK445"/>
  <c r="K197"/>
  <c r="BE197"/>
  <c r="BK505"/>
  <c r="BK396"/>
  <c r="K237"/>
  <c r="BE237"/>
  <c r="BK251"/>
  <c r="BK424"/>
  <c i="7" r="Q172"/>
  <c r="R150"/>
  <c r="R166"/>
  <c r="BK138"/>
  <c i="8" r="R132"/>
  <c r="Q150"/>
  <c r="R130"/>
  <c r="BK154"/>
  <c i="9" r="R325"/>
  <c r="Q401"/>
  <c r="Q286"/>
  <c r="Q183"/>
  <c r="R373"/>
  <c r="R235"/>
  <c r="F37"/>
  <c i="11" r="R195"/>
  <c i="12" r="R190"/>
  <c r="R472"/>
  <c r="R454"/>
  <c r="Q378"/>
  <c r="Q329"/>
  <c r="R265"/>
  <c r="R196"/>
  <c r="R381"/>
  <c r="Q181"/>
  <c r="Q310"/>
  <c r="Q416"/>
  <c r="Q135"/>
  <c r="R474"/>
  <c r="R436"/>
  <c r="Q395"/>
  <c r="Q295"/>
  <c r="R226"/>
  <c r="Q141"/>
  <c r="BK458"/>
  <c r="K375"/>
  <c r="BE375"/>
  <c r="K235"/>
  <c r="BE235"/>
  <c r="K169"/>
  <c r="BE169"/>
  <c r="K356"/>
  <c r="BE356"/>
  <c r="BK238"/>
  <c r="BK456"/>
  <c r="K196"/>
  <c r="BE196"/>
  <c i="13" r="Q298"/>
  <c r="R166"/>
  <c r="BK221"/>
  <c r="Q143"/>
  <c r="R169"/>
  <c r="K256"/>
  <c r="Q191"/>
  <c r="R286"/>
  <c r="Q306"/>
  <c r="Q251"/>
  <c r="Q164"/>
  <c r="BK136"/>
  <c r="K274"/>
  <c r="BE274"/>
  <c r="K161"/>
  <c r="BE161"/>
  <c r="BK140"/>
  <c r="K221"/>
  <c r="BE221"/>
  <c i="14" r="Q216"/>
  <c r="R250"/>
  <c r="R186"/>
  <c r="R145"/>
  <c r="Q165"/>
  <c r="Q139"/>
  <c r="Q186"/>
  <c i="15" r="R124"/>
  <c r="K138"/>
  <c r="BE138"/>
  <c i="16" r="R133"/>
  <c r="R174"/>
  <c r="Q178"/>
  <c r="BK194"/>
  <c i="2" r="R271"/>
  <c r="R267"/>
  <c r="Q264"/>
  <c r="R259"/>
  <c r="Q256"/>
  <c r="Q250"/>
  <c r="Q245"/>
  <c r="R240"/>
  <c r="Q234"/>
  <c r="Q222"/>
  <c r="R216"/>
  <c r="Q211"/>
  <c r="R201"/>
  <c r="Q196"/>
  <c r="R186"/>
  <c r="Q183"/>
  <c r="Q174"/>
  <c r="R168"/>
  <c r="R162"/>
  <c r="R156"/>
  <c r="Q153"/>
  <c r="Q150"/>
  <c r="Q144"/>
  <c r="Q136"/>
  <c r="R132"/>
  <c r="Q128"/>
  <c r="F36"/>
  <c r="BK271"/>
  <c r="BK206"/>
  <c r="BK177"/>
  <c r="BK153"/>
  <c r="BK234"/>
  <c r="BK222"/>
  <c r="BK162"/>
  <c r="BK237"/>
  <c r="BK159"/>
  <c r="BK147"/>
  <c r="BK165"/>
  <c r="BK168"/>
  <c r="BK128"/>
  <c i="3" r="R483"/>
  <c r="Q465"/>
  <c r="R435"/>
  <c r="Q405"/>
  <c r="R357"/>
  <c r="Q348"/>
  <c r="R289"/>
  <c r="Q276"/>
  <c r="R223"/>
  <c r="Q176"/>
  <c r="R158"/>
  <c r="Q143"/>
  <c r="R134"/>
  <c r="R606"/>
  <c r="R498"/>
  <c r="Q480"/>
  <c r="R452"/>
  <c r="Q400"/>
  <c r="R323"/>
  <c r="R300"/>
  <c r="Q213"/>
  <c r="R692"/>
  <c r="Q677"/>
  <c r="Q674"/>
  <c r="Q663"/>
  <c r="Q653"/>
  <c r="R643"/>
  <c r="R614"/>
  <c r="Q598"/>
  <c r="Q578"/>
  <c r="Q561"/>
  <c r="R534"/>
  <c r="K396"/>
  <c r="Q365"/>
  <c r="R303"/>
  <c r="Q266"/>
  <c r="R209"/>
  <c r="Q182"/>
  <c r="R620"/>
  <c r="R568"/>
  <c r="R474"/>
  <c r="K400"/>
  <c r="Q377"/>
  <c r="R294"/>
  <c r="Q230"/>
  <c r="Q201"/>
  <c r="R594"/>
  <c r="R551"/>
  <c r="K384"/>
  <c r="K340"/>
  <c r="Q294"/>
  <c r="K281"/>
  <c r="R236"/>
  <c r="R227"/>
  <c r="Q531"/>
  <c r="Q514"/>
  <c r="Q489"/>
  <c r="R480"/>
  <c r="Q455"/>
  <c r="Q448"/>
  <c r="Q432"/>
  <c r="R396"/>
  <c r="Q342"/>
  <c r="Q333"/>
  <c r="Q313"/>
  <c r="R271"/>
  <c r="Q227"/>
  <c r="R201"/>
  <c r="R191"/>
  <c r="R176"/>
  <c r="R170"/>
  <c r="R161"/>
  <c r="R149"/>
  <c r="Q700"/>
  <c r="Q696"/>
  <c r="R685"/>
  <c r="R658"/>
  <c r="R638"/>
  <c r="R627"/>
  <c r="Q614"/>
  <c r="R602"/>
  <c r="R598"/>
  <c r="Q584"/>
  <c r="Q572"/>
  <c r="Q557"/>
  <c r="Q548"/>
  <c r="Q534"/>
  <c r="Q524"/>
  <c r="Q510"/>
  <c r="Q502"/>
  <c r="R491"/>
  <c r="R432"/>
  <c r="Q424"/>
  <c r="R400"/>
  <c r="R392"/>
  <c r="R373"/>
  <c r="Q329"/>
  <c r="Q281"/>
  <c r="K216"/>
  <c r="R179"/>
  <c r="Q161"/>
  <c r="Q146"/>
  <c r="Q134"/>
  <c r="BK594"/>
  <c r="Q568"/>
  <c r="R531"/>
  <c r="R489"/>
  <c r="R441"/>
  <c r="R381"/>
  <c r="R348"/>
  <c r="R320"/>
  <c r="Q303"/>
  <c r="R276"/>
  <c r="Q247"/>
  <c r="Q205"/>
  <c r="R188"/>
  <c r="K158"/>
  <c r="K688"/>
  <c r="BE688"/>
  <c r="BK653"/>
  <c r="BK572"/>
  <c r="K420"/>
  <c r="BE420"/>
  <c r="K353"/>
  <c r="BE353"/>
  <c r="K185"/>
  <c r="BE185"/>
  <c r="BK696"/>
  <c r="BK510"/>
  <c r="K369"/>
  <c r="BE369"/>
  <c r="K289"/>
  <c r="BE289"/>
  <c r="K677"/>
  <c r="BE677"/>
  <c r="BK623"/>
  <c r="K575"/>
  <c r="BE575"/>
  <c r="K531"/>
  <c r="BE531"/>
  <c r="BK266"/>
  <c r="K197"/>
  <c r="BE197"/>
  <c r="K627"/>
  <c r="BE627"/>
  <c r="BK514"/>
  <c r="BK455"/>
  <c r="K674"/>
  <c r="BE674"/>
  <c r="K602"/>
  <c r="BE602"/>
  <c r="BK438"/>
  <c r="K365"/>
  <c r="BE365"/>
  <c r="K230"/>
  <c r="BE230"/>
  <c r="K173"/>
  <c r="BE173"/>
  <c r="K680"/>
  <c r="BE680"/>
  <c r="K620"/>
  <c r="BE620"/>
  <c r="K313"/>
  <c r="BE313"/>
  <c r="K155"/>
  <c r="BE155"/>
  <c r="BK633"/>
  <c r="BK590"/>
  <c r="K554"/>
  <c r="BE554"/>
  <c r="BK534"/>
  <c r="BK483"/>
  <c r="K452"/>
  <c r="BE452"/>
  <c r="BK384"/>
  <c r="K320"/>
  <c r="BE320"/>
  <c r="K271"/>
  <c r="BE271"/>
  <c r="K161"/>
  <c r="BE161"/>
  <c r="K568"/>
  <c r="BE568"/>
  <c r="K517"/>
  <c r="BE517"/>
  <c r="K428"/>
  <c r="BE428"/>
  <c r="BK387"/>
  <c r="K361"/>
  <c r="BE361"/>
  <c r="BK357"/>
  <c r="K294"/>
  <c r="BE294"/>
  <c r="BK247"/>
  <c r="K209"/>
  <c r="BE209"/>
  <c r="K167"/>
  <c r="BE167"/>
  <c i="4" r="BK264"/>
  <c r="BK192"/>
  <c r="R396"/>
  <c r="Q370"/>
  <c r="Q355"/>
  <c r="R341"/>
  <c r="Q325"/>
  <c r="Q306"/>
  <c r="Q286"/>
  <c r="Q270"/>
  <c r="R248"/>
  <c r="Q215"/>
  <c r="R202"/>
  <c r="Q195"/>
  <c r="Q172"/>
  <c r="R156"/>
  <c r="Q140"/>
  <c r="R335"/>
  <c r="BK227"/>
  <c r="Q199"/>
  <c r="R160"/>
  <c r="R338"/>
  <c r="R260"/>
  <c r="K160"/>
  <c r="K296"/>
  <c r="R270"/>
  <c r="K172"/>
  <c r="R314"/>
  <c r="R152"/>
  <c r="R149"/>
  <c r="R289"/>
  <c r="R227"/>
  <c r="Q211"/>
  <c r="R146"/>
  <c r="R402"/>
  <c r="R385"/>
  <c r="Q365"/>
  <c r="Q341"/>
  <c r="Q318"/>
  <c r="Q299"/>
  <c r="R252"/>
  <c r="Q230"/>
  <c r="R180"/>
  <c r="R169"/>
  <c r="Q146"/>
  <c r="BK399"/>
  <c r="BK314"/>
  <c r="BK279"/>
  <c r="BK199"/>
  <c r="BK146"/>
  <c r="BK345"/>
  <c r="K252"/>
  <c r="BE252"/>
  <c r="BK375"/>
  <c r="BK335"/>
  <c r="BK306"/>
  <c r="BK283"/>
  <c r="K244"/>
  <c r="BE244"/>
  <c r="K219"/>
  <c r="BE219"/>
  <c r="K209"/>
  <c r="BE209"/>
  <c r="BK160"/>
  <c r="BK267"/>
  <c r="BK188"/>
  <c r="BK260"/>
  <c r="BK140"/>
  <c i="5" r="R336"/>
  <c r="K261"/>
  <c r="K173"/>
  <c r="Q131"/>
  <c r="R339"/>
  <c r="Q281"/>
  <c r="R237"/>
  <c r="R170"/>
  <c r="Q157"/>
  <c r="R436"/>
  <c r="R416"/>
  <c r="R401"/>
  <c r="Q376"/>
  <c r="R362"/>
  <c r="Q349"/>
  <c r="Q318"/>
  <c r="Q303"/>
  <c r="R277"/>
  <c r="Q261"/>
  <c r="Q241"/>
  <c r="R214"/>
  <c r="R186"/>
  <c r="R160"/>
  <c r="Q145"/>
  <c r="R137"/>
  <c r="R182"/>
  <c r="R154"/>
  <c r="Q141"/>
  <c r="K210"/>
  <c r="BE210"/>
  <c r="BK137"/>
  <c i="6" r="R515"/>
  <c r="Q500"/>
  <c r="Q485"/>
  <c r="Q465"/>
  <c r="Q451"/>
  <c r="Q430"/>
  <c r="Q383"/>
  <c r="R367"/>
  <c r="Q352"/>
  <c r="R338"/>
  <c r="R299"/>
  <c r="Q293"/>
  <c r="R264"/>
  <c r="R248"/>
  <c r="R221"/>
  <c r="R181"/>
  <c r="Q171"/>
  <c r="Q375"/>
  <c r="R293"/>
  <c r="Q261"/>
  <c r="BK241"/>
  <c r="Q148"/>
  <c r="R403"/>
  <c r="BK338"/>
  <c r="R322"/>
  <c r="Q268"/>
  <c r="R178"/>
  <c r="Q442"/>
  <c r="Q367"/>
  <c r="R355"/>
  <c r="R288"/>
  <c r="Q237"/>
  <c r="K445"/>
  <c r="R427"/>
  <c r="Q338"/>
  <c r="R291"/>
  <c r="R254"/>
  <c r="BK248"/>
  <c r="R205"/>
  <c r="BK171"/>
  <c r="R438"/>
  <c r="R409"/>
  <c r="K338"/>
  <c r="Q254"/>
  <c r="R212"/>
  <c r="Q167"/>
  <c r="Q445"/>
  <c r="R400"/>
  <c r="BK355"/>
  <c r="Q311"/>
  <c r="K274"/>
  <c r="R160"/>
  <c r="Q134"/>
  <c r="Q530"/>
  <c r="R522"/>
  <c r="Q519"/>
  <c r="R505"/>
  <c r="Q480"/>
  <c r="R474"/>
  <c r="R470"/>
  <c r="Q436"/>
  <c r="Q427"/>
  <c r="Q413"/>
  <c r="K406"/>
  <c r="R396"/>
  <c r="R359"/>
  <c r="Q330"/>
  <c r="Q309"/>
  <c r="Q278"/>
  <c r="Q264"/>
  <c r="Q197"/>
  <c r="Q160"/>
  <c r="Q141"/>
  <c r="BK438"/>
  <c r="BK527"/>
  <c r="BK457"/>
  <c r="K413"/>
  <c r="BE413"/>
  <c r="BK274"/>
  <c r="BK371"/>
  <c r="BK280"/>
  <c r="K470"/>
  <c r="BE470"/>
  <c r="BK367"/>
  <c r="BK167"/>
  <c r="K510"/>
  <c r="BE510"/>
  <c r="BK490"/>
  <c r="K430"/>
  <c r="BE430"/>
  <c r="BK391"/>
  <c r="BK342"/>
  <c r="K314"/>
  <c r="BE314"/>
  <c r="K293"/>
  <c r="BE293"/>
  <c r="BK264"/>
  <c r="K185"/>
  <c r="BE185"/>
  <c r="K379"/>
  <c r="BE379"/>
  <c r="K330"/>
  <c r="BE330"/>
  <c r="BK254"/>
  <c r="BK226"/>
  <c r="BK205"/>
  <c r="K171"/>
  <c r="BE171"/>
  <c r="K148"/>
  <c r="BE148"/>
  <c r="BK311"/>
  <c r="BK465"/>
  <c r="BK409"/>
  <c r="K231"/>
  <c r="BE231"/>
  <c i="7" r="Q150"/>
  <c r="Q131"/>
  <c r="R141"/>
  <c r="R144"/>
  <c r="Q138"/>
  <c r="R125"/>
  <c r="R131"/>
  <c r="Q141"/>
  <c r="Q156"/>
  <c r="Q127"/>
  <c r="BK150"/>
  <c r="BK131"/>
  <c r="BK141"/>
  <c r="BK162"/>
  <c i="8" r="Q154"/>
  <c r="BK142"/>
  <c r="R134"/>
  <c r="R138"/>
  <c r="R154"/>
  <c r="R146"/>
  <c r="Q132"/>
  <c r="R126"/>
  <c r="BK150"/>
  <c r="BK126"/>
  <c r="BK132"/>
  <c r="K134"/>
  <c r="BE134"/>
  <c i="9" r="K315"/>
  <c r="BK202"/>
  <c r="Q407"/>
  <c r="Q382"/>
  <c r="R353"/>
  <c r="R330"/>
  <c r="Q315"/>
  <c r="K294"/>
  <c r="Q276"/>
  <c r="Q253"/>
  <c r="Q223"/>
  <c r="R173"/>
  <c r="R125"/>
  <c r="R333"/>
  <c r="R302"/>
  <c r="R183"/>
  <c r="Q125"/>
  <c r="Q348"/>
  <c r="R407"/>
  <c r="Q393"/>
  <c r="Q373"/>
  <c r="Q361"/>
  <c r="R315"/>
  <c r="R266"/>
  <c r="R227"/>
  <c r="R202"/>
  <c r="Q189"/>
  <c r="Q133"/>
  <c r="Q343"/>
  <c r="K302"/>
  <c r="Q238"/>
  <c r="R413"/>
  <c r="Q379"/>
  <c r="BK348"/>
  <c r="Q305"/>
  <c r="R276"/>
  <c r="Q243"/>
  <c r="R137"/>
  <c r="BK397"/>
  <c r="BK129"/>
  <c r="BK364"/>
  <c r="BK133"/>
  <c r="BK379"/>
  <c r="K367"/>
  <c r="BE367"/>
  <c r="K336"/>
  <c r="BE336"/>
  <c r="BK322"/>
  <c r="K297"/>
  <c r="BE297"/>
  <c r="K210"/>
  <c r="BE210"/>
  <c r="BK310"/>
  <c r="K289"/>
  <c r="BE289"/>
  <c r="K339"/>
  <c r="BE339"/>
  <c r="BK198"/>
  <c r="K269"/>
  <c r="BE269"/>
  <c r="BK193"/>
  <c r="BK145"/>
  <c i="10" r="Q150"/>
  <c r="Q197"/>
  <c r="BK124"/>
  <c r="R227"/>
  <c r="R192"/>
  <c r="R140"/>
  <c r="Q244"/>
  <c r="Q235"/>
  <c r="R197"/>
  <c r="Q176"/>
  <c r="R150"/>
  <c r="Q124"/>
  <c r="R176"/>
  <c r="R244"/>
  <c r="R180"/>
  <c r="Q208"/>
  <c r="R216"/>
  <c r="Q180"/>
  <c r="BK150"/>
  <c r="K235"/>
  <c r="BE235"/>
  <c r="BK180"/>
  <c r="K136"/>
  <c r="BE136"/>
  <c r="BK128"/>
  <c r="BK176"/>
  <c r="K197"/>
  <c r="BE197"/>
  <c i="11" r="R278"/>
  <c r="R272"/>
  <c r="Q236"/>
  <c r="Q195"/>
  <c r="R180"/>
  <c r="R168"/>
  <c r="R227"/>
  <c r="R254"/>
  <c r="R184"/>
  <c r="R128"/>
  <c r="Q227"/>
  <c r="R136"/>
  <c r="Q148"/>
  <c r="R188"/>
  <c r="K247"/>
  <c r="Q200"/>
  <c r="R284"/>
  <c r="Q267"/>
  <c r="Q262"/>
  <c r="R244"/>
  <c r="Q219"/>
  <c r="Q171"/>
  <c r="R163"/>
  <c r="R132"/>
  <c r="BK254"/>
  <c r="BK148"/>
  <c r="BK284"/>
  <c r="BK257"/>
  <c r="BK231"/>
  <c r="BK210"/>
  <c r="BK141"/>
  <c r="BK244"/>
  <c r="K168"/>
  <c r="BE168"/>
  <c r="K204"/>
  <c r="BE204"/>
  <c r="K163"/>
  <c r="BE163"/>
  <c i="12" r="R390"/>
  <c r="Q351"/>
  <c r="Q319"/>
  <c r="R284"/>
  <c r="Q265"/>
  <c r="R247"/>
  <c r="R235"/>
  <c r="Q229"/>
  <c r="Q208"/>
  <c r="R181"/>
  <c r="R169"/>
  <c r="R163"/>
  <c r="R141"/>
  <c r="R494"/>
  <c r="R468"/>
  <c r="Q463"/>
  <c r="R456"/>
  <c r="R433"/>
  <c r="R405"/>
  <c r="Q390"/>
  <c r="R371"/>
  <c r="R279"/>
  <c r="Q271"/>
  <c r="R387"/>
  <c r="BK348"/>
  <c r="R319"/>
  <c r="R307"/>
  <c r="Q282"/>
  <c r="Q259"/>
  <c r="Q241"/>
  <c r="BK208"/>
  <c r="Q193"/>
  <c r="R143"/>
  <c r="K424"/>
  <c r="R345"/>
  <c r="R282"/>
  <c r="Q187"/>
  <c r="R452"/>
  <c r="Q433"/>
  <c r="R384"/>
  <c r="Q298"/>
  <c r="Q247"/>
  <c r="R157"/>
  <c r="BK447"/>
  <c r="Q226"/>
  <c r="R217"/>
  <c r="R202"/>
  <c r="Q148"/>
  <c r="R498"/>
  <c r="Q488"/>
  <c r="Q485"/>
  <c r="Q479"/>
  <c r="Q474"/>
  <c r="R463"/>
  <c r="Q447"/>
  <c r="Q445"/>
  <c r="Q424"/>
  <c r="R411"/>
  <c r="Q381"/>
  <c r="R351"/>
  <c r="R339"/>
  <c r="Q323"/>
  <c r="R310"/>
  <c r="R292"/>
  <c r="R269"/>
  <c r="Q238"/>
  <c r="Q202"/>
  <c r="Q178"/>
  <c r="Q138"/>
  <c r="Q342"/>
  <c r="R295"/>
  <c r="Q250"/>
  <c r="Q145"/>
  <c r="K445"/>
  <c r="BE445"/>
  <c r="K439"/>
  <c r="BE439"/>
  <c r="BK424"/>
  <c r="K390"/>
  <c r="BE390"/>
  <c r="BK378"/>
  <c r="BK361"/>
  <c r="K329"/>
  <c r="BE329"/>
  <c r="BK307"/>
  <c r="BK284"/>
  <c r="BK253"/>
  <c r="BK250"/>
  <c r="K208"/>
  <c r="BE208"/>
  <c r="BK193"/>
  <c r="K178"/>
  <c r="BE178"/>
  <c r="K157"/>
  <c r="BE157"/>
  <c r="K494"/>
  <c r="BE494"/>
  <c r="K485"/>
  <c r="BE485"/>
  <c r="BK483"/>
  <c r="BK461"/>
  <c r="BK384"/>
  <c r="BK345"/>
  <c r="BK313"/>
  <c r="BK269"/>
  <c r="BK229"/>
  <c r="BK190"/>
  <c r="BK138"/>
  <c r="BK125"/>
  <c r="BK310"/>
  <c r="BK220"/>
  <c r="K447"/>
  <c r="BE447"/>
  <c r="K241"/>
  <c r="BE241"/>
  <c r="BK405"/>
  <c r="K395"/>
  <c r="BE395"/>
  <c r="BK292"/>
  <c r="BK187"/>
  <c r="K479"/>
  <c r="BE479"/>
  <c r="K323"/>
  <c r="BE323"/>
  <c r="K289"/>
  <c r="BE289"/>
  <c r="BK211"/>
  <c r="K145"/>
  <c r="BE145"/>
  <c r="K427"/>
  <c r="BE427"/>
  <c r="BK333"/>
  <c i="13" r="Q314"/>
  <c r="R298"/>
  <c r="Q289"/>
  <c r="R256"/>
  <c r="Q244"/>
  <c r="R213"/>
  <c r="Q197"/>
  <c r="R183"/>
  <c r="R155"/>
  <c r="R143"/>
  <c r="BK266"/>
  <c r="BK194"/>
  <c r="K134"/>
  <c r="Q228"/>
  <c r="Q166"/>
  <c r="R289"/>
  <c r="R194"/>
  <c r="Q185"/>
  <c r="K155"/>
  <c r="R269"/>
  <c r="R244"/>
  <c r="R240"/>
  <c r="K188"/>
  <c r="R211"/>
  <c r="R174"/>
  <c r="Q310"/>
  <c r="Q281"/>
  <c r="R185"/>
  <c r="Q149"/>
  <c r="R310"/>
  <c r="Q269"/>
  <c r="Q263"/>
  <c r="Q240"/>
  <c r="Q213"/>
  <c r="Q208"/>
  <c r="Q161"/>
  <c r="R125"/>
  <c r="K194"/>
  <c r="BE194"/>
  <c r="BK263"/>
  <c r="BK321"/>
  <c r="BK301"/>
  <c r="K240"/>
  <c r="BE240"/>
  <c r="K179"/>
  <c r="BE179"/>
  <c r="BK224"/>
  <c r="BK298"/>
  <c r="K231"/>
  <c r="BE231"/>
  <c r="BK295"/>
  <c r="BK286"/>
  <c r="K266"/>
  <c r="BE266"/>
  <c r="K213"/>
  <c r="BE213"/>
  <c r="K171"/>
  <c r="BE171"/>
  <c r="K131"/>
  <c r="BE131"/>
  <c i="14" r="R247"/>
  <c r="Q210"/>
  <c r="Q200"/>
  <c r="R148"/>
  <c r="R241"/>
  <c r="R231"/>
  <c r="Q207"/>
  <c r="Q179"/>
  <c r="R165"/>
  <c r="Q148"/>
  <c r="R129"/>
  <c r="R224"/>
  <c r="R161"/>
  <c r="R228"/>
  <c r="R195"/>
  <c r="Q254"/>
  <c r="R207"/>
  <c r="K154"/>
  <c r="Q142"/>
  <c r="Q239"/>
  <c r="R210"/>
  <c r="R192"/>
  <c r="R179"/>
  <c r="R158"/>
  <c r="R132"/>
  <c r="Q220"/>
  <c r="Q195"/>
  <c r="K254"/>
  <c r="BE254"/>
  <c r="BK154"/>
  <c r="K139"/>
  <c r="BE139"/>
  <c r="BK244"/>
  <c r="BK224"/>
  <c r="BK192"/>
  <c r="BK163"/>
  <c r="K136"/>
  <c r="BE136"/>
  <c r="BK247"/>
  <c r="BK186"/>
  <c r="BK121"/>
  <c r="K226"/>
  <c r="BE226"/>
  <c r="K175"/>
  <c r="BE175"/>
  <c i="15" r="R159"/>
  <c r="Q147"/>
  <c r="Q138"/>
  <c r="BK141"/>
  <c r="K141"/>
  <c r="BK149"/>
  <c r="Q132"/>
  <c r="R138"/>
  <c r="R132"/>
  <c r="BK159"/>
  <c r="K152"/>
  <c r="BE152"/>
  <c r="BK126"/>
  <c i="16" r="Q185"/>
  <c r="BK163"/>
  <c r="R178"/>
  <c r="Q123"/>
  <c r="R181"/>
  <c r="R128"/>
  <c r="BK149"/>
  <c r="K143"/>
  <c r="R163"/>
  <c r="K185"/>
  <c r="Q194"/>
  <c r="K174"/>
  <c r="BE174"/>
  <c r="K178"/>
  <c r="BE178"/>
  <c r="K166"/>
  <c r="BE166"/>
  <c r="BK189"/>
  <c r="K149"/>
  <c r="BE149"/>
  <c i="2" r="R269"/>
  <c r="R250"/>
  <c r="R234"/>
  <c r="Q216"/>
  <c r="Q186"/>
  <c r="R165"/>
  <c r="R136"/>
  <c i="1" r="AU94"/>
  <c i="2" r="BK269"/>
  <c r="BK256"/>
  <c r="BK191"/>
  <c r="BK201"/>
  <c i="3" r="Q594"/>
  <c r="R365"/>
  <c r="R266"/>
  <c r="R173"/>
  <c r="R524"/>
  <c r="R361"/>
  <c r="R700"/>
  <c r="R663"/>
  <c r="Q606"/>
  <c r="Q521"/>
  <c r="Q357"/>
  <c r="Q587"/>
  <c r="R337"/>
  <c r="K545"/>
  <c r="R528"/>
  <c r="K506"/>
  <c r="BK502"/>
  <c r="R486"/>
  <c r="Q470"/>
  <c r="R465"/>
  <c r="R462"/>
  <c r="Q441"/>
  <c r="Q420"/>
  <c r="R306"/>
  <c r="R213"/>
  <c r="BK205"/>
  <c r="Q191"/>
  <c r="Q188"/>
  <c r="Q179"/>
  <c r="BK170"/>
  <c r="Q149"/>
  <c r="BK606"/>
  <c r="R590"/>
  <c r="R557"/>
  <c r="R548"/>
  <c r="K498"/>
  <c r="Q474"/>
  <c r="R410"/>
  <c r="Q320"/>
  <c r="R258"/>
  <c r="R182"/>
  <c r="Q155"/>
  <c r="R680"/>
  <c r="Q633"/>
  <c r="Q590"/>
  <c r="Q564"/>
  <c r="R538"/>
  <c r="Q495"/>
  <c r="Q416"/>
  <c r="R369"/>
  <c r="K205"/>
  <c r="R143"/>
  <c r="K470"/>
  <c r="Q361"/>
  <c r="Q223"/>
  <c r="Q164"/>
  <c r="K606"/>
  <c r="BE606"/>
  <c r="K300"/>
  <c r="BE300"/>
  <c r="BK614"/>
  <c r="K182"/>
  <c r="BE182"/>
  <c r="K610"/>
  <c r="BE610"/>
  <c r="BK700"/>
  <c r="BK474"/>
  <c r="BK538"/>
  <c r="BK251"/>
  <c r="BK342"/>
  <c r="K617"/>
  <c r="BE617"/>
  <c r="K491"/>
  <c r="BE491"/>
  <c r="BK281"/>
  <c r="BK551"/>
  <c r="BK444"/>
  <c r="K258"/>
  <c r="BE258"/>
  <c r="K164"/>
  <c r="BE164"/>
  <c i="4" r="R380"/>
  <c r="Q335"/>
  <c r="Q260"/>
  <c r="R188"/>
  <c r="Q252"/>
  <c r="R219"/>
  <c r="Q256"/>
  <c r="R140"/>
  <c r="Q183"/>
  <c r="R391"/>
  <c r="R325"/>
  <c r="R209"/>
  <c r="R134"/>
  <c r="K355"/>
  <c r="BE355"/>
  <c r="BK325"/>
  <c r="K235"/>
  <c r="BE235"/>
  <c r="BK205"/>
  <c i="5" r="Q268"/>
  <c r="R310"/>
  <c r="Q421"/>
  <c r="R373"/>
  <c r="R306"/>
  <c r="R245"/>
  <c r="R193"/>
  <c r="K382"/>
  <c r="BK345"/>
  <c r="R207"/>
  <c r="R390"/>
  <c r="Q336"/>
  <c r="Q250"/>
  <c r="R173"/>
  <c r="Q406"/>
  <c r="R382"/>
  <c r="R358"/>
  <c r="R332"/>
  <c r="R285"/>
  <c r="Q256"/>
  <c r="R228"/>
  <c r="Q186"/>
  <c r="BK421"/>
  <c r="BK235"/>
  <c r="BK289"/>
  <c r="K439"/>
  <c r="BE439"/>
  <c r="BK406"/>
  <c r="K355"/>
  <c r="BE355"/>
  <c r="BK318"/>
  <c r="K273"/>
  <c r="BE273"/>
  <c r="BK228"/>
  <c r="K182"/>
  <c r="BE182"/>
  <c r="BK154"/>
  <c r="K241"/>
  <c r="BE241"/>
  <c r="BK148"/>
  <c r="K373"/>
  <c r="BE373"/>
  <c r="BK297"/>
  <c i="6" r="R510"/>
  <c r="R461"/>
  <c r="R371"/>
  <c r="R326"/>
  <c r="R257"/>
  <c r="Q145"/>
  <c r="R433"/>
  <c r="R296"/>
  <c r="Q299"/>
  <c r="R417"/>
  <c r="Q212"/>
  <c r="R278"/>
  <c r="Q154"/>
  <c r="R334"/>
  <c r="R194"/>
  <c r="Q490"/>
  <c r="Q448"/>
  <c r="Q409"/>
  <c r="Q318"/>
  <c r="R208"/>
  <c r="K278"/>
  <c r="BE278"/>
  <c r="K363"/>
  <c r="BE363"/>
  <c r="K221"/>
  <c r="BE221"/>
  <c r="BK522"/>
  <c r="BK427"/>
  <c r="BK175"/>
  <c r="BK163"/>
  <c r="K309"/>
  <c r="BE309"/>
  <c i="7" r="R138"/>
  <c r="R135"/>
  <c r="Q153"/>
  <c r="K156"/>
  <c r="BE156"/>
  <c i="9" r="R294"/>
  <c r="Q173"/>
  <c r="R243"/>
  <c r="Q358"/>
  <c r="K238"/>
  <c r="BK385"/>
  <c r="K390"/>
  <c r="BE390"/>
  <c r="BK281"/>
  <c r="BK294"/>
  <c r="BK227"/>
  <c i="10" r="Q154"/>
  <c r="R213"/>
  <c r="R128"/>
  <c r="Q172"/>
  <c r="Q227"/>
  <c r="BK140"/>
  <c r="BK192"/>
  <c r="BK244"/>
  <c r="BK183"/>
  <c i="11" r="R219"/>
  <c r="Q254"/>
  <c r="K200"/>
  <c r="K215"/>
  <c r="R236"/>
  <c r="BK132"/>
  <c r="K262"/>
  <c r="BE262"/>
  <c r="BK175"/>
  <c i="12" r="Q399"/>
  <c r="R323"/>
  <c r="R253"/>
  <c r="Q184"/>
  <c r="Q498"/>
  <c r="R461"/>
  <c r="R427"/>
  <c r="R333"/>
  <c r="Q371"/>
  <c r="Q301"/>
  <c r="K220"/>
  <c r="R356"/>
  <c r="R375"/>
  <c r="R145"/>
  <c r="BK143"/>
  <c r="R479"/>
  <c r="Q454"/>
  <c r="R361"/>
  <c r="R304"/>
  <c r="Q217"/>
  <c r="R154"/>
  <c r="Q284"/>
  <c r="K416"/>
  <c r="BE416"/>
  <c r="K298"/>
  <c r="BE298"/>
  <c r="BK205"/>
  <c r="BK148"/>
  <c r="BK366"/>
  <c r="BK214"/>
  <c i="13" r="R321"/>
  <c r="Q211"/>
  <c r="BK277"/>
  <c r="R277"/>
  <c r="BK281"/>
  <c r="R274"/>
  <c r="Q158"/>
  <c r="Q134"/>
  <c r="Q140"/>
  <c r="R224"/>
  <c r="Q131"/>
  <c r="K219"/>
  <c r="BE219"/>
  <c r="BK203"/>
  <c r="K269"/>
  <c r="BE269"/>
  <c r="K251"/>
  <c r="BE251"/>
  <c r="BK134"/>
  <c i="14" r="R163"/>
  <c r="R222"/>
  <c r="Q205"/>
  <c r="Q161"/>
  <c r="Q188"/>
  <c r="R197"/>
  <c r="Q156"/>
  <c r="Q154"/>
  <c r="BK239"/>
  <c r="K179"/>
  <c r="BE179"/>
  <c r="BK161"/>
  <c r="K158"/>
  <c r="BE158"/>
  <c i="15" r="Q124"/>
  <c r="R143"/>
  <c r="Q126"/>
  <c i="16" r="Q181"/>
  <c r="R137"/>
  <c r="Q128"/>
  <c r="BK128"/>
  <c i="2" r="R273"/>
  <c r="Q269"/>
  <c r="R264"/>
  <c r="Q262"/>
  <c r="Q259"/>
  <c r="Q253"/>
  <c r="R245"/>
  <c r="R243"/>
  <c r="Q237"/>
  <c r="R230"/>
  <c r="Q226"/>
  <c r="R219"/>
  <c r="R211"/>
  <c r="Q201"/>
  <c r="Q191"/>
  <c r="R180"/>
  <c r="R174"/>
  <c r="Q171"/>
  <c r="Q168"/>
  <c r="Q159"/>
  <c r="R153"/>
  <c r="R147"/>
  <c r="Q140"/>
  <c r="Q132"/>
  <c r="R121"/>
  <c r="F38"/>
  <c r="BK267"/>
  <c r="BK245"/>
  <c r="BK186"/>
  <c r="BK253"/>
  <c r="BK240"/>
  <c r="BK216"/>
  <c r="BK150"/>
  <c r="BK183"/>
  <c r="BK174"/>
  <c r="BK230"/>
  <c r="BK132"/>
  <c i="3" r="K614"/>
  <c r="Q477"/>
  <c r="Q458"/>
  <c r="R424"/>
  <c r="R377"/>
  <c r="R353"/>
  <c r="R342"/>
  <c r="Q306"/>
  <c r="R262"/>
  <c r="R243"/>
  <c r="Q219"/>
  <c r="R167"/>
  <c r="R146"/>
  <c r="Q617"/>
  <c r="BK568"/>
  <c r="R521"/>
  <c r="Q483"/>
  <c r="K465"/>
  <c r="R405"/>
  <c r="R333"/>
  <c r="Q317"/>
  <c r="R286"/>
  <c r="R219"/>
  <c r="Q137"/>
  <c r="Q688"/>
  <c r="R674"/>
  <c r="R653"/>
  <c r="R648"/>
  <c r="R633"/>
  <c r="Q620"/>
  <c r="Q581"/>
  <c r="Q575"/>
  <c r="Q538"/>
  <c r="R510"/>
  <c r="Q435"/>
  <c r="Q381"/>
  <c r="R340"/>
  <c r="K262"/>
  <c r="Q197"/>
  <c r="K176"/>
  <c r="BK602"/>
  <c r="R572"/>
  <c r="BK531"/>
  <c r="Q444"/>
  <c r="BK396"/>
  <c r="K236"/>
  <c r="R205"/>
  <c r="K134"/>
  <c r="R438"/>
  <c r="R387"/>
  <c r="Q369"/>
  <c r="BK320"/>
  <c r="Q289"/>
  <c r="R247"/>
  <c r="R230"/>
  <c r="Q551"/>
  <c r="R517"/>
  <c r="Q506"/>
  <c r="Q486"/>
  <c r="R477"/>
  <c r="R458"/>
  <c r="Q452"/>
  <c r="R444"/>
  <c r="R416"/>
  <c r="Q384"/>
  <c r="Q340"/>
  <c r="R317"/>
  <c r="Q297"/>
  <c r="Q262"/>
  <c r="Q251"/>
  <c r="Q209"/>
  <c r="Q194"/>
  <c r="Q185"/>
  <c r="Q173"/>
  <c r="Q167"/>
  <c r="Q152"/>
  <c r="R140"/>
  <c r="R696"/>
  <c r="Q692"/>
  <c r="Q680"/>
  <c r="Q648"/>
  <c r="Q638"/>
  <c r="R623"/>
  <c r="Q610"/>
  <c r="Q602"/>
  <c r="R587"/>
  <c r="R578"/>
  <c r="R561"/>
  <c r="Q554"/>
  <c r="R542"/>
  <c r="Q528"/>
  <c r="Q517"/>
  <c r="R506"/>
  <c r="Q498"/>
  <c r="R448"/>
  <c r="R428"/>
  <c r="R420"/>
  <c r="Q396"/>
  <c r="K387"/>
  <c r="Q353"/>
  <c r="Q323"/>
  <c r="R254"/>
  <c r="BK209"/>
  <c r="R164"/>
  <c r="Q158"/>
  <c r="R610"/>
  <c r="R575"/>
  <c r="BK545"/>
  <c r="K521"/>
  <c r="K502"/>
  <c r="Q438"/>
  <c r="Q373"/>
  <c r="Q327"/>
  <c r="Q310"/>
  <c r="R297"/>
  <c r="Q258"/>
  <c r="Q216"/>
  <c r="BK197"/>
  <c r="K170"/>
  <c r="R152"/>
  <c r="BK669"/>
  <c r="BK587"/>
  <c r="BK462"/>
  <c r="BK323"/>
  <c r="BK262"/>
  <c r="BK152"/>
  <c r="BK557"/>
  <c r="K441"/>
  <c r="BE441"/>
  <c r="BK327"/>
  <c r="BK137"/>
  <c r="BK638"/>
  <c r="BK564"/>
  <c r="BK448"/>
  <c r="BK216"/>
  <c r="BK179"/>
  <c r="K598"/>
  <c r="BE598"/>
  <c r="BK498"/>
  <c r="BK435"/>
  <c r="K692"/>
  <c r="BE692"/>
  <c r="BK648"/>
  <c r="BK584"/>
  <c r="K410"/>
  <c r="BE410"/>
  <c r="BK306"/>
  <c r="K201"/>
  <c r="BE201"/>
  <c r="BK149"/>
  <c r="K663"/>
  <c r="BE663"/>
  <c r="BK227"/>
  <c r="BK643"/>
  <c r="K594"/>
  <c r="BE594"/>
  <c r="K581"/>
  <c r="BE581"/>
  <c r="BK542"/>
  <c r="K528"/>
  <c r="BE528"/>
  <c r="BK486"/>
  <c r="BK465"/>
  <c r="BK400"/>
  <c r="K317"/>
  <c r="BE317"/>
  <c r="K286"/>
  <c r="BE286"/>
  <c r="BK191"/>
  <c r="BK143"/>
  <c r="BK561"/>
  <c r="BK506"/>
  <c r="BK432"/>
  <c r="K416"/>
  <c r="BE416"/>
  <c r="K373"/>
  <c r="BE373"/>
  <c r="K337"/>
  <c r="BE337"/>
  <c r="BK254"/>
  <c r="BK236"/>
  <c r="BK194"/>
  <c r="BK140"/>
  <c i="4" r="R230"/>
  <c r="K188"/>
  <c r="Q396"/>
  <c r="R355"/>
  <c r="Q349"/>
  <c r="R328"/>
  <c r="Q310"/>
  <c r="Q296"/>
  <c r="Q283"/>
  <c r="R267"/>
  <c r="Q219"/>
  <c r="Q209"/>
  <c r="R192"/>
  <c r="R183"/>
  <c r="Q149"/>
  <c r="Q131"/>
  <c r="R296"/>
  <c r="K211"/>
  <c r="BK183"/>
  <c r="K156"/>
  <c r="K328"/>
  <c r="Q264"/>
  <c r="R195"/>
  <c r="Q331"/>
  <c r="Q274"/>
  <c r="BK209"/>
  <c r="Q137"/>
  <c r="R292"/>
  <c r="BK215"/>
  <c r="R143"/>
  <c r="R283"/>
  <c r="Q224"/>
  <c r="K192"/>
  <c r="Q405"/>
  <c r="R399"/>
  <c r="Q391"/>
  <c r="R375"/>
  <c r="R345"/>
  <c r="Q345"/>
  <c r="Q328"/>
  <c r="Q279"/>
  <c r="Q267"/>
  <c r="Q235"/>
  <c r="R205"/>
  <c r="R176"/>
  <c r="Q160"/>
  <c r="R137"/>
  <c r="K370"/>
  <c r="BE370"/>
  <c r="K299"/>
  <c r="BE299"/>
  <c r="BK230"/>
  <c r="BK172"/>
  <c r="BK385"/>
  <c r="BK338"/>
  <c r="K183"/>
  <c r="BE183"/>
  <c r="BK341"/>
  <c r="BK331"/>
  <c r="BK318"/>
  <c r="K292"/>
  <c r="BE292"/>
  <c r="BK270"/>
  <c r="K240"/>
  <c r="BE240"/>
  <c r="BK211"/>
  <c r="K180"/>
  <c r="BE180"/>
  <c r="K143"/>
  <c r="BE143"/>
  <c r="K215"/>
  <c r="BE215"/>
  <c r="BK137"/>
  <c r="BK195"/>
  <c i="5" r="BK366"/>
  <c r="R281"/>
  <c r="BK182"/>
  <c r="Q166"/>
  <c r="Q382"/>
  <c r="Q332"/>
  <c r="Q277"/>
  <c r="Q231"/>
  <c r="BK163"/>
  <c r="Q439"/>
  <c r="R426"/>
  <c r="Q411"/>
  <c r="R396"/>
  <c r="Q366"/>
  <c r="R349"/>
  <c r="Q322"/>
  <c r="Q293"/>
  <c r="R273"/>
  <c r="R256"/>
  <c r="Q217"/>
  <c r="Q210"/>
  <c r="Q170"/>
  <c r="Q154"/>
  <c r="R141"/>
  <c r="R190"/>
  <c r="Q163"/>
  <c r="K253"/>
  <c r="BE253"/>
  <c r="BK231"/>
  <c r="BK151"/>
  <c i="6" r="R517"/>
  <c r="Q510"/>
  <c r="R485"/>
  <c r="R465"/>
  <c r="R457"/>
  <c r="Q438"/>
  <c r="R406"/>
  <c r="R375"/>
  <c r="R352"/>
  <c r="Q342"/>
  <c r="R318"/>
  <c r="Q296"/>
  <c r="Q274"/>
  <c r="R251"/>
  <c r="R234"/>
  <c r="Q188"/>
  <c r="R157"/>
  <c r="Q137"/>
  <c r="R342"/>
  <c r="BK268"/>
  <c r="Q194"/>
  <c r="Q181"/>
  <c r="R448"/>
  <c r="R383"/>
  <c r="K334"/>
  <c r="Q251"/>
  <c r="Q201"/>
  <c r="K438"/>
  <c r="Q363"/>
  <c r="BK352"/>
  <c r="BK245"/>
  <c r="Q231"/>
  <c r="K141"/>
  <c r="R430"/>
  <c r="R413"/>
  <c r="R330"/>
  <c r="Q288"/>
  <c r="K251"/>
  <c r="Q226"/>
  <c r="Q178"/>
  <c r="BK157"/>
  <c r="Q424"/>
  <c r="K371"/>
  <c r="R271"/>
  <c r="R231"/>
  <c r="Q175"/>
  <c r="BK137"/>
  <c r="R436"/>
  <c r="K387"/>
  <c r="R349"/>
  <c r="BK309"/>
  <c r="R216"/>
  <c r="R167"/>
  <c r="R137"/>
  <c r="Q131"/>
  <c r="R527"/>
  <c r="R519"/>
  <c r="Q515"/>
  <c r="R304"/>
  <c r="Q271"/>
  <c r="R241"/>
  <c r="Q205"/>
  <c r="R171"/>
  <c r="R151"/>
  <c r="R131"/>
  <c r="BK134"/>
  <c r="K474"/>
  <c r="BE474"/>
  <c r="K288"/>
  <c r="BE288"/>
  <c r="K181"/>
  <c r="BE181"/>
  <c r="BK334"/>
  <c r="K271"/>
  <c r="BE271"/>
  <c r="BK519"/>
  <c r="BK433"/>
  <c r="K352"/>
  <c r="BE352"/>
  <c r="K517"/>
  <c r="BE517"/>
  <c r="BK495"/>
  <c r="BK461"/>
  <c r="K420"/>
  <c r="BE420"/>
  <c r="K383"/>
  <c r="BE383"/>
  <c r="K326"/>
  <c r="BE326"/>
  <c r="K304"/>
  <c r="BE304"/>
  <c r="BK284"/>
  <c r="BK154"/>
  <c r="K137"/>
  <c r="BE137"/>
  <c r="K355"/>
  <c r="BE355"/>
  <c r="K268"/>
  <c r="BE268"/>
  <c r="BK234"/>
  <c r="BK178"/>
  <c r="K151"/>
  <c r="BE151"/>
  <c r="K451"/>
  <c r="BE451"/>
  <c r="BK188"/>
  <c r="BK448"/>
  <c r="BK261"/>
  <c r="K131"/>
  <c r="BE131"/>
  <c i="7" r="Q159"/>
  <c r="Q122"/>
  <c r="BK156"/>
  <c r="K138"/>
  <c r="R127"/>
  <c r="Q144"/>
  <c r="R156"/>
  <c r="Q162"/>
  <c r="R153"/>
  <c r="K172"/>
  <c r="BE172"/>
  <c r="K127"/>
  <c r="BE127"/>
  <c r="BK166"/>
  <c r="K122"/>
  <c r="BE122"/>
  <c r="K125"/>
  <c r="BE125"/>
  <c i="8" r="Q142"/>
  <c r="Q126"/>
  <c r="F36"/>
  <c r="BK138"/>
  <c r="BK130"/>
  <c i="9" r="Q302"/>
  <c r="R269"/>
  <c r="Q145"/>
  <c r="R393"/>
  <c r="R385"/>
  <c r="R376"/>
  <c r="R343"/>
  <c r="Q322"/>
  <c r="Q294"/>
  <c r="Q281"/>
  <c r="Q227"/>
  <c r="R193"/>
  <c r="R133"/>
  <c r="Q370"/>
  <c r="Q310"/>
  <c r="K227"/>
  <c r="Q129"/>
  <c r="R339"/>
  <c r="Q390"/>
  <c r="Q367"/>
  <c r="Q353"/>
  <c r="Q330"/>
  <c r="R289"/>
  <c r="R238"/>
  <c r="Q206"/>
  <c r="Q179"/>
  <c r="Q137"/>
  <c r="R322"/>
  <c r="Q248"/>
  <c r="R198"/>
  <c r="Q413"/>
  <c r="Q376"/>
  <c r="BK343"/>
  <c r="R286"/>
  <c r="K259"/>
  <c r="R189"/>
  <c r="K407"/>
  <c r="BE407"/>
  <c r="K276"/>
  <c r="BE276"/>
  <c r="K393"/>
  <c r="BE393"/>
  <c r="BK370"/>
  <c r="K183"/>
  <c r="BE183"/>
  <c r="K382"/>
  <c r="BE382"/>
  <c r="K373"/>
  <c r="BE373"/>
  <c r="BK358"/>
  <c r="K333"/>
  <c r="BE333"/>
  <c r="K305"/>
  <c r="BE305"/>
  <c r="K235"/>
  <c r="BE235"/>
  <c r="K137"/>
  <c r="BE137"/>
  <c r="BK302"/>
  <c r="K125"/>
  <c r="BE125"/>
  <c r="BK223"/>
  <c r="K286"/>
  <c r="BE286"/>
  <c r="K202"/>
  <c r="BE202"/>
  <c r="K189"/>
  <c r="BE189"/>
  <c r="K141"/>
  <c r="BE141"/>
  <c i="10" r="R124"/>
  <c r="R159"/>
  <c r="Q132"/>
  <c r="R223"/>
  <c r="Q187"/>
  <c r="Q145"/>
  <c r="R239"/>
  <c r="Q239"/>
  <c r="Q216"/>
  <c r="R183"/>
  <c r="R154"/>
  <c r="Q136"/>
  <c r="Q205"/>
  <c r="BK219"/>
  <c r="R172"/>
  <c r="Q159"/>
  <c r="BK205"/>
  <c r="R132"/>
  <c r="K200"/>
  <c r="BE200"/>
  <c r="BK239"/>
  <c r="BK187"/>
  <c r="K145"/>
  <c r="BE145"/>
  <c r="BK159"/>
  <c r="K124"/>
  <c r="BE124"/>
  <c r="BK172"/>
  <c i="11" r="Q278"/>
  <c r="R251"/>
  <c r="R231"/>
  <c r="Q188"/>
  <c r="R171"/>
  <c r="Q128"/>
  <c r="Q224"/>
  <c r="BK227"/>
  <c r="K171"/>
  <c r="Q244"/>
  <c r="R200"/>
  <c r="K184"/>
  <c r="Q132"/>
  <c r="Q251"/>
  <c r="Q231"/>
  <c r="R288"/>
  <c r="Q272"/>
  <c r="R262"/>
  <c r="Q257"/>
  <c r="Q215"/>
  <c r="Q210"/>
  <c r="Q168"/>
  <c r="Q136"/>
  <c r="BK239"/>
  <c r="BK128"/>
  <c r="BK272"/>
  <c r="K251"/>
  <c r="BE251"/>
  <c r="K227"/>
  <c r="BE227"/>
  <c r="BK195"/>
  <c r="BK136"/>
  <c r="K180"/>
  <c r="BE180"/>
  <c r="BK215"/>
  <c r="BK200"/>
  <c i="12" r="R424"/>
  <c r="Q361"/>
  <c r="Q339"/>
  <c r="R289"/>
  <c r="Q274"/>
  <c r="Q255"/>
  <c r="R241"/>
  <c r="Q235"/>
  <c r="Q223"/>
  <c r="Q211"/>
  <c r="R178"/>
  <c r="Q169"/>
  <c r="R160"/>
  <c r="R148"/>
  <c r="Q491"/>
  <c r="R470"/>
  <c r="Q468"/>
  <c r="R458"/>
  <c r="Q452"/>
  <c r="R445"/>
  <c r="Q421"/>
  <c r="R395"/>
  <c r="R378"/>
  <c r="K313"/>
  <c r="Q436"/>
  <c r="BK381"/>
  <c r="R342"/>
  <c r="R316"/>
  <c r="Q292"/>
  <c r="Q279"/>
  <c r="R244"/>
  <c r="K229"/>
  <c r="Q205"/>
  <c r="Q154"/>
  <c r="R128"/>
  <c r="BK408"/>
  <c r="R336"/>
  <c r="K274"/>
  <c r="Q157"/>
  <c r="BK449"/>
  <c r="R421"/>
  <c r="R348"/>
  <c r="BK274"/>
  <c r="BK241"/>
  <c r="Q163"/>
  <c r="Q456"/>
  <c r="Q427"/>
  <c r="R223"/>
  <c r="R205"/>
  <c r="K172"/>
  <c r="Q128"/>
  <c r="R488"/>
  <c r="R485"/>
  <c r="Q483"/>
  <c r="R477"/>
  <c r="Q465"/>
  <c r="R449"/>
  <c r="Q439"/>
  <c r="R416"/>
  <c r="R408"/>
  <c r="R399"/>
  <c r="Q356"/>
  <c r="Q348"/>
  <c r="R326"/>
  <c r="Q313"/>
  <c r="R271"/>
  <c r="Q261"/>
  <c r="Q244"/>
  <c r="R229"/>
  <c r="Q196"/>
  <c r="Q175"/>
  <c r="Q143"/>
  <c r="Q125"/>
  <c r="Q304"/>
  <c r="Q253"/>
  <c r="R199"/>
  <c r="K454"/>
  <c r="BE454"/>
  <c r="BK436"/>
  <c r="BK199"/>
  <c r="BK172"/>
  <c r="K143"/>
  <c r="BE143"/>
  <c r="BK491"/>
  <c r="BK477"/>
  <c r="BK452"/>
  <c r="K399"/>
  <c r="BE399"/>
  <c r="K381"/>
  <c r="BE381"/>
  <c r="BK342"/>
  <c r="K301"/>
  <c r="BE301"/>
  <c r="BK247"/>
  <c r="K226"/>
  <c r="BE226"/>
  <c r="K166"/>
  <c r="BE166"/>
  <c r="BK128"/>
  <c r="BK465"/>
  <c r="BK232"/>
  <c r="K132"/>
  <c r="BE132"/>
  <c r="K351"/>
  <c r="BE351"/>
  <c r="K348"/>
  <c r="BE348"/>
  <c i="13" r="R301"/>
  <c r="R219"/>
  <c r="Q174"/>
  <c r="R140"/>
  <c r="R176"/>
  <c r="K152"/>
  <c r="BK208"/>
  <c r="Q146"/>
  <c r="K228"/>
  <c r="Q183"/>
  <c r="Q301"/>
  <c r="R171"/>
  <c r="Q274"/>
  <c r="R228"/>
  <c r="R179"/>
  <c r="BK304"/>
  <c r="BK228"/>
  <c r="BK292"/>
  <c r="K146"/>
  <c r="BE146"/>
  <c r="K277"/>
  <c r="BE277"/>
  <c r="K183"/>
  <c r="BE183"/>
  <c i="14" r="Q228"/>
  <c r="R188"/>
  <c r="R236"/>
  <c r="R151"/>
  <c r="BK241"/>
  <c r="Q244"/>
  <c r="Q158"/>
  <c r="Q173"/>
  <c r="R254"/>
  <c r="Q181"/>
  <c r="Q136"/>
  <c r="Q145"/>
  <c r="BK257"/>
  <c r="K195"/>
  <c r="BE195"/>
  <c r="BK129"/>
  <c r="BK169"/>
  <c r="K181"/>
  <c r="BE181"/>
  <c i="15" r="Q149"/>
  <c r="R141"/>
  <c r="Q141"/>
  <c r="BK155"/>
  <c i="16" r="R149"/>
  <c r="R199"/>
  <c i="2" r="Q271"/>
  <c r="R256"/>
  <c r="Q243"/>
  <c r="R222"/>
  <c r="Q206"/>
  <c r="Q177"/>
  <c r="R159"/>
  <c r="R140"/>
  <c r="Q121"/>
  <c r="BK262"/>
  <c r="BK259"/>
  <c r="BK226"/>
  <c r="BK180"/>
  <c r="BK136"/>
  <c r="BK250"/>
  <c r="BK121"/>
  <c r="BK196"/>
  <c r="BK219"/>
  <c r="BK140"/>
  <c i="3" r="R455"/>
  <c r="R310"/>
  <c r="R251"/>
  <c r="Q140"/>
  <c r="R514"/>
  <c r="Q428"/>
  <c r="R313"/>
  <c r="Q685"/>
  <c r="Q623"/>
  <c r="R564"/>
  <c r="Q387"/>
  <c r="Q170"/>
  <c r="Q491"/>
  <c r="R216"/>
  <c r="K564"/>
  <c r="K685"/>
  <c r="BE685"/>
  <c r="BK658"/>
  <c r="BK348"/>
  <c r="BK458"/>
  <c r="BK578"/>
  <c r="K405"/>
  <c r="BE405"/>
  <c r="K276"/>
  <c r="BE276"/>
  <c r="BK521"/>
  <c r="BK424"/>
  <c r="BK243"/>
  <c i="4" r="R215"/>
  <c r="R360"/>
  <c r="Q303"/>
  <c r="Q240"/>
  <c r="Q169"/>
  <c r="Q188"/>
  <c r="R286"/>
  <c r="K310"/>
  <c r="R318"/>
  <c r="K131"/>
  <c r="Q180"/>
  <c r="Q375"/>
  <c r="R310"/>
  <c r="Q163"/>
  <c r="BK349"/>
  <c r="BK176"/>
  <c r="BK310"/>
  <c r="BK328"/>
  <c r="BK256"/>
  <c r="BK202"/>
  <c r="BK131"/>
  <c i="5" r="R197"/>
  <c r="BK250"/>
  <c r="R421"/>
  <c r="R386"/>
  <c r="Q327"/>
  <c r="Q253"/>
  <c r="Q190"/>
  <c r="R134"/>
  <c r="R145"/>
  <c r="R370"/>
  <c r="R318"/>
  <c r="Q306"/>
  <c r="BK190"/>
  <c r="Q160"/>
  <c r="R342"/>
  <c r="R297"/>
  <c r="R225"/>
  <c r="Q207"/>
  <c r="Q426"/>
  <c r="Q386"/>
  <c r="Q373"/>
  <c r="R352"/>
  <c r="R314"/>
  <c r="Q297"/>
  <c r="Q273"/>
  <c r="R250"/>
  <c r="Q235"/>
  <c r="R220"/>
  <c r="R157"/>
  <c r="R131"/>
  <c r="BK277"/>
  <c r="K170"/>
  <c r="BE170"/>
  <c r="BK342"/>
  <c r="BK237"/>
  <c r="BK436"/>
  <c r="BK426"/>
  <c r="BK382"/>
  <c r="BK370"/>
  <c r="BK336"/>
  <c r="BK303"/>
  <c r="BK285"/>
  <c r="K256"/>
  <c r="BE256"/>
  <c r="BK207"/>
  <c r="K179"/>
  <c r="BE179"/>
  <c r="BK157"/>
  <c r="K322"/>
  <c r="BE322"/>
  <c r="K220"/>
  <c r="BE220"/>
  <c r="K339"/>
  <c r="BE339"/>
  <c r="BK293"/>
  <c r="BK358"/>
  <c r="K310"/>
  <c r="BE310"/>
  <c r="K134"/>
  <c r="BE134"/>
  <c i="6" r="R500"/>
  <c r="Q470"/>
  <c r="R445"/>
  <c r="Q359"/>
  <c r="Q314"/>
  <c r="R226"/>
  <c r="R175"/>
  <c r="Q349"/>
  <c r="R185"/>
  <c r="K349"/>
  <c r="K212"/>
  <c r="BK322"/>
  <c r="R134"/>
  <c r="Q334"/>
  <c r="R237"/>
  <c r="Q406"/>
  <c r="R188"/>
  <c r="R420"/>
  <c r="R284"/>
  <c r="R530"/>
  <c r="Q517"/>
  <c r="Q461"/>
  <c r="Q417"/>
  <c r="R363"/>
  <c r="R154"/>
  <c r="K257"/>
  <c r="BE257"/>
  <c r="BK530"/>
  <c r="K454"/>
  <c r="BE454"/>
  <c r="BK480"/>
  <c r="BK299"/>
  <c r="BK359"/>
  <c r="K201"/>
  <c r="BE201"/>
  <c r="BK400"/>
  <c i="7" r="Q147"/>
  <c r="K159"/>
  <c r="R172"/>
  <c r="K135"/>
  <c r="BE135"/>
  <c i="8" r="Q138"/>
  <c r="Q146"/>
  <c i="9" r="Q336"/>
  <c r="Q141"/>
  <c r="Q364"/>
  <c r="Q297"/>
  <c r="R210"/>
  <c r="Q325"/>
  <c r="R141"/>
  <c r="R401"/>
  <c r="R358"/>
  <c r="Q235"/>
  <c r="R145"/>
  <c r="R223"/>
  <c r="Q289"/>
  <c r="BK413"/>
  <c r="K376"/>
  <c r="BE376"/>
  <c r="BK315"/>
  <c r="BK248"/>
  <c r="BK253"/>
  <c i="10" r="Q140"/>
  <c r="Q232"/>
  <c r="Q163"/>
  <c r="Q223"/>
  <c r="R208"/>
  <c r="BK232"/>
  <c r="BK213"/>
  <c r="BK208"/>
  <c i="11" r="R267"/>
  <c r="Q184"/>
  <c r="K244"/>
  <c r="Q204"/>
  <c r="R210"/>
  <c r="Q284"/>
  <c r="R224"/>
  <c r="R141"/>
  <c r="BK184"/>
  <c r="BK236"/>
  <c i="12" r="R439"/>
  <c r="Q336"/>
  <c r="R261"/>
  <c r="Q232"/>
  <c r="R172"/>
  <c r="R132"/>
  <c r="Q430"/>
  <c r="Q269"/>
  <c r="Q333"/>
  <c r="R263"/>
  <c r="R125"/>
  <c r="BK132"/>
  <c r="Q366"/>
  <c r="Q151"/>
  <c r="R208"/>
  <c r="Q494"/>
  <c r="R483"/>
  <c r="R442"/>
  <c r="Q405"/>
  <c r="R329"/>
  <c r="R259"/>
  <c r="Q214"/>
  <c r="R287"/>
  <c r="BK442"/>
  <c r="K411"/>
  <c r="BE411"/>
  <c r="BK316"/>
  <c r="BK223"/>
  <c r="BK154"/>
  <c r="K402"/>
  <c r="BE402"/>
  <c r="BK304"/>
  <c r="BK160"/>
  <c r="BK295"/>
  <c r="K449"/>
  <c r="BE449"/>
  <c r="BK319"/>
  <c r="K255"/>
  <c r="BE255"/>
  <c r="K141"/>
  <c r="BE141"/>
  <c r="K468"/>
  <c r="BE468"/>
  <c r="K261"/>
  <c r="BE261"/>
  <c r="BK184"/>
  <c r="BK472"/>
  <c r="BK387"/>
  <c r="K287"/>
  <c r="BE287"/>
  <c i="13" r="R304"/>
  <c r="R295"/>
  <c r="R292"/>
  <c r="R263"/>
  <c r="R251"/>
  <c r="R216"/>
  <c r="R208"/>
  <c r="R188"/>
  <c r="R164"/>
  <c r="R152"/>
  <c r="R283"/>
  <c r="R236"/>
  <c r="Q179"/>
  <c r="R146"/>
  <c r="BK236"/>
  <c r="K176"/>
  <c r="Q136"/>
  <c r="Q221"/>
  <c r="R191"/>
  <c r="Q176"/>
  <c r="Q128"/>
  <c r="K260"/>
  <c r="BK231"/>
  <c r="Q224"/>
  <c r="Q260"/>
  <c r="Q200"/>
  <c r="R158"/>
  <c r="Q125"/>
  <c r="K304"/>
  <c r="R231"/>
  <c r="BK155"/>
  <c r="R317"/>
  <c r="Q286"/>
  <c r="R266"/>
  <c r="R260"/>
  <c r="R221"/>
  <c r="Q194"/>
  <c r="R136"/>
  <c r="BK260"/>
  <c r="BK149"/>
  <c r="BK164"/>
  <c r="K166"/>
  <c r="BE166"/>
  <c r="K310"/>
  <c r="BE310"/>
  <c r="K281"/>
  <c r="BE281"/>
  <c r="BK256"/>
  <c r="BK188"/>
  <c r="BK317"/>
  <c r="BK176"/>
  <c r="K248"/>
  <c r="BE248"/>
  <c r="BK244"/>
  <c r="BK283"/>
  <c r="K236"/>
  <c r="BE236"/>
  <c r="BK200"/>
  <c r="BK152"/>
  <c r="BK125"/>
  <c i="14" r="K241"/>
  <c r="Q213"/>
  <c r="R202"/>
  <c r="Q121"/>
  <c r="R244"/>
  <c r="R239"/>
  <c r="R216"/>
  <c r="Q169"/>
  <c r="R156"/>
  <c r="R139"/>
  <c r="R124"/>
  <c r="R175"/>
  <c r="Q236"/>
  <c r="Q202"/>
  <c r="Q151"/>
  <c r="Q247"/>
  <c r="R183"/>
  <c r="R220"/>
  <c r="R261"/>
  <c r="Q250"/>
  <c r="Q234"/>
  <c r="Q183"/>
  <c r="R173"/>
  <c r="R142"/>
  <c r="Q129"/>
  <c r="Q222"/>
  <c r="R181"/>
  <c r="R121"/>
  <c r="BK207"/>
  <c r="BK234"/>
  <c r="K250"/>
  <c r="BE250"/>
  <c r="BK236"/>
  <c r="K200"/>
  <c r="BE200"/>
  <c r="BK188"/>
  <c r="K156"/>
  <c r="BE156"/>
  <c r="BK145"/>
  <c r="BK165"/>
  <c r="K142"/>
  <c r="BE142"/>
  <c r="BK228"/>
  <c r="K222"/>
  <c r="BE222"/>
  <c r="BK173"/>
  <c i="15" r="R155"/>
  <c r="Q143"/>
  <c r="BK129"/>
  <c r="R126"/>
  <c r="Q129"/>
  <c r="Q135"/>
  <c r="R152"/>
  <c r="R135"/>
  <c r="K129"/>
  <c r="BE129"/>
  <c r="K143"/>
  <c r="BE143"/>
  <c r="K149"/>
  <c r="BE149"/>
  <c i="16" r="BK174"/>
  <c r="R143"/>
  <c r="K163"/>
  <c r="R189"/>
  <c r="R170"/>
  <c r="R159"/>
  <c r="Q159"/>
  <c r="Q170"/>
  <c r="Q143"/>
  <c r="K137"/>
  <c r="Q166"/>
  <c r="BK181"/>
  <c r="BK170"/>
  <c r="K159"/>
  <c r="BE159"/>
  <c r="BK123"/>
  <c i="2" r="Q267"/>
  <c r="R248"/>
  <c r="Q230"/>
  <c r="R196"/>
  <c r="R177"/>
  <c r="Q156"/>
  <c r="R128"/>
  <c r="F39"/>
  <c i="3" r="K462"/>
  <c r="R688"/>
  <c r="Q658"/>
  <c r="R584"/>
  <c r="R495"/>
  <c r="Q239"/>
  <c r="Q542"/>
  <c r="R327"/>
  <c r="R194"/>
  <c r="BK548"/>
  <c r="K223"/>
  <c r="BE223"/>
  <c r="BK495"/>
  <c r="K392"/>
  <c r="BE392"/>
  <c r="BK239"/>
  <c i="4" r="K195"/>
  <c r="Q360"/>
  <c r="Q289"/>
  <c r="R199"/>
  <c r="Q152"/>
  <c r="R274"/>
  <c r="Q143"/>
  <c r="BK143"/>
  <c r="Q227"/>
  <c r="R299"/>
  <c r="Q402"/>
  <c r="R370"/>
  <c r="R303"/>
  <c r="R172"/>
  <c r="BK396"/>
  <c r="BK222"/>
  <c r="BK156"/>
  <c r="K303"/>
  <c r="BE303"/>
  <c r="BK224"/>
  <c r="K134"/>
  <c r="BE134"/>
  <c i="5" r="Q148"/>
  <c r="Q202"/>
  <c r="R411"/>
  <c r="R355"/>
  <c r="R261"/>
  <c r="Q173"/>
  <c r="R322"/>
  <c r="Q228"/>
  <c r="BK141"/>
  <c r="Q352"/>
  <c r="BK253"/>
  <c r="R217"/>
  <c r="Q416"/>
  <c r="Q390"/>
  <c r="Q362"/>
  <c r="Q342"/>
  <c r="R300"/>
  <c r="R268"/>
  <c r="Q245"/>
  <c r="Q214"/>
  <c r="Q151"/>
  <c r="BK386"/>
  <c r="BK202"/>
  <c r="BK268"/>
  <c r="K141"/>
  <c r="BE141"/>
  <c r="BK401"/>
  <c r="BK379"/>
  <c r="K349"/>
  <c r="BE349"/>
  <c r="K248"/>
  <c r="BE248"/>
  <c r="BK193"/>
  <c r="BK145"/>
  <c r="K362"/>
  <c r="BE362"/>
  <c r="K190"/>
  <c r="BE190"/>
  <c r="K250"/>
  <c r="BE250"/>
  <c i="6" r="R495"/>
  <c r="R451"/>
  <c r="R379"/>
  <c r="R261"/>
  <c r="R148"/>
  <c r="R197"/>
  <c r="Q505"/>
  <c r="R454"/>
  <c r="R391"/>
  <c r="Q216"/>
  <c r="K208"/>
  <c r="BE208"/>
  <c r="K194"/>
  <c r="BE194"/>
  <c r="BK403"/>
  <c r="BK442"/>
  <c r="BK291"/>
  <c r="K346"/>
  <c r="BE346"/>
  <c r="BK212"/>
  <c r="BK375"/>
  <c r="K248"/>
  <c r="BE248"/>
  <c i="7" r="R122"/>
  <c r="R147"/>
  <c r="Q135"/>
  <c r="BK147"/>
  <c i="8" r="R150"/>
  <c r="BK134"/>
  <c r="Q134"/>
  <c r="K146"/>
  <c r="BE146"/>
  <c i="9" r="R281"/>
  <c r="R390"/>
  <c r="R310"/>
  <c r="Q193"/>
  <c r="BK137"/>
  <c r="R397"/>
  <c r="R253"/>
  <c r="R364"/>
  <c r="R179"/>
  <c r="Q333"/>
  <c r="Q202"/>
  <c r="K353"/>
  <c r="BE353"/>
  <c r="K348"/>
  <c r="BE348"/>
  <c r="K206"/>
  <c r="BE206"/>
  <c r="BK259"/>
  <c r="BK173"/>
  <c i="10" r="R235"/>
  <c r="R136"/>
  <c r="R200"/>
  <c r="Q128"/>
  <c r="R219"/>
  <c r="K223"/>
  <c r="BE223"/>
  <c r="K219"/>
  <c r="BE219"/>
  <c r="K154"/>
  <c r="BE154"/>
  <c i="11" r="R247"/>
  <c r="R175"/>
  <c r="Q239"/>
  <c r="Q180"/>
  <c i="12" r="Q477"/>
  <c r="Q449"/>
  <c r="BK339"/>
  <c r="R430"/>
  <c r="Q289"/>
  <c r="R151"/>
  <c r="K263"/>
  <c r="Q387"/>
  <c r="Q172"/>
  <c r="Q375"/>
  <c r="R138"/>
  <c r="R465"/>
  <c r="Q408"/>
  <c r="R313"/>
  <c r="Q220"/>
  <c r="Q132"/>
  <c r="R211"/>
  <c r="BK433"/>
  <c r="BK371"/>
  <c r="K282"/>
  <c r="BE282"/>
  <c r="BK202"/>
  <c r="BK498"/>
  <c r="K463"/>
  <c r="BE463"/>
  <c r="K271"/>
  <c r="BE271"/>
  <c r="BK244"/>
  <c r="K151"/>
  <c r="BE151"/>
  <c r="K175"/>
  <c r="BE175"/>
  <c r="BK135"/>
  <c i="13" r="Q317"/>
  <c r="Q295"/>
  <c r="R248"/>
  <c r="R203"/>
  <c r="R281"/>
  <c r="Q169"/>
  <c r="Q203"/>
  <c r="R134"/>
  <c r="Q188"/>
  <c r="Q256"/>
  <c r="Q266"/>
  <c r="R314"/>
  <c r="Q231"/>
  <c r="Q152"/>
  <c r="K169"/>
  <c r="BE169"/>
  <c r="K306"/>
  <c r="BE306"/>
  <c r="K289"/>
  <c r="BE289"/>
  <c r="K143"/>
  <c r="BE143"/>
  <c r="K174"/>
  <c r="BE174"/>
  <c i="14" r="R257"/>
  <c r="Q257"/>
  <c r="Q192"/>
  <c r="R136"/>
  <c r="Q224"/>
  <c r="K234"/>
  <c r="Q132"/>
  <c r="R213"/>
  <c r="Q175"/>
  <c r="BK231"/>
  <c r="K132"/>
  <c r="BE132"/>
  <c r="BK216"/>
  <c r="K151"/>
  <c r="BE151"/>
  <c r="K210"/>
  <c r="BE210"/>
  <c r="BK202"/>
  <c r="K167"/>
  <c r="BE167"/>
  <c i="15" r="R147"/>
  <c r="R149"/>
  <c r="BK132"/>
  <c r="K135"/>
  <c r="BE135"/>
  <c i="16" r="Q199"/>
  <c r="Q163"/>
  <c r="R194"/>
  <c r="BK133"/>
  <c r="BK199"/>
  <c r="K133"/>
  <c r="BE133"/>
  <c i="2" l="1" r="V120"/>
  <c r="V119"/>
  <c r="V118"/>
  <c i="3" r="Q133"/>
  <c r="V316"/>
  <c r="X316"/>
  <c r="Q352"/>
  <c r="I100"/>
  <c r="V391"/>
  <c r="V399"/>
  <c r="X399"/>
  <c r="R399"/>
  <c r="J102"/>
  <c r="X415"/>
  <c r="T469"/>
  <c r="X469"/>
  <c r="V494"/>
  <c r="R619"/>
  <c r="J106"/>
  <c r="Q673"/>
  <c r="V684"/>
  <c i="4" r="T130"/>
  <c r="Q198"/>
  <c r="I99"/>
  <c r="X239"/>
  <c r="X295"/>
  <c r="R344"/>
  <c r="J104"/>
  <c r="BK395"/>
  <c r="K395"/>
  <c r="K107"/>
  <c r="X395"/>
  <c r="Q395"/>
  <c r="I107"/>
  <c r="R401"/>
  <c r="J108"/>
  <c i="5" r="V130"/>
  <c r="T224"/>
  <c r="X224"/>
  <c r="T265"/>
  <c r="V265"/>
  <c r="X272"/>
  <c r="T331"/>
  <c r="X348"/>
  <c r="T385"/>
  <c r="Q435"/>
  <c r="Q434"/>
  <c r="I107"/>
  <c i="6" r="R130"/>
  <c r="Q267"/>
  <c r="I99"/>
  <c r="X308"/>
  <c r="V313"/>
  <c r="BK395"/>
  <c r="K395"/>
  <c r="K103"/>
  <c r="X412"/>
  <c r="Q469"/>
  <c r="I105"/>
  <c r="V526"/>
  <c r="V525"/>
  <c i="7" r="R121"/>
  <c i="8" r="Q125"/>
  <c i="9" r="R124"/>
  <c r="R258"/>
  <c r="J100"/>
  <c r="R400"/>
  <c r="J101"/>
  <c i="10" r="T123"/>
  <c r="R123"/>
  <c r="R191"/>
  <c r="J100"/>
  <c i="11" r="X127"/>
  <c r="BK187"/>
  <c r="K187"/>
  <c r="K99"/>
  <c r="X187"/>
  <c r="BK209"/>
  <c r="K209"/>
  <c r="K100"/>
  <c r="V209"/>
  <c r="T218"/>
  <c r="R218"/>
  <c r="J101"/>
  <c r="R261"/>
  <c r="J102"/>
  <c r="X283"/>
  <c r="X282"/>
  <c i="12" r="T131"/>
  <c r="X131"/>
  <c r="Q347"/>
  <c r="I101"/>
  <c r="X490"/>
  <c i="13" r="R124"/>
  <c r="R123"/>
  <c r="J97"/>
  <c r="T182"/>
  <c r="V182"/>
  <c r="R182"/>
  <c r="J100"/>
  <c r="R227"/>
  <c r="J101"/>
  <c r="X313"/>
  <c i="14" r="X120"/>
  <c r="X119"/>
  <c r="X118"/>
  <c i="15" r="X123"/>
  <c r="T146"/>
  <c r="X151"/>
  <c r="Q151"/>
  <c r="I100"/>
  <c i="16" r="V122"/>
  <c r="V121"/>
  <c r="V120"/>
  <c i="2" r="BK120"/>
  <c r="K120"/>
  <c r="K98"/>
  <c i="3" r="T133"/>
  <c r="T352"/>
  <c r="T494"/>
  <c r="Q619"/>
  <c r="I106"/>
  <c r="X673"/>
  <c i="4" r="V130"/>
  <c r="R278"/>
  <c r="J102"/>
  <c r="V344"/>
  <c r="X401"/>
  <c i="5" r="Q130"/>
  <c r="Q272"/>
  <c r="I102"/>
  <c r="Q348"/>
  <c r="I104"/>
  <c i="6" r="X130"/>
  <c r="R313"/>
  <c r="J102"/>
  <c r="R412"/>
  <c r="J104"/>
  <c r="R526"/>
  <c r="R525"/>
  <c r="J107"/>
  <c i="7" r="T121"/>
  <c r="T120"/>
  <c r="T119"/>
  <c i="1" r="AW100"/>
  <c i="8" r="R125"/>
  <c r="J99"/>
  <c i="9" r="X258"/>
  <c i="10" r="V123"/>
  <c i="12" r="Q131"/>
  <c r="Q130"/>
  <c r="I99"/>
  <c i="13" r="V313"/>
  <c i="15" r="Q123"/>
  <c i="16" r="R122"/>
  <c i="2" r="Q120"/>
  <c r="Q119"/>
  <c r="I97"/>
  <c i="3" r="R133"/>
  <c r="T316"/>
  <c r="Q316"/>
  <c r="I99"/>
  <c r="R352"/>
  <c r="J100"/>
  <c r="X391"/>
  <c r="Q391"/>
  <c r="I101"/>
  <c r="R391"/>
  <c r="J101"/>
  <c r="Q415"/>
  <c r="I103"/>
  <c r="V469"/>
  <c r="X494"/>
  <c r="V619"/>
  <c r="R673"/>
  <c r="Q684"/>
  <c r="I111"/>
  <c i="4" r="X130"/>
  <c r="R198"/>
  <c r="J99"/>
  <c r="T239"/>
  <c r="X278"/>
  <c r="T295"/>
  <c r="V295"/>
  <c r="X344"/>
  <c r="V395"/>
  <c r="R395"/>
  <c r="J107"/>
  <c r="V401"/>
  <c r="V394"/>
  <c i="5" r="T130"/>
  <c r="Q224"/>
  <c r="I99"/>
  <c r="BK265"/>
  <c r="K265"/>
  <c r="K101"/>
  <c r="X265"/>
  <c r="R272"/>
  <c r="J102"/>
  <c r="X331"/>
  <c r="T348"/>
  <c r="V348"/>
  <c r="X385"/>
  <c r="X435"/>
  <c r="X434"/>
  <c i="6" r="Q130"/>
  <c r="I98"/>
  <c r="T267"/>
  <c r="R267"/>
  <c r="J99"/>
  <c r="BK308"/>
  <c r="K308"/>
  <c r="K101"/>
  <c r="Q313"/>
  <c r="I102"/>
  <c r="V395"/>
  <c r="T412"/>
  <c r="V412"/>
  <c r="X469"/>
  <c r="Q526"/>
  <c r="Q525"/>
  <c r="I107"/>
  <c i="7" r="Q121"/>
  <c i="8" r="X125"/>
  <c r="X120"/>
  <c r="X119"/>
  <c i="9" r="T124"/>
  <c r="T123"/>
  <c r="T122"/>
  <c i="1" r="AW102"/>
  <c i="9" r="Q124"/>
  <c r="I98"/>
  <c r="T258"/>
  <c r="T400"/>
  <c r="Q400"/>
  <c r="I101"/>
  <c i="10" r="Q123"/>
  <c r="T191"/>
  <c i="11" r="Q127"/>
  <c r="T187"/>
  <c r="R187"/>
  <c r="J99"/>
  <c r="X209"/>
  <c r="V218"/>
  <c r="Q218"/>
  <c r="I101"/>
  <c r="X261"/>
  <c r="R283"/>
  <c r="R282"/>
  <c r="J104"/>
  <c i="12" r="R131"/>
  <c r="V490"/>
  <c i="14" r="R120"/>
  <c r="R119"/>
  <c r="R118"/>
  <c r="J96"/>
  <c r="K31"/>
  <c i="1" r="AT107"/>
  <c i="15" r="R146"/>
  <c r="J99"/>
  <c i="3" r="X133"/>
  <c r="V352"/>
  <c r="T391"/>
  <c r="Q399"/>
  <c r="I102"/>
  <c r="R494"/>
  <c r="J105"/>
  <c r="R684"/>
  <c r="J111"/>
  <c i="4" r="T198"/>
  <c r="R239"/>
  <c r="J101"/>
  <c r="T344"/>
  <c r="T395"/>
  <c i="5" r="X130"/>
  <c r="X129"/>
  <c r="X128"/>
  <c r="T272"/>
  <c r="R331"/>
  <c r="J103"/>
  <c r="R385"/>
  <c r="J105"/>
  <c r="R435"/>
  <c r="R434"/>
  <c r="J107"/>
  <c i="6" r="T313"/>
  <c r="Q395"/>
  <c r="I103"/>
  <c r="R469"/>
  <c r="J105"/>
  <c i="8" r="V125"/>
  <c r="V120"/>
  <c r="V119"/>
  <c i="9" r="V258"/>
  <c i="10" r="X191"/>
  <c i="11" r="V127"/>
  <c r="V187"/>
  <c r="Q209"/>
  <c r="I100"/>
  <c r="T261"/>
  <c r="BK283"/>
  <c r="K283"/>
  <c r="K105"/>
  <c i="12" r="BK124"/>
  <c r="K124"/>
  <c r="K98"/>
  <c r="X124"/>
  <c r="X123"/>
  <c r="X347"/>
  <c r="X130"/>
  <c r="X122"/>
  <c i="13" r="X124"/>
  <c r="X123"/>
  <c r="Q227"/>
  <c i="14" r="T120"/>
  <c r="T119"/>
  <c r="T118"/>
  <c i="1" r="AW107"/>
  <c i="15" r="Q146"/>
  <c r="I99"/>
  <c i="2" r="T120"/>
  <c r="T119"/>
  <c r="T118"/>
  <c i="1" r="AW95"/>
  <c i="3" r="X619"/>
  <c r="V673"/>
  <c r="V672"/>
  <c i="4" r="X198"/>
  <c r="T278"/>
  <c i="5" r="R130"/>
  <c r="V272"/>
  <c r="R348"/>
  <c r="J104"/>
  <c i="6" r="T130"/>
  <c r="X267"/>
  <c r="T308"/>
  <c r="Q308"/>
  <c r="I101"/>
  <c r="T395"/>
  <c r="BK526"/>
  <c r="K526"/>
  <c r="K108"/>
  <c i="7" r="V121"/>
  <c r="V120"/>
  <c r="V119"/>
  <c i="8" r="T125"/>
  <c r="T120"/>
  <c r="T119"/>
  <c i="1" r="AW101"/>
  <c i="9" r="X400"/>
  <c i="10" r="X123"/>
  <c r="X122"/>
  <c r="X121"/>
  <c i="11" r="R127"/>
  <c r="T209"/>
  <c i="12" r="V124"/>
  <c r="V123"/>
  <c r="R124"/>
  <c r="R123"/>
  <c r="J97"/>
  <c r="V347"/>
  <c i="13" r="V124"/>
  <c r="V123"/>
  <c r="X227"/>
  <c r="R313"/>
  <c r="J102"/>
  <c i="15" r="T123"/>
  <c r="V151"/>
  <c i="16" r="X122"/>
  <c r="X121"/>
  <c r="X120"/>
  <c i="2" r="X120"/>
  <c r="X119"/>
  <c r="X118"/>
  <c i="3" r="V133"/>
  <c r="X352"/>
  <c r="T399"/>
  <c r="R415"/>
  <c r="J103"/>
  <c r="Q469"/>
  <c r="I104"/>
  <c r="T619"/>
  <c r="T673"/>
  <c r="X684"/>
  <c i="4" r="Q130"/>
  <c r="V239"/>
  <c r="Q278"/>
  <c r="I102"/>
  <c r="Q344"/>
  <c r="I104"/>
  <c r="T401"/>
  <c i="5" r="V224"/>
  <c r="Q265"/>
  <c r="I101"/>
  <c r="V385"/>
  <c i="6" r="V267"/>
  <c r="V308"/>
  <c r="R308"/>
  <c r="J101"/>
  <c r="X395"/>
  <c r="T469"/>
  <c r="T526"/>
  <c r="T525"/>
  <c i="7" r="X121"/>
  <c r="X120"/>
  <c r="X119"/>
  <c i="9" r="X124"/>
  <c r="X123"/>
  <c r="X122"/>
  <c r="V400"/>
  <c i="10" r="V191"/>
  <c i="11" r="X218"/>
  <c r="V283"/>
  <c r="V282"/>
  <c i="12" r="T124"/>
  <c r="T123"/>
  <c r="Q124"/>
  <c r="Q123"/>
  <c r="I97"/>
  <c r="T347"/>
  <c r="R490"/>
  <c r="J102"/>
  <c i="15" r="V146"/>
  <c i="16" r="T122"/>
  <c r="T121"/>
  <c r="T120"/>
  <c i="1" r="AW109"/>
  <c i="3" r="R316"/>
  <c r="J99"/>
  <c r="T415"/>
  <c r="Q494"/>
  <c r="I105"/>
  <c i="4" r="V198"/>
  <c r="V278"/>
  <c r="R295"/>
  <c r="J103"/>
  <c r="BK401"/>
  <c r="K401"/>
  <c r="K108"/>
  <c i="5" r="Q331"/>
  <c r="I103"/>
  <c r="Q385"/>
  <c r="I105"/>
  <c r="V435"/>
  <c r="V434"/>
  <c i="6" r="V130"/>
  <c r="X313"/>
  <c r="Q412"/>
  <c r="I104"/>
  <c i="9" r="Q258"/>
  <c r="I100"/>
  <c i="10" r="Q191"/>
  <c r="I100"/>
  <c i="11" r="T127"/>
  <c r="T126"/>
  <c r="BK218"/>
  <c r="K218"/>
  <c r="K101"/>
  <c r="Q261"/>
  <c r="I102"/>
  <c r="Q283"/>
  <c r="Q282"/>
  <c r="I104"/>
  <c i="12" r="V131"/>
  <c r="V130"/>
  <c r="R347"/>
  <c r="J101"/>
  <c r="Q490"/>
  <c r="I102"/>
  <c i="13" r="Q124"/>
  <c r="Q123"/>
  <c r="X182"/>
  <c r="Q182"/>
  <c r="I100"/>
  <c r="V227"/>
  <c r="Q313"/>
  <c r="I102"/>
  <c i="14" r="Q120"/>
  <c r="Q119"/>
  <c r="Q118"/>
  <c r="I96"/>
  <c r="K30"/>
  <c i="1" r="AS107"/>
  <c i="15" r="V123"/>
  <c r="V122"/>
  <c r="V121"/>
  <c r="BK146"/>
  <c r="K146"/>
  <c r="K99"/>
  <c r="X146"/>
  <c r="T151"/>
  <c r="R151"/>
  <c r="J100"/>
  <c i="16" r="Q122"/>
  <c r="I98"/>
  <c i="2" r="R120"/>
  <c r="J98"/>
  <c i="3" r="BK391"/>
  <c r="K391"/>
  <c r="K101"/>
  <c r="V415"/>
  <c r="R469"/>
  <c r="J104"/>
  <c r="T684"/>
  <c i="4" r="R130"/>
  <c r="Q239"/>
  <c r="I101"/>
  <c r="Q295"/>
  <c r="I103"/>
  <c r="Q401"/>
  <c r="I108"/>
  <c i="5" r="R224"/>
  <c r="J99"/>
  <c r="R265"/>
  <c r="J101"/>
  <c r="V331"/>
  <c r="T435"/>
  <c r="T434"/>
  <c i="6" r="R395"/>
  <c r="J103"/>
  <c r="V469"/>
  <c r="X526"/>
  <c r="X525"/>
  <c i="9" r="V124"/>
  <c r="V123"/>
  <c r="V122"/>
  <c i="11" r="Q187"/>
  <c r="I99"/>
  <c r="R209"/>
  <c r="J100"/>
  <c r="V261"/>
  <c r="T283"/>
  <c r="T282"/>
  <c r="T125"/>
  <c i="1" r="AW104"/>
  <c i="12" r="T490"/>
  <c i="13" r="T124"/>
  <c r="T123"/>
  <c r="T227"/>
  <c r="T181"/>
  <c r="T313"/>
  <c i="14" r="V120"/>
  <c r="V119"/>
  <c r="V118"/>
  <c i="15" r="R123"/>
  <c i="4" r="Q234"/>
  <c r="I100"/>
  <c r="Q390"/>
  <c r="I105"/>
  <c i="5" r="Q260"/>
  <c r="I100"/>
  <c r="Q430"/>
  <c r="I106"/>
  <c i="6" r="R303"/>
  <c r="J100"/>
  <c r="Q521"/>
  <c r="I106"/>
  <c i="8" r="BK121"/>
  <c r="K121"/>
  <c r="K98"/>
  <c i="11" r="Q277"/>
  <c r="I103"/>
  <c i="15" r="Q158"/>
  <c r="I101"/>
  <c i="3" r="Q679"/>
  <c r="I110"/>
  <c i="7" r="R165"/>
  <c r="J99"/>
  <c i="9" r="Q412"/>
  <c r="I102"/>
  <c i="10" r="Q186"/>
  <c r="I99"/>
  <c i="15" r="BK158"/>
  <c r="K158"/>
  <c r="K101"/>
  <c i="3" r="BK668"/>
  <c r="K668"/>
  <c r="K107"/>
  <c r="R668"/>
  <c r="J107"/>
  <c r="R679"/>
  <c r="J110"/>
  <c i="4" r="R234"/>
  <c r="J100"/>
  <c r="R390"/>
  <c r="J105"/>
  <c i="5" r="R430"/>
  <c r="J106"/>
  <c i="6" r="Q303"/>
  <c r="I100"/>
  <c r="R521"/>
  <c r="J106"/>
  <c i="7" r="Q165"/>
  <c r="I99"/>
  <c i="10" r="BK186"/>
  <c r="K186"/>
  <c r="K99"/>
  <c r="BK243"/>
  <c r="K243"/>
  <c r="K101"/>
  <c r="R243"/>
  <c r="J101"/>
  <c i="16" r="Q193"/>
  <c r="I99"/>
  <c i="9" r="BK412"/>
  <c r="K412"/>
  <c r="K102"/>
  <c i="16" r="BK198"/>
  <c r="K198"/>
  <c r="K100"/>
  <c i="10" r="R186"/>
  <c r="J99"/>
  <c r="Q243"/>
  <c r="I101"/>
  <c i="11" r="R277"/>
  <c r="J103"/>
  <c i="5" r="BK260"/>
  <c r="K260"/>
  <c r="K100"/>
  <c i="8" r="R121"/>
  <c r="R120"/>
  <c r="J97"/>
  <c i="9" r="R242"/>
  <c r="J99"/>
  <c i="15" r="R158"/>
  <c r="J101"/>
  <c i="6" r="BK521"/>
  <c r="K521"/>
  <c r="K106"/>
  <c i="9" r="R412"/>
  <c r="J102"/>
  <c i="16" r="BK193"/>
  <c r="K193"/>
  <c r="K99"/>
  <c r="R193"/>
  <c r="J99"/>
  <c r="Q198"/>
  <c r="I100"/>
  <c i="3" r="Q668"/>
  <c r="I107"/>
  <c i="4" r="BK390"/>
  <c r="K390"/>
  <c r="K105"/>
  <c i="5" r="R260"/>
  <c r="J100"/>
  <c i="8" r="Q121"/>
  <c r="I98"/>
  <c i="9" r="Q242"/>
  <c r="I99"/>
  <c i="16" r="R198"/>
  <c r="J100"/>
  <c r="J91"/>
  <c r="F116"/>
  <c r="J117"/>
  <c r="BE185"/>
  <c r="BE163"/>
  <c r="BE137"/>
  <c r="F92"/>
  <c r="E85"/>
  <c r="J89"/>
  <c r="BE143"/>
  <c i="14" r="I97"/>
  <c r="J97"/>
  <c r="I98"/>
  <c i="15" r="E85"/>
  <c r="F91"/>
  <c r="J115"/>
  <c r="F118"/>
  <c r="BE126"/>
  <c r="BE141"/>
  <c i="13" r="I97"/>
  <c i="14" r="J89"/>
  <c r="E108"/>
  <c r="F115"/>
  <c r="BE202"/>
  <c r="BE241"/>
  <c r="BE244"/>
  <c r="F91"/>
  <c r="BE163"/>
  <c r="BE154"/>
  <c r="BE234"/>
  <c r="J91"/>
  <c i="12" r="Q122"/>
  <c r="I96"/>
  <c r="K30"/>
  <c i="1" r="AS105"/>
  <c i="13" r="F92"/>
  <c r="J116"/>
  <c r="J119"/>
  <c r="BE134"/>
  <c r="BE155"/>
  <c r="BE176"/>
  <c r="BE256"/>
  <c r="BE283"/>
  <c r="BE304"/>
  <c r="F91"/>
  <c r="E112"/>
  <c r="J91"/>
  <c r="BE152"/>
  <c r="BE188"/>
  <c r="BE260"/>
  <c r="BE228"/>
  <c i="12" r="J91"/>
  <c r="BE211"/>
  <c r="BE274"/>
  <c r="BE371"/>
  <c r="F92"/>
  <c r="BE229"/>
  <c r="E85"/>
  <c r="BE263"/>
  <c r="BE319"/>
  <c r="J116"/>
  <c r="J119"/>
  <c r="BE172"/>
  <c r="BE424"/>
  <c r="F91"/>
  <c r="BE220"/>
  <c r="BE313"/>
  <c i="11" r="E85"/>
  <c r="BE184"/>
  <c r="BE200"/>
  <c r="J89"/>
  <c r="BE244"/>
  <c r="BE215"/>
  <c r="BE247"/>
  <c r="BE171"/>
  <c r="F92"/>
  <c i="10" r="J115"/>
  <c r="F92"/>
  <c r="E111"/>
  <c r="BE232"/>
  <c i="9" r="J89"/>
  <c r="BE294"/>
  <c r="BE227"/>
  <c i="8" r="I99"/>
  <c i="9" r="F119"/>
  <c r="BE193"/>
  <c r="BE259"/>
  <c r="BE302"/>
  <c r="E85"/>
  <c r="BE238"/>
  <c r="BE315"/>
  <c r="BE358"/>
  <c i="1" r="BD102"/>
  <c i="8" r="E85"/>
  <c r="F91"/>
  <c r="J113"/>
  <c r="F116"/>
  <c i="1" r="BC101"/>
  <c i="6" r="J98"/>
  <c i="7" r="J89"/>
  <c r="E109"/>
  <c r="F116"/>
  <c r="BE141"/>
  <c r="BE138"/>
  <c i="6" r="Q129"/>
  <c r="I97"/>
  <c r="BK525"/>
  <c r="K525"/>
  <c r="K107"/>
  <c i="7" r="BE159"/>
  <c i="6" r="E85"/>
  <c r="F92"/>
  <c r="BE157"/>
  <c r="BE188"/>
  <c r="BE212"/>
  <c r="BE338"/>
  <c r="BE438"/>
  <c r="BE445"/>
  <c r="BE251"/>
  <c r="BE322"/>
  <c r="BE406"/>
  <c r="BE334"/>
  <c r="BE274"/>
  <c r="BE371"/>
  <c r="BE387"/>
  <c r="BE448"/>
  <c r="J89"/>
  <c r="BE141"/>
  <c r="BE349"/>
  <c i="5" r="J89"/>
  <c r="BE173"/>
  <c r="BE261"/>
  <c r="BE306"/>
  <c r="F92"/>
  <c r="E118"/>
  <c r="BE382"/>
  <c i="4" r="J89"/>
  <c r="E118"/>
  <c r="F125"/>
  <c r="BE131"/>
  <c r="BE140"/>
  <c r="BE188"/>
  <c r="BE211"/>
  <c r="BE264"/>
  <c r="BE156"/>
  <c r="BE172"/>
  <c r="BE296"/>
  <c r="BE310"/>
  <c r="BE160"/>
  <c r="BE195"/>
  <c r="BE192"/>
  <c r="BE146"/>
  <c r="BE328"/>
  <c r="BE176"/>
  <c r="BE227"/>
  <c i="3" r="E121"/>
  <c r="BE262"/>
  <c r="BE396"/>
  <c r="BE564"/>
  <c r="J89"/>
  <c r="BE170"/>
  <c r="BE465"/>
  <c r="BE521"/>
  <c r="BE545"/>
  <c r="BE614"/>
  <c r="F128"/>
  <c r="BE205"/>
  <c r="BE216"/>
  <c r="BE236"/>
  <c r="BE387"/>
  <c r="BE400"/>
  <c r="BE462"/>
  <c r="BE470"/>
  <c i="2" r="Q118"/>
  <c r="I96"/>
  <c r="K30"/>
  <c i="1" r="AS95"/>
  <c i="2" r="BK119"/>
  <c r="K119"/>
  <c r="K97"/>
  <c r="R119"/>
  <c r="R118"/>
  <c r="J96"/>
  <c r="K31"/>
  <c i="1" r="AT95"/>
  <c i="3" r="BE158"/>
  <c r="BE176"/>
  <c i="2" r="I98"/>
  <c i="3" r="BE502"/>
  <c r="BE548"/>
  <c r="BE498"/>
  <c r="BE506"/>
  <c r="BE134"/>
  <c r="BE340"/>
  <c r="BE281"/>
  <c r="BE384"/>
  <c i="1" r="BE95"/>
  <c r="BD95"/>
  <c r="BC95"/>
  <c i="2" r="E85"/>
  <c r="J89"/>
  <c r="F91"/>
  <c r="J91"/>
  <c r="F92"/>
  <c i="1" r="AY95"/>
  <c r="BF95"/>
  <c i="2" r="K165"/>
  <c r="BE165"/>
  <c r="K243"/>
  <c r="BE243"/>
  <c r="K196"/>
  <c r="BE196"/>
  <c r="K144"/>
  <c r="BE144"/>
  <c r="K269"/>
  <c r="BE269"/>
  <c r="K262"/>
  <c r="BE262"/>
  <c r="K191"/>
  <c r="BE191"/>
  <c r="K234"/>
  <c r="BE234"/>
  <c i="3" r="K700"/>
  <c r="BE700"/>
  <c r="K179"/>
  <c r="BE179"/>
  <c r="K239"/>
  <c r="BE239"/>
  <c r="BK313"/>
  <c r="BK369"/>
  <c r="K438"/>
  <c r="BE438"/>
  <c r="BK173"/>
  <c r="K551"/>
  <c r="BE551"/>
  <c r="F39"/>
  <c i="1" r="BF96"/>
  <c i="3" r="BK685"/>
  <c r="BK161"/>
  <c r="BK258"/>
  <c r="BK337"/>
  <c r="K455"/>
  <c r="BE455"/>
  <c r="BK381"/>
  <c i="4" r="K335"/>
  <c r="BE335"/>
  <c r="K163"/>
  <c r="BE163"/>
  <c r="BK134"/>
  <c r="K199"/>
  <c r="BE199"/>
  <c r="K224"/>
  <c r="BE224"/>
  <c r="K274"/>
  <c r="BE274"/>
  <c r="BK289"/>
  <c r="K325"/>
  <c r="BE325"/>
  <c r="K349"/>
  <c r="BE349"/>
  <c r="K391"/>
  <c r="BE391"/>
  <c r="K385"/>
  <c r="BE385"/>
  <c r="K222"/>
  <c r="BE222"/>
  <c r="BK303"/>
  <c r="K360"/>
  <c r="BE360"/>
  <c r="BK286"/>
  <c r="K380"/>
  <c r="BE380"/>
  <c i="5" r="K36"/>
  <c i="1" r="AY98"/>
  <c i="5" r="K166"/>
  <c r="BE166"/>
  <c r="BK170"/>
  <c r="BK186"/>
  <c r="K193"/>
  <c r="BE193"/>
  <c r="BK210"/>
  <c r="K214"/>
  <c r="BE214"/>
  <c r="BK225"/>
  <c r="K235"/>
  <c r="BE235"/>
  <c r="K237"/>
  <c r="BE237"/>
  <c r="BK256"/>
  <c r="K268"/>
  <c r="BE268"/>
  <c r="K285"/>
  <c r="BE285"/>
  <c r="K303"/>
  <c r="BE303"/>
  <c r="BK322"/>
  <c r="K370"/>
  <c r="BE370"/>
  <c r="K379"/>
  <c r="BE379"/>
  <c r="BK411"/>
  <c r="BK439"/>
  <c r="BK435"/>
  <c r="K435"/>
  <c r="K108"/>
  <c r="K148"/>
  <c r="BE148"/>
  <c r="K289"/>
  <c r="BE289"/>
  <c r="BK355"/>
  <c r="K145"/>
  <c r="BE145"/>
  <c r="BK179"/>
  <c r="K277"/>
  <c r="BE277"/>
  <c r="K396"/>
  <c r="BE396"/>
  <c r="BK248"/>
  <c i="6" r="K403"/>
  <c r="BE403"/>
  <c r="K417"/>
  <c r="BE417"/>
  <c r="K457"/>
  <c r="BE457"/>
  <c r="BK474"/>
  <c r="BK517"/>
  <c r="BK257"/>
  <c r="F36"/>
  <c i="1" r="BC99"/>
  <c i="6" r="K480"/>
  <c r="BE480"/>
  <c r="K519"/>
  <c r="BE519"/>
  <c r="BK194"/>
  <c i="7" r="F38"/>
  <c i="1" r="BE100"/>
  <c i="8" r="K122"/>
  <c r="BE122"/>
  <c r="K154"/>
  <c r="BE154"/>
  <c r="K130"/>
  <c r="BE130"/>
  <c i="9" r="F38"/>
  <c i="1" r="BE102"/>
  <c i="10" r="K159"/>
  <c r="BE159"/>
  <c r="K244"/>
  <c r="BE244"/>
  <c r="K208"/>
  <c r="BE208"/>
  <c r="BK136"/>
  <c r="K239"/>
  <c r="BE239"/>
  <c r="BK154"/>
  <c r="BK223"/>
  <c r="K213"/>
  <c r="BE213"/>
  <c i="11" r="K36"/>
  <c i="1" r="AY104"/>
  <c i="12" r="BK411"/>
  <c r="BK463"/>
  <c r="BK488"/>
  <c r="K458"/>
  <c r="BE458"/>
  <c r="K36"/>
  <c i="1" r="AY105"/>
  <c i="12" r="K214"/>
  <c r="BE214"/>
  <c r="K232"/>
  <c r="BE232"/>
  <c r="BK282"/>
  <c r="BK301"/>
  <c r="K378"/>
  <c r="BE378"/>
  <c r="K456"/>
  <c r="BE456"/>
  <c r="BK485"/>
  <c r="K442"/>
  <c r="BE442"/>
  <c i="13" r="K140"/>
  <c r="BE140"/>
  <c r="BK166"/>
  <c r="K200"/>
  <c r="BE200"/>
  <c r="BK251"/>
  <c r="BK274"/>
  <c r="BK306"/>
  <c r="BK131"/>
  <c r="BK146"/>
  <c r="K36"/>
  <c i="1" r="AY106"/>
  <c i="13" r="BK269"/>
  <c r="BK171"/>
  <c i="14" r="BK175"/>
  <c r="BK210"/>
  <c r="K257"/>
  <c r="BE257"/>
  <c r="K239"/>
  <c r="BE239"/>
  <c r="K236"/>
  <c r="BE236"/>
  <c r="F37"/>
  <c i="1" r="BD107"/>
  <c i="14" r="BK142"/>
  <c r="BK181"/>
  <c r="K205"/>
  <c r="BE205"/>
  <c r="BK261"/>
  <c i="15" r="F37"/>
  <c i="1" r="BD108"/>
  <c i="16" r="BK178"/>
  <c r="BK166"/>
  <c r="F38"/>
  <c i="1" r="BE109"/>
  <c i="2" r="K147"/>
  <c r="BE147"/>
  <c r="K177"/>
  <c r="BE177"/>
  <c r="K140"/>
  <c r="BE140"/>
  <c r="K273"/>
  <c r="BE273"/>
  <c r="K222"/>
  <c r="BE222"/>
  <c r="K136"/>
  <c r="BE136"/>
  <c r="K168"/>
  <c r="BE168"/>
  <c r="K159"/>
  <c r="BE159"/>
  <c r="K237"/>
  <c r="BE237"/>
  <c i="3" r="K149"/>
  <c r="BE149"/>
  <c r="K191"/>
  <c r="BE191"/>
  <c r="K297"/>
  <c r="BE297"/>
  <c r="K342"/>
  <c r="BE342"/>
  <c r="BK410"/>
  <c r="BK452"/>
  <c r="BK317"/>
  <c r="K329"/>
  <c r="BE329"/>
  <c r="K36"/>
  <c i="1" r="AY96"/>
  <c i="3" r="BK680"/>
  <c r="BK679"/>
  <c r="K679"/>
  <c r="K110"/>
  <c r="K137"/>
  <c r="BE137"/>
  <c r="BK188"/>
  <c r="BK300"/>
  <c r="BK428"/>
  <c r="BK480"/>
  <c r="BK373"/>
  <c i="4" r="K399"/>
  <c r="BE399"/>
  <c r="K260"/>
  <c r="BE260"/>
  <c r="K270"/>
  <c r="BE270"/>
  <c r="BK149"/>
  <c r="K205"/>
  <c r="BE205"/>
  <c r="BK235"/>
  <c r="BK234"/>
  <c r="K234"/>
  <c r="K100"/>
  <c r="K279"/>
  <c r="BE279"/>
  <c r="BK292"/>
  <c r="K338"/>
  <c r="BE338"/>
  <c r="BK370"/>
  <c r="K396"/>
  <c r="BE396"/>
  <c r="F36"/>
  <c i="1" r="BC97"/>
  <c i="5" r="BK273"/>
  <c r="K318"/>
  <c r="BE318"/>
  <c r="BK332"/>
  <c r="K358"/>
  <c r="BE358"/>
  <c r="K376"/>
  <c r="BE376"/>
  <c r="BK431"/>
  <c r="BK430"/>
  <c r="K430"/>
  <c r="K106"/>
  <c r="K197"/>
  <c r="BE197"/>
  <c r="K137"/>
  <c r="BE137"/>
  <c r="K266"/>
  <c r="BE266"/>
  <c r="BK327"/>
  <c r="K401"/>
  <c r="BE401"/>
  <c r="K151"/>
  <c r="BE151"/>
  <c r="K160"/>
  <c r="BE160"/>
  <c r="BK241"/>
  <c r="BK362"/>
  <c r="K386"/>
  <c r="BE386"/>
  <c i="6" r="F37"/>
  <c i="1" r="BD99"/>
  <c i="6" r="BK470"/>
  <c r="BK515"/>
  <c r="K442"/>
  <c r="BE442"/>
  <c r="BK197"/>
  <c i="7" r="K131"/>
  <c r="BE131"/>
  <c r="F36"/>
  <c i="1" r="BC100"/>
  <c i="8" r="K138"/>
  <c r="BE138"/>
  <c r="K132"/>
  <c r="BE132"/>
  <c r="BK146"/>
  <c r="BK125"/>
  <c r="K125"/>
  <c r="K99"/>
  <c r="K150"/>
  <c r="BE150"/>
  <c i="9" r="K36"/>
  <c i="1" r="AY102"/>
  <c i="10" r="BK200"/>
  <c r="BK145"/>
  <c r="K187"/>
  <c r="BE187"/>
  <c r="BK227"/>
  <c r="F39"/>
  <c i="1" r="BF103"/>
  <c i="11" r="BK168"/>
  <c r="K224"/>
  <c r="BE224"/>
  <c r="BK267"/>
  <c r="BK278"/>
  <c r="BK277"/>
  <c r="K277"/>
  <c r="K103"/>
  <c r="K132"/>
  <c r="BE132"/>
  <c r="K136"/>
  <c r="BE136"/>
  <c r="BK180"/>
  <c r="K128"/>
  <c r="BE128"/>
  <c r="K254"/>
  <c r="BE254"/>
  <c r="K141"/>
  <c r="BE141"/>
  <c r="K175"/>
  <c r="BE175"/>
  <c r="K236"/>
  <c r="BE236"/>
  <c r="BK262"/>
  <c r="K288"/>
  <c r="BE288"/>
  <c r="K210"/>
  <c r="BE210"/>
  <c i="12" r="F39"/>
  <c i="1" r="BF105"/>
  <c i="12" r="BK196"/>
  <c r="BK226"/>
  <c r="K253"/>
  <c r="BE253"/>
  <c r="K284"/>
  <c r="BE284"/>
  <c r="K304"/>
  <c r="BE304"/>
  <c r="BK399"/>
  <c r="K465"/>
  <c r="BE465"/>
  <c r="BK494"/>
  <c r="BK490"/>
  <c r="K490"/>
  <c r="K102"/>
  <c i="13" r="F37"/>
  <c i="1" r="BD106"/>
  <c i="13" r="K244"/>
  <c r="BE244"/>
  <c r="BK143"/>
  <c i="14" r="K129"/>
  <c r="BE129"/>
  <c r="K183"/>
  <c r="BE183"/>
  <c r="K228"/>
  <c r="BE228"/>
  <c r="BK197"/>
  <c r="K165"/>
  <c r="BE165"/>
  <c r="F38"/>
  <c i="1" r="BE107"/>
  <c i="14" r="K224"/>
  <c r="BE224"/>
  <c i="15" r="BK135"/>
  <c r="K147"/>
  <c r="BE147"/>
  <c i="16" r="F39"/>
  <c i="1" r="BF109"/>
  <c i="2" r="K219"/>
  <c r="BE219"/>
  <c i="3" r="K633"/>
  <c r="BE633"/>
  <c r="K696"/>
  <c r="BE696"/>
  <c r="BK345"/>
  <c i="4" r="F37"/>
  <c i="1" r="BD97"/>
  <c i="5" r="K228"/>
  <c r="BE228"/>
  <c i="6" r="BK510"/>
  <c r="BK330"/>
  <c r="K530"/>
  <c r="BE530"/>
  <c r="K134"/>
  <c r="BE134"/>
  <c r="BK151"/>
  <c r="K163"/>
  <c r="BE163"/>
  <c r="K175"/>
  <c r="BE175"/>
  <c r="BK181"/>
  <c r="K205"/>
  <c r="BE205"/>
  <c r="BK221"/>
  <c r="BK231"/>
  <c r="K264"/>
  <c r="BE264"/>
  <c r="BK278"/>
  <c r="BK288"/>
  <c r="K299"/>
  <c r="BE299"/>
  <c r="BK314"/>
  <c r="BK346"/>
  <c r="K391"/>
  <c r="BE391"/>
  <c r="BK420"/>
  <c r="K500"/>
  <c r="BE500"/>
  <c i="7" r="K36"/>
  <c i="1" r="AY100"/>
  <c i="9" r="BK401"/>
  <c r="K173"/>
  <c r="BE173"/>
  <c r="BK393"/>
  <c r="K385"/>
  <c r="BE385"/>
  <c r="BK336"/>
  <c r="K145"/>
  <c r="BE145"/>
  <c r="BK276"/>
  <c r="K397"/>
  <c r="BE397"/>
  <c i="10" r="K36"/>
  <c i="1" r="AY103"/>
  <c i="11" r="K257"/>
  <c r="BE257"/>
  <c r="F39"/>
  <c i="1" r="BF104"/>
  <c i="12" r="K187"/>
  <c r="BE187"/>
  <c r="K307"/>
  <c r="BE307"/>
  <c r="BK416"/>
  <c r="K125"/>
  <c r="BE125"/>
  <c r="BK141"/>
  <c r="K160"/>
  <c r="BE160"/>
  <c r="BK169"/>
  <c r="K238"/>
  <c r="BE238"/>
  <c r="BK351"/>
  <c r="BK402"/>
  <c i="13" r="K125"/>
  <c r="BE125"/>
  <c r="K211"/>
  <c r="BE211"/>
  <c r="K295"/>
  <c r="BE295"/>
  <c r="BK219"/>
  <c r="BK183"/>
  <c r="K321"/>
  <c r="BE321"/>
  <c r="BK179"/>
  <c r="K286"/>
  <c r="BE286"/>
  <c r="K149"/>
  <c r="BE149"/>
  <c r="K191"/>
  <c r="BE191"/>
  <c i="14" r="K145"/>
  <c r="BE145"/>
  <c r="K247"/>
  <c r="BE247"/>
  <c r="BK226"/>
  <c r="K169"/>
  <c r="BE169"/>
  <c r="BK220"/>
  <c r="BK139"/>
  <c r="BK124"/>
  <c i="15" r="K36"/>
  <c i="1" r="AY108"/>
  <c i="16" r="K170"/>
  <c r="BE170"/>
  <c i="2" r="K128"/>
  <c r="BE128"/>
  <c r="K121"/>
  <c r="BE121"/>
  <c r="K245"/>
  <c r="BE245"/>
  <c r="K271"/>
  <c r="BE271"/>
  <c r="K267"/>
  <c r="BE267"/>
  <c i="3" r="BK185"/>
  <c r="BK303"/>
  <c r="BK477"/>
  <c r="BK598"/>
  <c r="BK554"/>
  <c r="K538"/>
  <c r="BE538"/>
  <c r="K648"/>
  <c r="BE648"/>
  <c r="BK201"/>
  <c r="K323"/>
  <c r="BE323"/>
  <c r="BK420"/>
  <c r="K534"/>
  <c r="BE534"/>
  <c r="K510"/>
  <c r="BE510"/>
  <c r="K584"/>
  <c r="BE584"/>
  <c r="K643"/>
  <c r="BE643"/>
  <c r="K143"/>
  <c r="BE143"/>
  <c r="K219"/>
  <c r="BE219"/>
  <c r="K357"/>
  <c r="BE357"/>
  <c r="K448"/>
  <c r="BE448"/>
  <c r="BK155"/>
  <c r="BK377"/>
  <c r="K495"/>
  <c r="BE495"/>
  <c r="K557"/>
  <c r="BE557"/>
  <c r="K590"/>
  <c r="BE590"/>
  <c r="K623"/>
  <c r="BE623"/>
  <c r="K653"/>
  <c r="BE653"/>
  <c r="BK674"/>
  <c r="K247"/>
  <c r="BE247"/>
  <c i="4" r="K169"/>
  <c r="BE169"/>
  <c r="BK240"/>
  <c r="K314"/>
  <c r="BE314"/>
  <c r="K248"/>
  <c r="BE248"/>
  <c r="BK244"/>
  <c r="K405"/>
  <c r="BE405"/>
  <c i="5" r="F36"/>
  <c i="1" r="BC98"/>
  <c i="5" r="BK281"/>
  <c r="K390"/>
  <c r="BE390"/>
  <c r="K157"/>
  <c r="BE157"/>
  <c r="K297"/>
  <c r="BE297"/>
  <c r="BK314"/>
  <c i="6" r="F38"/>
  <c i="1" r="BE99"/>
  <c i="9" r="BK189"/>
  <c r="K133"/>
  <c r="BE133"/>
  <c r="BK125"/>
  <c r="BK210"/>
  <c r="BK367"/>
  <c i="10" r="F37"/>
  <c i="1" r="BD103"/>
  <c i="11" r="K284"/>
  <c r="BE284"/>
  <c r="K188"/>
  <c r="BE188"/>
  <c r="K219"/>
  <c r="BE219"/>
  <c i="12" r="BK329"/>
  <c r="BK356"/>
  <c r="K474"/>
  <c r="BE474"/>
  <c r="K202"/>
  <c r="BE202"/>
  <c r="BK175"/>
  <c r="K244"/>
  <c r="BE244"/>
  <c r="BK298"/>
  <c r="K361"/>
  <c r="BE361"/>
  <c r="K433"/>
  <c r="BE433"/>
  <c r="K498"/>
  <c r="BE498"/>
  <c r="BK271"/>
  <c r="K333"/>
  <c r="BE333"/>
  <c r="BK479"/>
  <c r="K193"/>
  <c r="BE193"/>
  <c r="K138"/>
  <c r="BE138"/>
  <c r="BK151"/>
  <c r="BK166"/>
  <c r="K217"/>
  <c r="BE217"/>
  <c r="BK323"/>
  <c r="K154"/>
  <c r="BE154"/>
  <c i="13" r="BK161"/>
  <c r="K263"/>
  <c r="BE263"/>
  <c r="K317"/>
  <c r="BE317"/>
  <c r="K185"/>
  <c r="BE185"/>
  <c r="BK289"/>
  <c r="K128"/>
  <c r="BE128"/>
  <c r="BK240"/>
  <c r="BK310"/>
  <c r="BK158"/>
  <c r="K224"/>
  <c r="BE224"/>
  <c i="14" r="BK222"/>
  <c r="K207"/>
  <c r="BE207"/>
  <c r="F39"/>
  <c i="1" r="BF107"/>
  <c i="16" r="K128"/>
  <c r="BE128"/>
  <c i="2" r="K186"/>
  <c r="BE186"/>
  <c r="K150"/>
  <c r="BE150"/>
  <c r="K264"/>
  <c r="BE264"/>
  <c r="K250"/>
  <c r="BE250"/>
  <c r="K201"/>
  <c r="BE201"/>
  <c r="K171"/>
  <c r="BE171"/>
  <c r="K153"/>
  <c r="BE153"/>
  <c r="K211"/>
  <c r="BE211"/>
  <c i="3" r="F38"/>
  <c i="1" r="BE96"/>
  <c i="3" r="BK688"/>
  <c r="K194"/>
  <c r="BE194"/>
  <c r="K327"/>
  <c r="BE327"/>
  <c r="K435"/>
  <c r="BE435"/>
  <c r="K514"/>
  <c r="BE514"/>
  <c r="K424"/>
  <c r="BE424"/>
  <c i="4" r="K36"/>
  <c i="1" r="AY97"/>
  <c i="5" r="BK349"/>
  <c r="BK373"/>
  <c r="BK416"/>
  <c r="BK245"/>
  <c r="K131"/>
  <c r="BE131"/>
  <c r="K217"/>
  <c r="BE217"/>
  <c r="BK310"/>
  <c r="K426"/>
  <c r="BE426"/>
  <c r="K154"/>
  <c r="BE154"/>
  <c r="BK220"/>
  <c r="K300"/>
  <c r="BE300"/>
  <c r="K421"/>
  <c r="BE421"/>
  <c i="6" r="K36"/>
  <c i="1" r="AY99"/>
  <c i="6" r="BK148"/>
  <c i="7" r="BK127"/>
  <c r="K162"/>
  <c r="BE162"/>
  <c r="F37"/>
  <c i="1" r="BD100"/>
  <c i="8" r="F37"/>
  <c i="1" r="BD101"/>
  <c i="9" r="BK373"/>
  <c r="BK407"/>
  <c r="K413"/>
  <c r="BE413"/>
  <c r="K325"/>
  <c r="BE325"/>
  <c r="K253"/>
  <c r="BE253"/>
  <c r="BK333"/>
  <c r="K129"/>
  <c r="BE129"/>
  <c r="K266"/>
  <c r="BE266"/>
  <c r="BK353"/>
  <c r="BK382"/>
  <c r="BK289"/>
  <c r="K370"/>
  <c r="BE370"/>
  <c r="BK141"/>
  <c r="BK183"/>
  <c r="K198"/>
  <c r="BE198"/>
  <c r="K248"/>
  <c r="BE248"/>
  <c r="K281"/>
  <c r="BE281"/>
  <c r="BK305"/>
  <c r="K322"/>
  <c r="BE322"/>
  <c r="BK339"/>
  <c r="BK376"/>
  <c i="10" r="F36"/>
  <c i="1" r="BC103"/>
  <c i="11" r="F38"/>
  <c i="1" r="BE104"/>
  <c i="12" r="K387"/>
  <c r="BE387"/>
  <c r="BK454"/>
  <c r="K483"/>
  <c r="BE483"/>
  <c r="BK390"/>
  <c r="F38"/>
  <c i="1" r="BE105"/>
  <c i="12" r="K199"/>
  <c r="BE199"/>
  <c r="K247"/>
  <c r="BE247"/>
  <c r="K269"/>
  <c r="BE269"/>
  <c r="K295"/>
  <c r="BE295"/>
  <c r="K326"/>
  <c r="BE326"/>
  <c r="K452"/>
  <c r="BE452"/>
  <c r="K477"/>
  <c r="BE477"/>
  <c i="13" r="F38"/>
  <c i="1" r="BE106"/>
  <c i="13" r="K298"/>
  <c r="BE298"/>
  <c i="14" r="F36"/>
  <c i="1" r="BC107"/>
  <c i="14" r="BK151"/>
  <c r="K192"/>
  <c r="BE192"/>
  <c r="BK250"/>
  <c i="15" r="F36"/>
  <c i="1" r="BC108"/>
  <c i="16" r="BK159"/>
  <c r="K199"/>
  <c r="BE199"/>
  <c r="K181"/>
  <c r="BE181"/>
  <c i="2" r="K174"/>
  <c r="BE174"/>
  <c r="K180"/>
  <c r="BE180"/>
  <c r="K226"/>
  <c r="BE226"/>
  <c i="3" r="K140"/>
  <c r="BE140"/>
  <c r="BK271"/>
  <c r="K458"/>
  <c r="BE458"/>
  <c r="K254"/>
  <c r="BE254"/>
  <c r="BK286"/>
  <c r="BK361"/>
  <c r="K578"/>
  <c r="BE578"/>
  <c r="BK677"/>
  <c r="BK289"/>
  <c r="BK365"/>
  <c r="K444"/>
  <c r="BE444"/>
  <c r="BK213"/>
  <c r="K152"/>
  <c r="BE152"/>
  <c r="BK405"/>
  <c r="K542"/>
  <c r="BE542"/>
  <c r="BK620"/>
  <c r="K669"/>
  <c r="BE669"/>
  <c r="BK182"/>
  <c r="BK276"/>
  <c r="BK416"/>
  <c r="K524"/>
  <c r="BE524"/>
  <c r="BK223"/>
  <c r="BK230"/>
  <c r="K489"/>
  <c r="BE489"/>
  <c r="BK491"/>
  <c r="BK517"/>
  <c r="BK528"/>
  <c r="K561"/>
  <c r="BE561"/>
  <c r="K572"/>
  <c r="BE572"/>
  <c r="K587"/>
  <c r="BE587"/>
  <c r="BK610"/>
  <c r="BK617"/>
  <c r="BK627"/>
  <c r="K638"/>
  <c r="BE638"/>
  <c r="K658"/>
  <c r="BE658"/>
  <c r="BK146"/>
  <c r="K306"/>
  <c r="BE306"/>
  <c r="K486"/>
  <c r="BE486"/>
  <c r="K474"/>
  <c r="BE474"/>
  <c i="4" r="F38"/>
  <c i="1" r="BE97"/>
  <c i="5" r="K342"/>
  <c r="BE342"/>
  <c r="K406"/>
  <c r="BE406"/>
  <c r="F38"/>
  <c i="1" r="BE98"/>
  <c i="6" r="BK326"/>
  <c r="BK363"/>
  <c r="K400"/>
  <c r="BE400"/>
  <c r="BK451"/>
  <c r="K527"/>
  <c r="BE527"/>
  <c i="7" r="K150"/>
  <c r="BE150"/>
  <c r="K147"/>
  <c r="BE147"/>
  <c r="BK172"/>
  <c r="BK165"/>
  <c r="K165"/>
  <c r="K99"/>
  <c i="8" r="F38"/>
  <c i="1" r="BE101"/>
  <c i="9" r="K223"/>
  <c r="BE223"/>
  <c r="BK206"/>
  <c r="K364"/>
  <c r="BE364"/>
  <c r="K310"/>
  <c r="BE310"/>
  <c r="BK235"/>
  <c r="BK286"/>
  <c r="K179"/>
  <c r="BE179"/>
  <c r="BK243"/>
  <c r="BK297"/>
  <c r="BK330"/>
  <c r="K379"/>
  <c r="BE379"/>
  <c i="10" r="F38"/>
  <c i="1" r="BE103"/>
  <c i="11" r="K148"/>
  <c r="BE148"/>
  <c r="K239"/>
  <c r="BE239"/>
  <c r="K195"/>
  <c r="BE195"/>
  <c r="K231"/>
  <c r="BE231"/>
  <c r="BK163"/>
  <c r="K272"/>
  <c r="BE272"/>
  <c i="12" r="K316"/>
  <c r="BE316"/>
  <c r="K345"/>
  <c r="BE345"/>
  <c r="BK427"/>
  <c r="K190"/>
  <c r="BE190"/>
  <c r="F37"/>
  <c i="1" r="BD105"/>
  <c i="13" r="K136"/>
  <c r="BE136"/>
  <c r="K164"/>
  <c r="BE164"/>
  <c r="K203"/>
  <c r="BE203"/>
  <c r="BK174"/>
  <c i="14" r="K188"/>
  <c r="BE188"/>
  <c r="K173"/>
  <c r="BE173"/>
  <c r="BK148"/>
  <c r="BK136"/>
  <c r="BK195"/>
  <c r="BK254"/>
  <c r="K121"/>
  <c r="BE121"/>
  <c i="15" r="F38"/>
  <c i="1" r="BE108"/>
  <c i="16" r="F36"/>
  <c i="1" r="BC109"/>
  <c i="2" r="K253"/>
  <c r="BE253"/>
  <c r="K132"/>
  <c r="BE132"/>
  <c r="K183"/>
  <c r="BE183"/>
  <c i="3" r="F36"/>
  <c i="1" r="BC96"/>
  <c i="4" r="K137"/>
  <c r="BE137"/>
  <c r="K256"/>
  <c r="BE256"/>
  <c r="BK299"/>
  <c r="BK355"/>
  <c r="F39"/>
  <c i="1" r="BF97"/>
  <c i="5" r="K293"/>
  <c r="BE293"/>
  <c r="BK352"/>
  <c r="K436"/>
  <c r="BE436"/>
  <c r="K202"/>
  <c r="BE202"/>
  <c r="BK134"/>
  <c r="K207"/>
  <c r="BE207"/>
  <c r="K336"/>
  <c r="BE336"/>
  <c r="K231"/>
  <c r="BE231"/>
  <c i="6" r="BK379"/>
  <c r="K424"/>
  <c r="BE424"/>
  <c r="K495"/>
  <c r="BE495"/>
  <c r="BK201"/>
  <c r="K375"/>
  <c r="BE375"/>
  <c r="K505"/>
  <c r="BE505"/>
  <c r="BK131"/>
  <c r="BK145"/>
  <c r="K154"/>
  <c r="BE154"/>
  <c r="K167"/>
  <c r="BE167"/>
  <c r="K178"/>
  <c r="BE178"/>
  <c r="BK185"/>
  <c r="BK208"/>
  <c r="K216"/>
  <c r="BE216"/>
  <c r="K226"/>
  <c r="BE226"/>
  <c r="K254"/>
  <c r="BE254"/>
  <c r="K261"/>
  <c r="BE261"/>
  <c r="BK271"/>
  <c r="K280"/>
  <c r="BE280"/>
  <c r="K284"/>
  <c r="BE284"/>
  <c r="K291"/>
  <c r="BE291"/>
  <c r="K311"/>
  <c r="BE311"/>
  <c r="BK318"/>
  <c r="K342"/>
  <c r="BE342"/>
  <c r="K367"/>
  <c r="BE367"/>
  <c r="K409"/>
  <c r="BE409"/>
  <c r="K433"/>
  <c r="BE433"/>
  <c r="K396"/>
  <c r="BE396"/>
  <c i="7" r="K166"/>
  <c r="BE166"/>
  <c r="BK125"/>
  <c r="BK153"/>
  <c i="8" r="K36"/>
  <c i="1" r="AY101"/>
  <c i="8" r="K126"/>
  <c r="BE126"/>
  <c i="9" r="F36"/>
  <c i="1" r="BC102"/>
  <c i="10" r="BK235"/>
  <c r="BK197"/>
  <c i="11" r="F37"/>
  <c i="1" r="BD104"/>
  <c i="12" r="BK145"/>
  <c r="K205"/>
  <c r="BE205"/>
  <c r="BK265"/>
  <c r="BK336"/>
  <c r="K405"/>
  <c r="BE405"/>
  <c r="BK470"/>
  <c r="K436"/>
  <c r="BE436"/>
  <c r="K250"/>
  <c r="BE250"/>
  <c r="BK289"/>
  <c r="BK375"/>
  <c r="K461"/>
  <c r="BE461"/>
  <c r="K342"/>
  <c r="BE342"/>
  <c r="K128"/>
  <c r="BE128"/>
  <c r="K135"/>
  <c r="BE135"/>
  <c r="K148"/>
  <c r="BE148"/>
  <c r="BK157"/>
  <c r="BK163"/>
  <c r="BK181"/>
  <c r="BK259"/>
  <c r="K421"/>
  <c r="BE421"/>
  <c r="K491"/>
  <c r="BE491"/>
  <c i="13" r="BK169"/>
  <c r="K216"/>
  <c r="BE216"/>
  <c r="K301"/>
  <c r="BE301"/>
  <c r="BK197"/>
  <c r="F39"/>
  <c i="1" r="BF106"/>
  <c i="14" r="BK179"/>
  <c r="BK213"/>
  <c r="BK167"/>
  <c i="15" r="BK143"/>
  <c r="K159"/>
  <c r="BE159"/>
  <c r="K155"/>
  <c r="BE155"/>
  <c r="K132"/>
  <c r="BE132"/>
  <c r="BK138"/>
  <c i="16" r="F37"/>
  <c i="1" r="BD109"/>
  <c i="2" r="K240"/>
  <c r="BE240"/>
  <c r="K206"/>
  <c r="BE206"/>
  <c r="K156"/>
  <c r="BE156"/>
  <c r="K230"/>
  <c r="BE230"/>
  <c r="K162"/>
  <c r="BE162"/>
  <c r="K248"/>
  <c r="BE248"/>
  <c r="K216"/>
  <c r="BE216"/>
  <c r="K124"/>
  <c r="BE124"/>
  <c r="K256"/>
  <c r="BE256"/>
  <c r="K259"/>
  <c r="BE259"/>
  <c i="3" r="BK692"/>
  <c r="BK684"/>
  <c r="K684"/>
  <c r="K111"/>
  <c r="BK164"/>
  <c r="K227"/>
  <c r="BE227"/>
  <c r="K251"/>
  <c r="BE251"/>
  <c r="K333"/>
  <c r="BE333"/>
  <c r="K348"/>
  <c r="BE348"/>
  <c r="K432"/>
  <c r="BE432"/>
  <c r="K483"/>
  <c r="BE483"/>
  <c r="K243"/>
  <c r="BE243"/>
  <c r="F37"/>
  <c i="1" r="BD96"/>
  <c i="3" r="BK663"/>
  <c r="BK167"/>
  <c r="BK294"/>
  <c r="BK353"/>
  <c r="BK441"/>
  <c r="K266"/>
  <c r="BE266"/>
  <c r="BK575"/>
  <c i="4" r="BK365"/>
  <c r="BK321"/>
  <c r="K230"/>
  <c r="BE230"/>
  <c r="BK180"/>
  <c r="BK219"/>
  <c r="BK198"/>
  <c r="K198"/>
  <c r="K99"/>
  <c r="BK252"/>
  <c r="K283"/>
  <c r="BE283"/>
  <c r="K306"/>
  <c r="BE306"/>
  <c r="K341"/>
  <c r="BE341"/>
  <c r="K375"/>
  <c r="BE375"/>
  <c r="K402"/>
  <c r="BE402"/>
  <c r="BK152"/>
  <c r="K267"/>
  <c r="BE267"/>
  <c r="K331"/>
  <c r="BE331"/>
  <c r="K318"/>
  <c r="BE318"/>
  <c r="K345"/>
  <c r="BE345"/>
  <c r="K202"/>
  <c r="BE202"/>
  <c i="5" r="F37"/>
  <c i="1" r="BD98"/>
  <c i="5" r="F39"/>
  <c i="1" r="BF98"/>
  <c i="6" r="BK436"/>
  <c r="K465"/>
  <c r="BE465"/>
  <c r="BK485"/>
  <c r="K522"/>
  <c r="BE522"/>
  <c r="K234"/>
  <c r="BE234"/>
  <c r="BK237"/>
  <c r="BK304"/>
  <c r="BK303"/>
  <c r="K303"/>
  <c r="K100"/>
  <c r="K427"/>
  <c r="BE427"/>
  <c r="BK454"/>
  <c r="BK430"/>
  <c r="BK296"/>
  <c r="F39"/>
  <c i="1" r="BF99"/>
  <c i="6" r="K461"/>
  <c r="BE461"/>
  <c r="K490"/>
  <c r="BE490"/>
  <c r="BK293"/>
  <c r="K359"/>
  <c r="BE359"/>
  <c i="7" r="BK144"/>
  <c r="BK122"/>
  <c r="F39"/>
  <c i="1" r="BF100"/>
  <c i="8" r="F39"/>
  <c i="1" r="BF101"/>
  <c i="9" r="K361"/>
  <c r="BE361"/>
  <c r="BK390"/>
  <c r="BK269"/>
  <c r="F39"/>
  <c i="1" r="BF102"/>
  <c i="10" r="K192"/>
  <c r="BE192"/>
  <c r="K128"/>
  <c r="BE128"/>
  <c r="K163"/>
  <c r="BE163"/>
  <c r="K216"/>
  <c r="BE216"/>
  <c r="K183"/>
  <c r="BE183"/>
  <c r="K176"/>
  <c r="BE176"/>
  <c r="K172"/>
  <c r="BE172"/>
  <c r="BK132"/>
  <c r="K180"/>
  <c r="BE180"/>
  <c r="K150"/>
  <c r="BE150"/>
  <c i="11" r="F36"/>
  <c i="1" r="BC104"/>
  <c i="12" r="K384"/>
  <c r="BE384"/>
  <c r="BK439"/>
  <c r="BK468"/>
  <c r="BK445"/>
  <c r="K184"/>
  <c r="BE184"/>
  <c r="F36"/>
  <c i="1" r="BC105"/>
  <c i="12" r="BK178"/>
  <c r="K223"/>
  <c r="BE223"/>
  <c r="BK261"/>
  <c r="BK279"/>
  <c r="K292"/>
  <c r="BE292"/>
  <c r="K310"/>
  <c r="BE310"/>
  <c r="BK430"/>
  <c r="K472"/>
  <c r="BE472"/>
  <c r="K366"/>
  <c r="BE366"/>
  <c i="13" r="F36"/>
  <c i="1" r="BC106"/>
  <c i="13" r="BK213"/>
  <c r="BK314"/>
  <c r="BK313"/>
  <c r="K313"/>
  <c r="K102"/>
  <c r="K292"/>
  <c r="BE292"/>
  <c i="14" r="BK156"/>
  <c r="BK200"/>
  <c r="BK132"/>
  <c r="K36"/>
  <c i="1" r="AY107"/>
  <c i="14" r="K161"/>
  <c r="BE161"/>
  <c r="K186"/>
  <c r="BE186"/>
  <c r="K216"/>
  <c r="BE216"/>
  <c r="BK158"/>
  <c i="15" r="K124"/>
  <c r="BE124"/>
  <c r="BK152"/>
  <c r="BK151"/>
  <c r="K151"/>
  <c r="K100"/>
  <c r="F39"/>
  <c i="1" r="BF108"/>
  <c i="16" r="K123"/>
  <c r="BE123"/>
  <c r="K194"/>
  <c r="BE194"/>
  <c r="K189"/>
  <c r="BE189"/>
  <c r="K36"/>
  <c i="1" r="AY109"/>
  <c i="12" l="1" r="V122"/>
  <c i="3" r="X132"/>
  <c i="10" r="Q122"/>
  <c r="Q121"/>
  <c r="I96"/>
  <c r="K30"/>
  <c i="1" r="AS103"/>
  <c i="5" r="T129"/>
  <c r="T128"/>
  <c i="1" r="AW98"/>
  <c i="15" r="T122"/>
  <c r="T121"/>
  <c i="1" r="AW108"/>
  <c i="4" r="T394"/>
  <c i="10" r="V122"/>
  <c r="V121"/>
  <c i="3" r="T132"/>
  <c i="13" r="V181"/>
  <c r="V122"/>
  <c i="10" r="R122"/>
  <c r="R121"/>
  <c r="J96"/>
  <c r="K31"/>
  <c i="1" r="AT103"/>
  <c i="5" r="V129"/>
  <c r="V128"/>
  <c i="4" r="X129"/>
  <c r="V129"/>
  <c r="V128"/>
  <c i="9" r="R123"/>
  <c r="R122"/>
  <c r="J96"/>
  <c r="K31"/>
  <c i="1" r="AT102"/>
  <c i="4" r="Q129"/>
  <c i="3" r="T672"/>
  <c i="13" r="X181"/>
  <c r="X122"/>
  <c i="11" r="R126"/>
  <c r="J97"/>
  <c i="13" r="Q181"/>
  <c r="I99"/>
  <c i="11" r="Q126"/>
  <c r="I97"/>
  <c i="3" r="R672"/>
  <c r="J108"/>
  <c i="5" r="Q129"/>
  <c r="Q128"/>
  <c r="I96"/>
  <c r="K30"/>
  <c i="1" r="AS98"/>
  <c i="3" r="X672"/>
  <c i="10" r="T122"/>
  <c r="T121"/>
  <c i="1" r="AW103"/>
  <c i="7" r="R120"/>
  <c r="J97"/>
  <c i="4" r="T129"/>
  <c r="T128"/>
  <c i="1" r="AW97"/>
  <c i="15" r="R122"/>
  <c r="R121"/>
  <c r="J96"/>
  <c r="K31"/>
  <c i="1" r="AT108"/>
  <c i="3" r="V132"/>
  <c r="V131"/>
  <c i="5" r="R129"/>
  <c r="R128"/>
  <c r="J96"/>
  <c r="K31"/>
  <c i="1" r="AT98"/>
  <c i="12" r="R130"/>
  <c r="J99"/>
  <c i="7" r="Q120"/>
  <c r="Q119"/>
  <c r="I96"/>
  <c r="K30"/>
  <c i="1" r="AS100"/>
  <c i="6" r="X129"/>
  <c r="X128"/>
  <c i="8" r="Q120"/>
  <c r="Q119"/>
  <c r="I96"/>
  <c r="K30"/>
  <c i="1" r="AS101"/>
  <c i="4" r="R129"/>
  <c i="6" r="V129"/>
  <c r="V128"/>
  <c i="16" r="R121"/>
  <c r="R120"/>
  <c r="J96"/>
  <c r="K31"/>
  <c i="1" r="AT109"/>
  <c i="3" r="Q672"/>
  <c r="I108"/>
  <c i="13" r="T122"/>
  <c i="1" r="AW106"/>
  <c i="6" r="T129"/>
  <c r="T128"/>
  <c i="1" r="AW99"/>
  <c i="11" r="V126"/>
  <c r="V125"/>
  <c i="15" r="Q122"/>
  <c r="I97"/>
  <c r="X122"/>
  <c r="X121"/>
  <c i="3" r="Q132"/>
  <c r="I97"/>
  <c r="R132"/>
  <c r="J97"/>
  <c i="12" r="T130"/>
  <c r="T122"/>
  <c i="1" r="AW105"/>
  <c i="11" r="X126"/>
  <c r="X125"/>
  <c i="6" r="R129"/>
  <c r="J97"/>
  <c i="4" r="X394"/>
  <c r="X128"/>
  <c i="5" r="BK434"/>
  <c r="K434"/>
  <c r="K107"/>
  <c r="BK331"/>
  <c r="K331"/>
  <c r="K103"/>
  <c i="9" r="BK242"/>
  <c r="K242"/>
  <c r="K99"/>
  <c i="3" r="I109"/>
  <c i="4" r="I98"/>
  <c i="5" r="J98"/>
  <c r="I108"/>
  <c i="6" r="J108"/>
  <c i="7" r="J98"/>
  <c i="8" r="R119"/>
  <c r="J96"/>
  <c r="K31"/>
  <c i="1" r="AT101"/>
  <c i="11" r="I105"/>
  <c i="12" r="J98"/>
  <c i="13" r="R181"/>
  <c r="J99"/>
  <c i="15" r="J98"/>
  <c i="16" r="J98"/>
  <c i="4" r="R394"/>
  <c r="J106"/>
  <c i="9" r="Q123"/>
  <c r="I97"/>
  <c i="10" r="J98"/>
  <c i="3" r="I98"/>
  <c r="J109"/>
  <c i="4" r="Q394"/>
  <c r="I106"/>
  <c i="5" r="I98"/>
  <c r="J108"/>
  <c i="6" r="I108"/>
  <c i="7" r="I98"/>
  <c i="8" r="J98"/>
  <c r="BK120"/>
  <c r="K120"/>
  <c r="K97"/>
  <c i="10" r="I98"/>
  <c i="11" r="I98"/>
  <c r="J98"/>
  <c r="J105"/>
  <c r="BK282"/>
  <c r="K282"/>
  <c r="K104"/>
  <c i="12" r="I98"/>
  <c r="I100"/>
  <c i="9" r="J98"/>
  <c i="16" r="Q121"/>
  <c r="Q120"/>
  <c r="I96"/>
  <c r="K30"/>
  <c i="1" r="AS109"/>
  <c i="3" r="J98"/>
  <c i="4" r="BK394"/>
  <c r="K394"/>
  <c r="K106"/>
  <c i="12" r="J100"/>
  <c r="BK123"/>
  <c r="K123"/>
  <c r="K97"/>
  <c i="13" r="J98"/>
  <c i="4" r="J98"/>
  <c i="13" r="I98"/>
  <c r="I101"/>
  <c i="14" r="J98"/>
  <c i="15" r="I98"/>
  <c i="3" r="BK399"/>
  <c r="K399"/>
  <c r="K102"/>
  <c i="4" r="BK278"/>
  <c r="K278"/>
  <c r="K102"/>
  <c r="BK295"/>
  <c r="K295"/>
  <c r="K103"/>
  <c i="5" r="BK348"/>
  <c r="K348"/>
  <c r="K104"/>
  <c i="6" r="BK267"/>
  <c r="K267"/>
  <c r="K99"/>
  <c r="BK412"/>
  <c r="K412"/>
  <c r="K104"/>
  <c i="7" r="BK121"/>
  <c r="K121"/>
  <c r="K98"/>
  <c i="9" r="BK124"/>
  <c r="K124"/>
  <c r="K98"/>
  <c i="13" r="BK124"/>
  <c r="BK123"/>
  <c r="K123"/>
  <c r="K97"/>
  <c i="4" r="BK239"/>
  <c r="K239"/>
  <c r="K101"/>
  <c i="13" r="BK227"/>
  <c r="K227"/>
  <c r="K101"/>
  <c i="3" r="BK415"/>
  <c r="K415"/>
  <c r="K103"/>
  <c r="BK469"/>
  <c r="K469"/>
  <c r="K104"/>
  <c r="BK673"/>
  <c r="BK672"/>
  <c r="K672"/>
  <c r="K108"/>
  <c i="5" r="BK224"/>
  <c r="K224"/>
  <c r="K99"/>
  <c i="10" r="BK123"/>
  <c i="16" r="BK122"/>
  <c r="K122"/>
  <c r="K98"/>
  <c i="15" r="BK123"/>
  <c r="K123"/>
  <c r="K98"/>
  <c i="3" r="BK316"/>
  <c r="K316"/>
  <c r="K99"/>
  <c r="BK494"/>
  <c r="K494"/>
  <c r="K105"/>
  <c i="4" r="BK344"/>
  <c r="K344"/>
  <c r="K104"/>
  <c i="6" r="BK469"/>
  <c r="K469"/>
  <c r="K105"/>
  <c i="9" r="BK258"/>
  <c r="K258"/>
  <c r="K100"/>
  <c i="11" r="BK127"/>
  <c i="14" r="BK120"/>
  <c r="BK119"/>
  <c r="BK118"/>
  <c r="K118"/>
  <c r="K96"/>
  <c i="3" r="BK133"/>
  <c i="4" r="BK130"/>
  <c r="K130"/>
  <c r="K98"/>
  <c i="5" r="BK130"/>
  <c r="BK272"/>
  <c r="K272"/>
  <c r="K102"/>
  <c i="12" r="BK131"/>
  <c r="K131"/>
  <c r="K100"/>
  <c i="13" r="BK182"/>
  <c r="K182"/>
  <c r="K100"/>
  <c i="3" r="BK352"/>
  <c r="K352"/>
  <c r="K100"/>
  <c r="BK619"/>
  <c r="K619"/>
  <c r="K106"/>
  <c i="5" r="BK385"/>
  <c r="K385"/>
  <c r="K105"/>
  <c i="6" r="BK130"/>
  <c r="BK129"/>
  <c r="K129"/>
  <c r="K97"/>
  <c r="BK313"/>
  <c r="K313"/>
  <c r="K102"/>
  <c i="9" r="BK400"/>
  <c r="K400"/>
  <c r="K101"/>
  <c i="10" r="BK191"/>
  <c r="K191"/>
  <c r="K100"/>
  <c i="12" r="BK347"/>
  <c r="K347"/>
  <c r="K101"/>
  <c i="6" r="Q128"/>
  <c r="I96"/>
  <c r="K30"/>
  <c i="1" r="AS99"/>
  <c i="2" r="J97"/>
  <c r="BK118"/>
  <c r="K118"/>
  <c i="11" r="BK261"/>
  <c r="K261"/>
  <c r="K102"/>
  <c i="5" r="K35"/>
  <c i="1" r="AX98"/>
  <c r="AV98"/>
  <c i="7" r="F35"/>
  <c i="1" r="BB100"/>
  <c i="8" r="F35"/>
  <c i="1" r="BB101"/>
  <c i="11" r="K35"/>
  <c i="1" r="AX104"/>
  <c r="AV104"/>
  <c i="14" r="K35"/>
  <c i="1" r="AX107"/>
  <c r="AV107"/>
  <c i="16" r="K35"/>
  <c i="1" r="AX109"/>
  <c r="AV109"/>
  <c r="BD94"/>
  <c r="W31"/>
  <c r="BE94"/>
  <c r="W32"/>
  <c i="3" r="K35"/>
  <c i="1" r="AX96"/>
  <c r="AV96"/>
  <c i="10" r="K35"/>
  <c i="1" r="AX103"/>
  <c r="AV103"/>
  <c i="12" r="K35"/>
  <c i="1" r="AX105"/>
  <c r="AV105"/>
  <c i="2" r="F35"/>
  <c i="1" r="BB95"/>
  <c i="6" r="K35"/>
  <c i="1" r="AX99"/>
  <c r="AV99"/>
  <c i="13" r="K35"/>
  <c i="1" r="AX106"/>
  <c r="AV106"/>
  <c i="2" r="K32"/>
  <c i="1" r="AG95"/>
  <c i="5" r="F35"/>
  <c i="1" r="BB98"/>
  <c i="7" r="K35"/>
  <c i="1" r="AX100"/>
  <c r="AV100"/>
  <c i="10" r="F35"/>
  <c i="1" r="BB103"/>
  <c i="13" r="F35"/>
  <c i="1" r="BB106"/>
  <c i="2" r="K35"/>
  <c i="1" r="AX95"/>
  <c r="AV95"/>
  <c i="6" r="F35"/>
  <c i="1" r="BB99"/>
  <c i="12" r="F35"/>
  <c i="1" r="BB105"/>
  <c i="4" r="F35"/>
  <c i="1" r="BB97"/>
  <c i="9" r="K35"/>
  <c i="1" r="AX102"/>
  <c r="AV102"/>
  <c r="BC94"/>
  <c r="W30"/>
  <c i="3" r="F35"/>
  <c i="1" r="BB96"/>
  <c i="9" r="F35"/>
  <c i="1" r="BB102"/>
  <c i="15" r="K35"/>
  <c i="1" r="AX108"/>
  <c r="AV108"/>
  <c i="15" r="F35"/>
  <c i="1" r="BB108"/>
  <c i="16" r="F35"/>
  <c i="1" r="BB109"/>
  <c r="BF94"/>
  <c r="W33"/>
  <c i="4" r="K35"/>
  <c i="1" r="AX97"/>
  <c r="AV97"/>
  <c i="8" r="K35"/>
  <c i="1" r="AX101"/>
  <c r="AV101"/>
  <c i="11" r="F35"/>
  <c i="1" r="BB104"/>
  <c i="14" r="F35"/>
  <c i="1" r="BB107"/>
  <c i="5" l="1" r="BK129"/>
  <c r="K129"/>
  <c r="K97"/>
  <c i="10" r="BK122"/>
  <c r="BK121"/>
  <c r="K121"/>
  <c r="K96"/>
  <c i="4" r="R128"/>
  <c r="J96"/>
  <c r="K31"/>
  <c i="1" r="AT97"/>
  <c i="11" r="BK126"/>
  <c r="K126"/>
  <c r="K97"/>
  <c i="4" r="Q128"/>
  <c r="I96"/>
  <c r="K30"/>
  <c i="1" r="AS97"/>
  <c i="3" r="X131"/>
  <c r="BK132"/>
  <c r="K132"/>
  <c r="K97"/>
  <c r="T131"/>
  <c i="1" r="AW96"/>
  <c i="6" r="BK128"/>
  <c r="K128"/>
  <c r="K96"/>
  <c i="12" r="R122"/>
  <c r="J96"/>
  <c r="K31"/>
  <c i="1" r="AT105"/>
  <c i="8" r="I97"/>
  <c i="10" r="I97"/>
  <c i="4" r="BK129"/>
  <c r="K129"/>
  <c r="K97"/>
  <c i="5" r="K130"/>
  <c r="K98"/>
  <c i="14" r="K120"/>
  <c r="K98"/>
  <c i="16" r="I97"/>
  <c i="7" r="BK120"/>
  <c r="K120"/>
  <c r="K97"/>
  <c i="11" r="Q125"/>
  <c r="I96"/>
  <c r="K30"/>
  <c i="1" r="AS104"/>
  <c i="3" r="R131"/>
  <c r="J96"/>
  <c r="K31"/>
  <c i="1" r="AT96"/>
  <c i="5" r="J97"/>
  <c i="4" r="I97"/>
  <c i="13" r="Q122"/>
  <c r="I96"/>
  <c r="K30"/>
  <c i="1" r="AS106"/>
  <c i="7" r="I97"/>
  <c r="R119"/>
  <c r="J96"/>
  <c r="K31"/>
  <c i="1" r="AT100"/>
  <c i="9" r="J97"/>
  <c i="3" r="K133"/>
  <c r="K98"/>
  <c i="15" r="Q121"/>
  <c r="I96"/>
  <c r="K30"/>
  <c i="1" r="AS108"/>
  <c i="16" r="J97"/>
  <c i="9" r="BK123"/>
  <c r="BK122"/>
  <c r="K122"/>
  <c r="Q122"/>
  <c r="I96"/>
  <c r="K30"/>
  <c i="1" r="AS102"/>
  <c i="11" r="K127"/>
  <c r="K98"/>
  <c i="3" r="Q131"/>
  <c r="I96"/>
  <c r="K30"/>
  <c i="1" r="AS96"/>
  <c i="10" r="J97"/>
  <c i="6" r="R128"/>
  <c r="J96"/>
  <c r="K31"/>
  <c i="1" r="AT99"/>
  <c i="14" r="K119"/>
  <c r="K97"/>
  <c i="10" r="K123"/>
  <c r="K98"/>
  <c i="12" r="BK130"/>
  <c r="BK122"/>
  <c r="K122"/>
  <c i="11" r="R125"/>
  <c r="J96"/>
  <c r="K31"/>
  <c i="1" r="AT104"/>
  <c i="13" r="BK181"/>
  <c r="K181"/>
  <c r="K99"/>
  <c i="4" r="J97"/>
  <c i="13" r="R122"/>
  <c r="J96"/>
  <c r="K31"/>
  <c i="1" r="AT106"/>
  <c i="15" r="J97"/>
  <c i="5" r="I97"/>
  <c i="8" r="BK119"/>
  <c r="K119"/>
  <c i="6" r="K130"/>
  <c r="K98"/>
  <c i="3" r="K673"/>
  <c r="K109"/>
  <c i="13" r="K124"/>
  <c r="K98"/>
  <c i="15" r="BK122"/>
  <c r="BK121"/>
  <c r="K121"/>
  <c r="K96"/>
  <c i="16" r="BK121"/>
  <c r="K121"/>
  <c r="K97"/>
  <c i="1" r="AN95"/>
  <c i="2" r="K96"/>
  <c r="K41"/>
  <c i="1" r="AZ94"/>
  <c r="AW94"/>
  <c i="9" r="K32"/>
  <c i="1" r="AG102"/>
  <c i="12" r="K32"/>
  <c i="1" r="AG105"/>
  <c r="BB94"/>
  <c r="W29"/>
  <c i="14" r="K32"/>
  <c i="1" r="AG107"/>
  <c r="BA94"/>
  <c i="8" r="K32"/>
  <c i="1" r="AG101"/>
  <c i="6" r="K32"/>
  <c i="1" r="AG99"/>
  <c r="AN99"/>
  <c r="AY94"/>
  <c r="AK30"/>
  <c i="8" l="1" r="K41"/>
  <c i="14" r="K41"/>
  <c i="12" r="K41"/>
  <c i="9" r="K41"/>
  <c r="K96"/>
  <c i="7" r="BK119"/>
  <c r="K119"/>
  <c r="K96"/>
  <c i="12" r="K130"/>
  <c r="K99"/>
  <c i="10" r="K122"/>
  <c r="K97"/>
  <c i="16" r="BK120"/>
  <c r="K120"/>
  <c r="K96"/>
  <c i="12" r="K96"/>
  <c i="15" r="K122"/>
  <c r="K97"/>
  <c i="13" r="BK122"/>
  <c r="K122"/>
  <c r="K96"/>
  <c i="9" r="K123"/>
  <c r="K97"/>
  <c i="11" r="BK125"/>
  <c r="K125"/>
  <c r="K96"/>
  <c i="4" r="BK128"/>
  <c r="K128"/>
  <c r="K96"/>
  <c i="5" r="BK128"/>
  <c r="K128"/>
  <c r="K96"/>
  <c i="8" r="K96"/>
  <c i="3" r="BK131"/>
  <c r="K131"/>
  <c r="K96"/>
  <c i="6" r="K41"/>
  <c i="1" r="AN107"/>
  <c r="AN105"/>
  <c r="AN102"/>
  <c r="AN101"/>
  <c r="AT94"/>
  <c i="10" r="K32"/>
  <c i="1" r="AG103"/>
  <c r="AS94"/>
  <c i="15" r="K32"/>
  <c i="1" r="AG108"/>
  <c r="AN108"/>
  <c r="AX94"/>
  <c r="AK29"/>
  <c i="10" l="1" r="K41"/>
  <c i="15" r="K41"/>
  <c i="1" r="AN103"/>
  <c i="5" r="K32"/>
  <c i="1" r="AG98"/>
  <c r="AN98"/>
  <c i="11" r="K32"/>
  <c i="1" r="AG104"/>
  <c r="AN104"/>
  <c i="13" r="K32"/>
  <c i="1" r="AG106"/>
  <c r="AN106"/>
  <c i="16" r="K32"/>
  <c i="1" r="AG109"/>
  <c i="4" r="K32"/>
  <c i="1" r="AG97"/>
  <c r="AN97"/>
  <c r="AV94"/>
  <c i="3" r="K32"/>
  <c i="1" r="AG96"/>
  <c r="AN96"/>
  <c i="7" r="K32"/>
  <c i="1" r="AG100"/>
  <c r="AN100"/>
  <c i="13" l="1" r="K41"/>
  <c i="16" r="K41"/>
  <c i="4" r="K41"/>
  <c i="11" r="K41"/>
  <c i="7" r="K41"/>
  <c i="3" r="K41"/>
  <c i="5" r="K41"/>
  <c i="1" r="AN109"/>
  <c r="AG94"/>
  <c r="AK26"/>
  <c r="AK35"/>
  <c l="1" r="AN94"/>
</calcChain>
</file>

<file path=xl/sharedStrings.xml><?xml version="1.0" encoding="utf-8"?>
<sst xmlns="http://schemas.openxmlformats.org/spreadsheetml/2006/main">
  <si>
    <t>Export Komplet</t>
  </si>
  <si>
    <t/>
  </si>
  <si>
    <t>2.0</t>
  </si>
  <si>
    <t>ZAMOK</t>
  </si>
  <si>
    <t>False</t>
  </si>
  <si>
    <t>True</t>
  </si>
  <si>
    <t>{1b1bda5b-1f36-4608-9bf6-aa60178f073e}</t>
  </si>
  <si>
    <t>0,01</t>
  </si>
  <si>
    <t>21</t>
  </si>
  <si>
    <t>15</t>
  </si>
  <si>
    <t>REKAPITULACE STAVBY</t>
  </si>
  <si>
    <t xml:space="preserve">v ---  níže se nacházejí doplnkové a pomocné údaje k sestavám  --- v</t>
  </si>
  <si>
    <t>Návod na vyplnění</t>
  </si>
  <si>
    <t>0,001</t>
  </si>
  <si>
    <t>Kód:</t>
  </si>
  <si>
    <t>Tachov</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</si>
  <si>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</si>
  <si>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</si>
  <si>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Úpravy náměstí Republiky v rámci MPZ Tachov</t>
  </si>
  <si>
    <t>KSO:</t>
  </si>
  <si>
    <t>CC-CZ:</t>
  </si>
  <si>
    <t>Místo:</t>
  </si>
  <si>
    <t xml:space="preserve"> </t>
  </si>
  <si>
    <t>Datum:</t>
  </si>
  <si>
    <t>11. 12. 2023</t>
  </si>
  <si>
    <t>Zadavatel:</t>
  </si>
  <si>
    <t>IČ:</t>
  </si>
  <si>
    <t>Město Tachov</t>
  </si>
  <si>
    <t>DIČ:</t>
  </si>
  <si>
    <t>Uchazeč:</t>
  </si>
  <si>
    <t>Vyplň údaj</t>
  </si>
  <si>
    <t>Projektant:</t>
  </si>
  <si>
    <t>Ing. Václav Lacyk</t>
  </si>
  <si>
    <t>Zpracovatel:</t>
  </si>
  <si>
    <t>D PROJEKT PLZEŇ Nedvěd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</si>
  <si>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</si>
  <si>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</si>
  <si>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</si>
  <si>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</si>
  <si>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</si>
  <si>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</si>
  <si>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</si>
  <si>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</si>
  <si>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</si>
  <si>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</si>
  <si>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</si>
  <si>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</si>
  <si>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</si>
  <si>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</si>
  <si>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</si>
  <si>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</si>
  <si>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</si>
  <si>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</si>
  <si>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</si>
  <si>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</si>
  <si>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</si>
  <si>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</si>
  <si>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</si>
  <si>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</si>
  <si>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</si>
  <si>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</si>
  <si>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</si>
  <si>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</si>
  <si>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</si>
  <si>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</si>
  <si>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</si>
  <si>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</si>
  <si>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</si>
  <si>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</si>
  <si>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</si>
  <si>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</si>
  <si>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</si>
  <si>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</si>
  <si>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</si>
  <si>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</si>
  <si>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</si>
  <si>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</si>
  <si>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</si>
  <si>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</si>
  <si>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</si>
  <si>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</si>
  <si>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</si>
  <si>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</si>
  <si>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</si>
  <si>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Kácení zeleně</t>
  </si>
  <si>
    <t>STA</t>
  </si>
  <si>
    <t>1</t>
  </si>
  <si>
    <t>{19c3e5d5-c237-4434-913b-49888d2eee03}</t>
  </si>
  <si>
    <t>2</t>
  </si>
  <si>
    <t>SO 101 a 104</t>
  </si>
  <si>
    <t>Místní komunikace, zpevněné plochy náměstí a MK ul. Rokycanova</t>
  </si>
  <si>
    <t>{8d34dc2a-0061-41d4-b67d-65e45137feb5}</t>
  </si>
  <si>
    <t>SO 102</t>
  </si>
  <si>
    <t>MK ul. K Náměstí</t>
  </si>
  <si>
    <t>{465bb9f5-4043-46a8-8f90-fcdd7f11cb8f}</t>
  </si>
  <si>
    <t>SO 103</t>
  </si>
  <si>
    <t>MK ul. Husitská</t>
  </si>
  <si>
    <t>{150e05c1-3363-4f8c-ba99-0690df6068a7}</t>
  </si>
  <si>
    <t>SO 105</t>
  </si>
  <si>
    <t>MK ul. B. Němcové</t>
  </si>
  <si>
    <t>{d9ae1408-db6d-418f-80c6-a9da70371298}</t>
  </si>
  <si>
    <t>SO 150</t>
  </si>
  <si>
    <t>Dopravní značení trvalé</t>
  </si>
  <si>
    <t>{72f9d1c0-756e-4313-a111-5751326d0a10}</t>
  </si>
  <si>
    <t>SO 151</t>
  </si>
  <si>
    <t>DIO</t>
  </si>
  <si>
    <t>{8094fa0a-b6ca-4178-86b6-da5cbe82ba35}</t>
  </si>
  <si>
    <t>SO 301</t>
  </si>
  <si>
    <t>Kanalizace</t>
  </si>
  <si>
    <t>ING</t>
  </si>
  <si>
    <t>{540490d5-81c3-433b-bfce-72a65a1ebaed}</t>
  </si>
  <si>
    <t>SO 310</t>
  </si>
  <si>
    <t>Vodovodní přípojka</t>
  </si>
  <si>
    <t>{0faf293e-8979-4b99-b53a-8ec05b003231}</t>
  </si>
  <si>
    <t>SO 311</t>
  </si>
  <si>
    <t>Vodní hospodářství - kašna</t>
  </si>
  <si>
    <t>{1264f5db-8451-4e64-8819-1a190a1a0bde}</t>
  </si>
  <si>
    <t>SO 401</t>
  </si>
  <si>
    <t>Veřejné osvětlení</t>
  </si>
  <si>
    <t>{d3abed95-a123-4756-bb43-b5f71f16453f}</t>
  </si>
  <si>
    <t>SO 411</t>
  </si>
  <si>
    <t>Elektropřípojky</t>
  </si>
  <si>
    <t>{42e9e4a7-c3a1-4c06-898c-0d8dea8ece28}</t>
  </si>
  <si>
    <t>SO 801</t>
  </si>
  <si>
    <t>Sadové úpravy</t>
  </si>
  <si>
    <t>{c67d78c0-6430-4a9e-a127-d0d0db0b97c0}</t>
  </si>
  <si>
    <t>VON</t>
  </si>
  <si>
    <t>Vedlejší a ostatní náklady</t>
  </si>
  <si>
    <t>{1f80aaa6-ec86-430d-9b8a-2b56cbf27f5e}</t>
  </si>
  <si>
    <t>ext</t>
  </si>
  <si>
    <t>Tachov, náměstí Republiky - oprava vodovodu (zemní práce)</t>
  </si>
  <si>
    <t>{1f703ecc-d12d-489b-b237-38f0d14cf899}</t>
  </si>
  <si>
    <t>KRYCÍ LIST SOUPISU PRACÍ</t>
  </si>
  <si>
    <t>Objekt:</t>
  </si>
  <si>
    <t>SO 001 - Kácení zeleně</t>
  </si>
  <si>
    <t>63539411</t>
  </si>
  <si>
    <t>Bc. Jana Kadlecová, DiS.</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</si>
  <si>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</si>
  <si>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</si>
  <si>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</si>
  <si>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</si>
  <si>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</si>
  <si>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</si>
  <si>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</si>
  <si>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</si>
  <si>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</si>
  <si>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</si>
  <si>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</si>
  <si>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</si>
  <si>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</si>
  <si>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</si>
  <si>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</si>
  <si>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</si>
  <si>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</si>
  <si>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</si>
  <si>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</si>
  <si>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</si>
  <si>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</si>
  <si>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</si>
  <si>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</si>
  <si>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</si>
  <si>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</si>
  <si>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</si>
  <si>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</si>
  <si>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</si>
  <si>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</si>
  <si>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</si>
  <si>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</si>
  <si>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</si>
  <si>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</si>
  <si>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111212351</t>
  </si>
  <si>
    <t>Odstranění nevhodných dřevin do 100 m2 v přes 1 m s odstraněním pařezů v rovině nebo svahu do 1:5</t>
  </si>
  <si>
    <t>m2</t>
  </si>
  <si>
    <t>CS ÚRS 2023 01</t>
  </si>
  <si>
    <t>4</t>
  </si>
  <si>
    <t>1301378005</t>
  </si>
  <si>
    <t>PP</t>
  </si>
  <si>
    <t>Odstranění nevhodných dřevin průměru kmene do 100 mm výšky přes 1 m s odstraněním pařezu do 100 m2 v rovině nebo na svahu do 1:5</t>
  </si>
  <si>
    <t>Online PSC</t>
  </si>
  <si>
    <t>https://podminky.urs.cz/item/CS_URS_2023_01/111212351</t>
  </si>
  <si>
    <t>112151111</t>
  </si>
  <si>
    <t>Směrové kácení stromů s rozřezáním a odvětvením D kmene přes 100 do 200 mm</t>
  </si>
  <si>
    <t>kus</t>
  </si>
  <si>
    <t>1907594141</t>
  </si>
  <si>
    <t>Pokácení stromu směrové v celku s odřezáním kmene a s odvětvením průměru kmene přes 100 do 200 mm</t>
  </si>
  <si>
    <t>https://podminky.urs.cz/item/CS_URS_2023_01/112151111</t>
  </si>
  <si>
    <t>P</t>
  </si>
  <si>
    <t>Poznámka k položce:_x000d_
stromy č. 3 až 7</t>
  </si>
  <si>
    <t>3</t>
  </si>
  <si>
    <t>112151114</t>
  </si>
  <si>
    <t>Směrové kácení stromů s rozřezáním a odvětvením D kmene přes 400 do 500 mm</t>
  </si>
  <si>
    <t>1740733884</t>
  </si>
  <si>
    <t>Pokácení stromu směrové v celku s odřezáním kmene a s odvětvením průměru kmene přes 400 do 500 mm</t>
  </si>
  <si>
    <t>https://podminky.urs.cz/item/CS_URS_2023_01/112151114</t>
  </si>
  <si>
    <t>Poznámka k položce:_x000d_
strom č. 2</t>
  </si>
  <si>
    <t>112151115</t>
  </si>
  <si>
    <t>Směrové kácení stromů s rozřezáním a odvětvením D kmene přes 500 do 600 mm</t>
  </si>
  <si>
    <t>1254607372</t>
  </si>
  <si>
    <t>Pokácení stromu směrové v celku s odřezáním kmene a s odvětvením průměru kmene přes 500 do 600 mm</t>
  </si>
  <si>
    <t>https://podminky.urs.cz/item/CS_URS_2023_01/112151115</t>
  </si>
  <si>
    <t>Poznámka k položce:_x000d_
strom č. 1</t>
  </si>
  <si>
    <t>5</t>
  </si>
  <si>
    <t>112151312</t>
  </si>
  <si>
    <t>Kácení stromu bez postupného spouštění koruny a kmene D přes 0,2 do 0,3 m</t>
  </si>
  <si>
    <t>-332849382</t>
  </si>
  <si>
    <t>Pokácení stromu postupné bez spouštění částí kmene a koruny o průměru na řezné ploše pařezu přes 200 do 300 mm</t>
  </si>
  <si>
    <t>https://podminky.urs.cz/item/CS_URS_2023_01/112151312</t>
  </si>
  <si>
    <t>Poznámka k položce:_x000d_
strom č. 12</t>
  </si>
  <si>
    <t>6</t>
  </si>
  <si>
    <t>112151354</t>
  </si>
  <si>
    <t>Kácení stromu s postupným spouštěním koruny a kmene D přes 0,4 do 0,5 m</t>
  </si>
  <si>
    <t>139977487</t>
  </si>
  <si>
    <t>Pokácení stromu postupné se spouštěním částí kmene a koruny o průměru na řezné ploše pařezu přes 400 do 500 mm</t>
  </si>
  <si>
    <t>https://podminky.urs.cz/item/CS_URS_2023_01/112151354</t>
  </si>
  <si>
    <t>Poznámka k položce:_x000d_
strom č. 8</t>
  </si>
  <si>
    <t>7</t>
  </si>
  <si>
    <t>112155215</t>
  </si>
  <si>
    <t>Štěpkování solitérních stromků a větví průměru kmene do 300 mm s naložením</t>
  </si>
  <si>
    <t>-1573455158</t>
  </si>
  <si>
    <t>Štěpkování s naložením na dopravní prostředek a odvozem do 20 km stromků a větví solitérů, průměru kmene do 300 mm</t>
  </si>
  <si>
    <t>https://podminky.urs.cz/item/CS_URS_2023_01/112155215</t>
  </si>
  <si>
    <t>8</t>
  </si>
  <si>
    <t>112155221</t>
  </si>
  <si>
    <t>Štěpkování solitérních stromků a větví průměru kmene přes 300 do 500 mm s naložením</t>
  </si>
  <si>
    <t>-1351867441</t>
  </si>
  <si>
    <t>Štěpkování s naložením na dopravní prostředek a odvozem do 20 km stromků a větví solitérů, průměru kmene přes 300 do 500 mm</t>
  </si>
  <si>
    <t>https://podminky.urs.cz/item/CS_URS_2023_01/112155221</t>
  </si>
  <si>
    <t>9</t>
  </si>
  <si>
    <t>112155225</t>
  </si>
  <si>
    <t>Štěpkování solitérních stromků a větví průměru kmene přes 500 do 700 mm s naložením</t>
  </si>
  <si>
    <t>1198290832</t>
  </si>
  <si>
    <t>Štěpkování s naložením na dopravní prostředek a odvozem do 20 km stromků a větví solitérů, průměru kmene přes 500 do 700 mm</t>
  </si>
  <si>
    <t>https://podminky.urs.cz/item/CS_URS_2023_01/112155225</t>
  </si>
  <si>
    <t>10</t>
  </si>
  <si>
    <t>112155311</t>
  </si>
  <si>
    <t>Štěpkování keřového porostu středně hustého s naložením</t>
  </si>
  <si>
    <t>49484910</t>
  </si>
  <si>
    <t>Štěpkování s naložením na dopravní prostředek a odvozem do 20 km keřového porostu středně hustého</t>
  </si>
  <si>
    <t>https://podminky.urs.cz/item/CS_URS_2023_01/112155311</t>
  </si>
  <si>
    <t>11</t>
  </si>
  <si>
    <t>112201111</t>
  </si>
  <si>
    <t>Odstranění pařezů D do 0,2 m v rovině a svahu do 1:5 s odklizením do 20 m a zasypáním jámy</t>
  </si>
  <si>
    <t>-369979820</t>
  </si>
  <si>
    <t>Odstranění pařezu v rovině nebo na svahu do 1:5 o průměru pařezu na řezné ploše do 200 mm</t>
  </si>
  <si>
    <t>https://podminky.urs.cz/item/CS_URS_2023_01/112201111</t>
  </si>
  <si>
    <t>12</t>
  </si>
  <si>
    <t>112201112</t>
  </si>
  <si>
    <t>Odstranění pařezů D přes 0,2 do 0,3 m v rovině a svahu do 1:5 s odklizením do 20 m a zasypáním jámy</t>
  </si>
  <si>
    <t>-1794621951</t>
  </si>
  <si>
    <t>Odstranění pařezu v rovině nebo na svahu do 1:5 o průměru pařezu na řezné ploše přes 200 do 300 mm</t>
  </si>
  <si>
    <t>https://podminky.urs.cz/item/CS_URS_2023_01/112201112</t>
  </si>
  <si>
    <t>13</t>
  </si>
  <si>
    <t>112201114</t>
  </si>
  <si>
    <t>Odstranění pařezů D přes 0,4 do 0,5 m v rovině a svahu do 1:5 s odklizením do 20 m a zasypáním jámy</t>
  </si>
  <si>
    <t>-185303021</t>
  </si>
  <si>
    <t>Odstranění pařezu v rovině nebo na svahu do 1:5 o průměru pařezu na řezné ploše přes 400 do 500 mm</t>
  </si>
  <si>
    <t>https://podminky.urs.cz/item/CS_URS_2023_01/112201114</t>
  </si>
  <si>
    <t>14</t>
  </si>
  <si>
    <t>112201115</t>
  </si>
  <si>
    <t>Odstranění pařezů D přes 0,5 do 0,6 m v rovině a svahu do 1:5 s odklizením do 20 m a zasypáním jámy</t>
  </si>
  <si>
    <t>-961363676</t>
  </si>
  <si>
    <t>Odstranění pařezu v rovině nebo na svahu do 1:5 o průměru pařezu na řezné ploše přes 500 do 600 mm</t>
  </si>
  <si>
    <t>https://podminky.urs.cz/item/CS_URS_2023_01/112201115</t>
  </si>
  <si>
    <t>162201411</t>
  </si>
  <si>
    <t>Vodorovné přemístění kmenů stromů listnatých do 1 km D kmene přes 100 do 300 mm</t>
  </si>
  <si>
    <t>1006092177</t>
  </si>
  <si>
    <t>Vodorovné přemístění větví, kmenů nebo pařezů s naložením, složením a dopravou do 1000 m kmenů stromů listnatých, průměru přes 100 do 300 mm</t>
  </si>
  <si>
    <t>https://podminky.urs.cz/item/CS_URS_2023_01/162201411</t>
  </si>
  <si>
    <t>16</t>
  </si>
  <si>
    <t>162201412</t>
  </si>
  <si>
    <t>Vodorovné přemístění kmenů stromů listnatých do 1 km D kmene přes 300 do 500 mm</t>
  </si>
  <si>
    <t>1705984579</t>
  </si>
  <si>
    <t>Vodorovné přemístění větví, kmenů nebo pařezů s naložením, složením a dopravou do 1000 m kmenů stromů listnatých, průměru přes 300 do 500 mm</t>
  </si>
  <si>
    <t>https://podminky.urs.cz/item/CS_URS_2023_01/162201412</t>
  </si>
  <si>
    <t>17</t>
  </si>
  <si>
    <t>162201413</t>
  </si>
  <si>
    <t>Vodorovné přemístění kmenů stromů listnatých do 1 km D kmene přes 500 do 700 mm</t>
  </si>
  <si>
    <t>1287517024</t>
  </si>
  <si>
    <t>Vodorovné přemístění větví, kmenů nebo pařezů s naložením, složením a dopravou do 1000 m kmenů stromů listnatých, průměru přes 500 do 700 mm</t>
  </si>
  <si>
    <t>https://podminky.urs.cz/item/CS_URS_2023_01/162201413</t>
  </si>
  <si>
    <t>18</t>
  </si>
  <si>
    <t>162201421</t>
  </si>
  <si>
    <t>Vodorovné přemístění pařezů do 1 km D přes 100 do 300 mm</t>
  </si>
  <si>
    <t>1568624597</t>
  </si>
  <si>
    <t>Vodorovné přemístění větví, kmenů nebo pařezů s naložením, složením a dopravou do 1000 m pařezů kmenů, průměru přes 100 do 300 mm</t>
  </si>
  <si>
    <t>https://podminky.urs.cz/item/CS_URS_2023_01/162201421</t>
  </si>
  <si>
    <t>19</t>
  </si>
  <si>
    <t>162201422</t>
  </si>
  <si>
    <t>Vodorovné přemístění pařezů do 1 km D přes 300 do 500 mm</t>
  </si>
  <si>
    <t>-993605369</t>
  </si>
  <si>
    <t>Vodorovné přemístění větví, kmenů nebo pařezů s naložením, složením a dopravou do 1000 m pařezů kmenů, průměru přes 300 do 500 mm</t>
  </si>
  <si>
    <t>https://podminky.urs.cz/item/CS_URS_2023_01/162201422</t>
  </si>
  <si>
    <t>20</t>
  </si>
  <si>
    <t>162201423</t>
  </si>
  <si>
    <t>Vodorovné přemístění pařezů do 1 km D přes 500 do 700 mm</t>
  </si>
  <si>
    <t>379000291</t>
  </si>
  <si>
    <t>Vodorovné přemístění větví, kmenů nebo pařezů s naložením, složením a dopravou do 1000 m pařezů kmenů, průměru přes 500 do 700 mm</t>
  </si>
  <si>
    <t>https://podminky.urs.cz/item/CS_URS_2023_01/162201423</t>
  </si>
  <si>
    <t>162301951</t>
  </si>
  <si>
    <t>Příplatek k vodorovnému přemístění kmenů stromů listnatých D kmene přes 100 do 300 mm ZKD 1 km</t>
  </si>
  <si>
    <t>-1697240719</t>
  </si>
  <si>
    <t>Vodorovné přemístění větví, kmenů nebo pařezů s naložením, složením a dopravou Příplatek k cenám za každých dalších i započatých 1000 m přes 1000 m kmenů stromů listnatých, o průměru přes 100 do 300 mm</t>
  </si>
  <si>
    <t>https://podminky.urs.cz/item/CS_URS_2023_01/162301951</t>
  </si>
  <si>
    <t>Poznámka k položce:_x000d_
do 10km</t>
  </si>
  <si>
    <t>VV</t>
  </si>
  <si>
    <t>6*10 'Přepočtené koeficientem množství</t>
  </si>
  <si>
    <t>22</t>
  </si>
  <si>
    <t>162301952</t>
  </si>
  <si>
    <t>Příplatek k vodorovnému přemístění kmenů stromů listnatých D kmene přes 300 do 500 mm ZKD 1 km</t>
  </si>
  <si>
    <t>1805126002</t>
  </si>
  <si>
    <t>Vodorovné přemístění větví, kmenů nebo pařezů s naložením, složením a dopravou Příplatek k cenám za každých dalších i započatých 1000 m přes 1000 m kmenů stromů listnatých, o průměru přes 300 do 500 mm</t>
  </si>
  <si>
    <t>https://podminky.urs.cz/item/CS_URS_2023_01/162301952</t>
  </si>
  <si>
    <t>2*10 'Přepočtené koeficientem množství</t>
  </si>
  <si>
    <t>23</t>
  </si>
  <si>
    <t>162301953</t>
  </si>
  <si>
    <t>Příplatek k vodorovnému přemístění kmenů stromů listnatých D kmene přes 500 do 700 mm ZKD 1 km</t>
  </si>
  <si>
    <t>181595793</t>
  </si>
  <si>
    <t>Vodorovné přemístění větví, kmenů nebo pařezů s naložením, složením a dopravou Příplatek k cenám za každých dalších i započatých 1000 m přes 1000 m kmenů stromů listnatých, o průměru přes 500 do 700 mm</t>
  </si>
  <si>
    <t>https://podminky.urs.cz/item/CS_URS_2023_01/162301953</t>
  </si>
  <si>
    <t>1*10 'Přepočtené koeficientem množství</t>
  </si>
  <si>
    <t>24</t>
  </si>
  <si>
    <t>162301971</t>
  </si>
  <si>
    <t>Příplatek k vodorovnému přemístění pařezů D přes 100 do 300 mm ZKD 1 km</t>
  </si>
  <si>
    <t>-1872530287</t>
  </si>
  <si>
    <t>Vodorovné přemístění větví, kmenů nebo pařezů s naložením, složením a dopravou Příplatek k cenám za každých dalších i započatých 1000 m přes 1000 m pařezů kmenů, průměru přes 100 do 300 mm</t>
  </si>
  <si>
    <t>https://podminky.urs.cz/item/CS_URS_2023_01/162301971</t>
  </si>
  <si>
    <t>25</t>
  </si>
  <si>
    <t>162301972</t>
  </si>
  <si>
    <t>Příplatek k vodorovnému přemístění pařezů D přes 300 do 500 mm ZKD 1 km</t>
  </si>
  <si>
    <t>943570893</t>
  </si>
  <si>
    <t>Vodorovné přemístění větví, kmenů nebo pařezů s naložením, složením a dopravou Příplatek k cenám za každých dalších i započatých 1000 m přes 1000 m pařezů kmenů, průměru přes 300 do 500 mm</t>
  </si>
  <si>
    <t>https://podminky.urs.cz/item/CS_URS_2023_01/162301972</t>
  </si>
  <si>
    <t>26</t>
  </si>
  <si>
    <t>162301973</t>
  </si>
  <si>
    <t>Příplatek k vodorovnému přemístění pařezů D přes 500 do 700 mm ZKD 1 km</t>
  </si>
  <si>
    <t>-1370881883</t>
  </si>
  <si>
    <t>Vodorovné přemístění větví, kmenů nebo pařezů s naložením, složením a dopravou Příplatek k cenám za každých dalších i započatých 1000 m přes 1000 m pařezů kmenů, průměru přes 500 do 700 mm</t>
  </si>
  <si>
    <t>https://podminky.urs.cz/item/CS_URS_2023_01/162301973</t>
  </si>
  <si>
    <t>27</t>
  </si>
  <si>
    <t>174111111</t>
  </si>
  <si>
    <t>Zásyp jam po vyfrézovaných pařezech hl do 0,2 m v rovině nebo na svahu do 1:5</t>
  </si>
  <si>
    <t>1572632379</t>
  </si>
  <si>
    <t>Zásyp jam po vyfrézovaných pařezech hloubky do 200 mm v rovině nebo na svahu do 1:5</t>
  </si>
  <si>
    <t>https://podminky.urs.cz/item/CS_URS_2023_01/174111111</t>
  </si>
  <si>
    <t>28</t>
  </si>
  <si>
    <t>M</t>
  </si>
  <si>
    <t>10364100</t>
  </si>
  <si>
    <t>zemina pro terénní úpravy - tříděná</t>
  </si>
  <si>
    <t>t</t>
  </si>
  <si>
    <t>1266651899</t>
  </si>
  <si>
    <t>2*0,12 'Přepočtené koeficientem množství</t>
  </si>
  <si>
    <t>29</t>
  </si>
  <si>
    <t>183101215</t>
  </si>
  <si>
    <t>Jamky pro výsadbu s výměnou 50 % půdy zeminy skupiny 1 až 4 obj přes 0,125 do 0,4 m3 v rovině a svahu do 1:5</t>
  </si>
  <si>
    <t>1317207497</t>
  </si>
  <si>
    <t>Hloubení jamek pro vysazování rostlin v zemině skupiny 1 až 4 s výměnou půdy z 50% v rovině nebo na svahu do 1:5, objemu přes 0,125 do 0,40 m3</t>
  </si>
  <si>
    <t>https://podminky.urs.cz/item/CS_URS_2023_01/183101215</t>
  </si>
  <si>
    <t>Poznámka k položce:_x000d_
přesazená převislá třešeň</t>
  </si>
  <si>
    <t>30</t>
  </si>
  <si>
    <t>183111212</t>
  </si>
  <si>
    <t>Jamky pro výsadbu s výměnou 50 % půdy zeminy skupiny 1 až 4 obj přes 0,002 do 0,005 m3 v rovině a svahu do 1:5</t>
  </si>
  <si>
    <t>467422571</t>
  </si>
  <si>
    <t>Hloubení jamek pro vysazování rostlin v zemině skupiny 1 až 4 s výměnou půdy z 50% v rovině nebo na svahu do 1:5, objemu přes 0,002 do 0,005 m3</t>
  </si>
  <si>
    <t>https://podminky.urs.cz/item/CS_URS_2023_01/183111212</t>
  </si>
  <si>
    <t>Poznámka k položce:_x000d_
přesazené brsleny</t>
  </si>
  <si>
    <t>31</t>
  </si>
  <si>
    <t>183205121</t>
  </si>
  <si>
    <t>Založení záhonu v rovině a svahu do 1:5 na starém záhonu</t>
  </si>
  <si>
    <t>-218803660</t>
  </si>
  <si>
    <t>Založení záhonu pro výsadbu rostlin v rovině nebo na svahu do 1:5 na starém trávníku</t>
  </si>
  <si>
    <t>https://podminky.urs.cz/item/CS_URS_2023_01/183205121</t>
  </si>
  <si>
    <t>Poznámka k položce:_x000d_
přesazené keře</t>
  </si>
  <si>
    <t>32</t>
  </si>
  <si>
    <t>183403113</t>
  </si>
  <si>
    <t>Obdělání půdy frézováním v rovině a svahu do 1:5</t>
  </si>
  <si>
    <t>-414936782</t>
  </si>
  <si>
    <t>Obdělání půdy frézováním v rovině nebo na svahu do 1:5</t>
  </si>
  <si>
    <t>https://podminky.urs.cz/item/CS_URS_2023_01/183403113</t>
  </si>
  <si>
    <t>33</t>
  </si>
  <si>
    <t>183403153</t>
  </si>
  <si>
    <t>Obdělání půdy hrabáním v rovině a svahu do 1:5</t>
  </si>
  <si>
    <t>-1692990178</t>
  </si>
  <si>
    <t>Obdělání půdy hrabáním v rovině nebo na svahu do 1:5</t>
  </si>
  <si>
    <t>https://podminky.urs.cz/item/CS_URS_2023_01/183403153</t>
  </si>
  <si>
    <t>34</t>
  </si>
  <si>
    <t>184102112</t>
  </si>
  <si>
    <t>Výsadba dřeviny s balem D přes 0,2 do 0,3 m do jamky se zalitím v rovině a svahu do 1:5</t>
  </si>
  <si>
    <t>1870554279</t>
  </si>
  <si>
    <t>Výsadba dřeviny s balem do předem vyhloubené jamky se zalitím v rovině nebo na svahu do 1:5, při průměru balu přes 200 do 300 mm</t>
  </si>
  <si>
    <t>https://podminky.urs.cz/item/CS_URS_2023_01/184102112</t>
  </si>
  <si>
    <t>35</t>
  </si>
  <si>
    <t>184102115</t>
  </si>
  <si>
    <t>Výsadba dřeviny s balem D do 0,6 m do jamky se zalitím v rovině a svahu do 1:5</t>
  </si>
  <si>
    <t>CS ÚRS 2017 01</t>
  </si>
  <si>
    <t>-1935475042</t>
  </si>
  <si>
    <t>Výsadba dřeviny s balem do předem vyhloubené jamky se zalitím v rovině nebo na svahu do 1:5, při průměru balu přes 500 do 600 mm</t>
  </si>
  <si>
    <t>36</t>
  </si>
  <si>
    <t>184215111</t>
  </si>
  <si>
    <t>Ukotvení kmene dřevin v rovině nebo na svahu do 1:5 jedním kůlem D do 0,1 m dl do 1 m</t>
  </si>
  <si>
    <t>-1342592447</t>
  </si>
  <si>
    <t>Ukotvení dřeviny kůly v rovině nebo na svahu do 1:5 jedním kůlem, délky do 1 m</t>
  </si>
  <si>
    <t>https://podminky.urs.cz/item/CS_URS_2023_01/184215111</t>
  </si>
  <si>
    <t>37</t>
  </si>
  <si>
    <t>60591251</t>
  </si>
  <si>
    <t>kůl vyvazovací dřevěný impregnovaný D 8cm dl 1,5m</t>
  </si>
  <si>
    <t>-1631340841</t>
  </si>
  <si>
    <t>38</t>
  </si>
  <si>
    <t>184401111</t>
  </si>
  <si>
    <t>Příprava dřevin k přesazení bez výměny půdy s vyhnojením s balem D přes 0,6 do 0,8 m v rovině a svahu do 1:5</t>
  </si>
  <si>
    <t>920634785</t>
  </si>
  <si>
    <t>Příprava dřeviny k přesazení v rovině nebo na svahu do 1:5 s balem, při průměru balu přes 0,6 do 0,8 m</t>
  </si>
  <si>
    <t>https://podminky.urs.cz/item/CS_URS_2023_01/184401111</t>
  </si>
  <si>
    <t>39</t>
  </si>
  <si>
    <t>184502113</t>
  </si>
  <si>
    <t>Vyzvednutí dřeviny k přesazení s balem D přes 0,5 do 0,6 m v rovině a svahu do 1:5</t>
  </si>
  <si>
    <t>1783102977</t>
  </si>
  <si>
    <t>Vyzvednutí dřeviny k přesazení s balem v rovině nebo na svahu do 1:5, při průměru balu přes 500 do 600 mm</t>
  </si>
  <si>
    <t>https://podminky.urs.cz/item/CS_URS_2023_01/184502113</t>
  </si>
  <si>
    <t>40</t>
  </si>
  <si>
    <t>184801121</t>
  </si>
  <si>
    <t>Ošetřování vysazených dřevin soliterních v rovině a svahu do 1:5</t>
  </si>
  <si>
    <t>-110564192</t>
  </si>
  <si>
    <t>Ošetření vysazených dřevin solitérních v rovině nebo na svahu do 1:5</t>
  </si>
  <si>
    <t>https://podminky.urs.cz/item/CS_URS_2023_01/184801121</t>
  </si>
  <si>
    <t>41</t>
  </si>
  <si>
    <t>184911421</t>
  </si>
  <si>
    <t>Mulčování rostlin kůrou tl do 0,1 m v rovině a svahu do 1:5</t>
  </si>
  <si>
    <t>-1336887612</t>
  </si>
  <si>
    <t>Mulčování vysazených rostlin mulčovací kůrou, tl. do 100 mm v rovině nebo na svahu do 1:5</t>
  </si>
  <si>
    <t>https://podminky.urs.cz/item/CS_URS_2023_01/184911421</t>
  </si>
  <si>
    <t>42</t>
  </si>
  <si>
    <t>10391100</t>
  </si>
  <si>
    <t>kůra mulčovací VL</t>
  </si>
  <si>
    <t>m3</t>
  </si>
  <si>
    <t>-932335390</t>
  </si>
  <si>
    <t>43</t>
  </si>
  <si>
    <t>185804312</t>
  </si>
  <si>
    <t>Zalití rostlin vodou plocha přes 20 m2</t>
  </si>
  <si>
    <t>1978789844</t>
  </si>
  <si>
    <t>Zalití rostlin vodou plochy záhonů jednotlivě přes 20 m2</t>
  </si>
  <si>
    <t>https://podminky.urs.cz/item/CS_URS_2023_01/185804312</t>
  </si>
  <si>
    <t>44</t>
  </si>
  <si>
    <t>185851121</t>
  </si>
  <si>
    <t>Dovoz vody pro zálivku rostlin za vzdálenost do 1000 m</t>
  </si>
  <si>
    <t>CS ÚRS 2019 01</t>
  </si>
  <si>
    <t>885069959</t>
  </si>
  <si>
    <t xml:space="preserve">Dovoz vody pro zálivku rostlin  na vzdálenost do 1000 m</t>
  </si>
  <si>
    <t>45</t>
  </si>
  <si>
    <t>08211321</t>
  </si>
  <si>
    <t>voda pitná pro ostatní odběratele</t>
  </si>
  <si>
    <t>CS ÚRS 2022 01</t>
  </si>
  <si>
    <t>777100012</t>
  </si>
  <si>
    <t>46</t>
  </si>
  <si>
    <t>998231311</t>
  </si>
  <si>
    <t>Přesun hmot pro sadovnické a krajinářské úpravy vodorovně do 5000 m</t>
  </si>
  <si>
    <t>631144514</t>
  </si>
  <si>
    <t>Přesun hmot pro sadovnické a krajinářské úpravy - strojně dopravní vzdálenost do 5000 m</t>
  </si>
  <si>
    <t>47</t>
  </si>
  <si>
    <t>10321100</t>
  </si>
  <si>
    <t>zahradní substrát pro výsadbu VL</t>
  </si>
  <si>
    <t>-1538835637</t>
  </si>
  <si>
    <t xml:space="preserve">zahradní substrát pro výsadbu VL </t>
  </si>
  <si>
    <t>SO 101 a 104 - Místní komunikace, zpevněné plochy náměstí a MK ul. Rokycanova</t>
  </si>
  <si>
    <t xml:space="preserve">    120 - Zemní práce - Sanace (rezerva pro 1/2 pojížděných ploch)</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</si>
  <si>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</si>
  <si>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</si>
  <si>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</si>
  <si>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</si>
  <si>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</si>
  <si>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</si>
  <si>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</si>
  <si>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</si>
  <si>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</si>
  <si>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</si>
  <si>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767 - Konstrukce zámečnické</t>
  </si>
  <si>
    <t xml:space="preserve">    772 - Plochy z kamene</t>
  </si>
  <si>
    <t>113106122</t>
  </si>
  <si>
    <t>Rozebrání dlažeb z kamenných dlaždic komunikací pro pěší ručně</t>
  </si>
  <si>
    <t>CS ÚRS 2023 02</t>
  </si>
  <si>
    <t>-1407865114</t>
  </si>
  <si>
    <t>Rozebrání dlažeb komunikací pro pěší s přemístěním hmot na skládku na vzdálenost do 3 m nebo s naložením na dopravní prostředek s ložem z kameniva nebo živice a s jakoukoliv výplní spár ručně z kamenných dlaždic nebo desek</t>
  </si>
  <si>
    <t>https://podminky.urs.cz/item/CS_URS_2023_02/113106122</t>
  </si>
  <si>
    <t>113106123</t>
  </si>
  <si>
    <t>Rozebrání dlažeb ze zámkových dlaždic komunikací pro pěší ručně</t>
  </si>
  <si>
    <t>1588228009</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</si>
  <si>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</si>
  <si>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https://podminky.urs.cz/item/CS_URS_2023_02/113106123</t>
  </si>
  <si>
    <t>113106143</t>
  </si>
  <si>
    <t>Rozebrání dlažeb z kamenných dlaždic komunikací pro pěší strojně pl přes 50 m2</t>
  </si>
  <si>
    <t>740629763</t>
  </si>
  <si>
    <t>Rozebrání dlažeb komunikací pro pěší s přemístěním hmot na skládku na vzdálenost do 3 m nebo s naložením na dopravní prostředek s ložem z kameniva nebo živice a s jakoukoliv výplní spár strojně plochy jednotlivě přes 50 m2 z kamenných dlaždic nebo desek</t>
  </si>
  <si>
    <t>https://podminky.urs.cz/item/CS_URS_2023_02/113106143</t>
  </si>
  <si>
    <t>113106144</t>
  </si>
  <si>
    <t>Rozebrání dlažeb ze zámkových dlaždic komunikací pro pěší strojně pl přes 50 m2</t>
  </si>
  <si>
    <t>743460834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</si>
  <si>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</si>
  <si>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https://podminky.urs.cz/item/CS_URS_2023_02/113106144</t>
  </si>
  <si>
    <t>113106161</t>
  </si>
  <si>
    <t>Rozebrání dlažeb vozovek z drobných kostek s ložem z kameniva ručně</t>
  </si>
  <si>
    <t>2133089255</t>
  </si>
  <si>
    <t>Rozebrání dlažeb vozovek a ploch s přemístěním hmot na skládku na vzdálenost do 3 m nebo s naložením na dopravní prostředek, s jakoukoliv výplní spár ručně z drobných kostek nebo odseků s ložem z kameniva</t>
  </si>
  <si>
    <t>https://podminky.urs.cz/item/CS_URS_2023_02/113106161</t>
  </si>
  <si>
    <t>113106183</t>
  </si>
  <si>
    <t>Rozebrání dlažeb vozovek z velkých kostek s ložem z kameniva strojně pl do 50 m2</t>
  </si>
  <si>
    <t>681817742</t>
  </si>
  <si>
    <t>Rozebrání dlažeb vozovek a ploch s přemístěním hmot na skládku na vzdálenost do 3 m nebo s naložením na dopravní prostředek, s jakoukoliv výplní spár strojně plochy jednotlivě do 50 m2 z velkých kostek s ložem z kameniva</t>
  </si>
  <si>
    <t>https://podminky.urs.cz/item/CS_URS_2023_02/113106183</t>
  </si>
  <si>
    <t>113106522</t>
  </si>
  <si>
    <t>Rozebrání dlažeb vozovek z drobných kostek s ložem ze živice strojně pl přes 200 m2</t>
  </si>
  <si>
    <t>2110628678</t>
  </si>
  <si>
    <t>Rozebrání dlažeb vozovek a ploch s přemístěním hmot na skládku na vzdálenost do 3 m nebo s naložením na dopravní prostředek, s jakoukoliv výplní spár strojně plochy jednotlivě přes 200 m2 z drobných kostek nebo odseků s ložem ze živice</t>
  </si>
  <si>
    <t>https://podminky.urs.cz/item/CS_URS_2023_02/113106522</t>
  </si>
  <si>
    <t>113107122</t>
  </si>
  <si>
    <t>Odstranění podkladu z kameniva drceného tl přes 100 do 200 mm ručně</t>
  </si>
  <si>
    <t>981149332</t>
  </si>
  <si>
    <t>Odstranění podkladů nebo krytů ručně s přemístěním hmot na skládku na vzdálenost do 3 m nebo s naložením na dopravní prostředek z kameniva hrubého drceného, o tl. vrstvy přes 100 do 200 mm</t>
  </si>
  <si>
    <t>https://podminky.urs.cz/item/CS_URS_2023_02/113107122</t>
  </si>
  <si>
    <t>113107131</t>
  </si>
  <si>
    <t>Odstranění podkladu z betonu prostého tl přes 100 do 150 mm ručně</t>
  </si>
  <si>
    <t>233884827</t>
  </si>
  <si>
    <t>Odstranění podkladů nebo krytů ručně s přemístěním hmot na skládku na vzdálenost do 3 m nebo s naložením na dopravní prostředek z betonu prostého, o tl. vrstvy přes 100 do 150 mm</t>
  </si>
  <si>
    <t>https://podminky.urs.cz/item/CS_URS_2023_02/113107131</t>
  </si>
  <si>
    <t>113107162</t>
  </si>
  <si>
    <t>Odstranění podkladu z kameniva drceného tl přes 100 do 200 mm strojně pl přes 50 do 200 m2</t>
  </si>
  <si>
    <t>1322175079</t>
  </si>
  <si>
    <t>Odstranění podkladů nebo krytů strojně plochy jednotlivě přes 50 m2 do 200 m2 s přemístěním hmot na skládku na vzdálenost do 20 m nebo s naložením na dopravní prostředek z kameniva hrubého drceného, o tl. vrstvy přes 100 do 200 mm</t>
  </si>
  <si>
    <t>https://podminky.urs.cz/item/CS_URS_2023_02/113107162</t>
  </si>
  <si>
    <t>113107163</t>
  </si>
  <si>
    <t>Odstranění podkladu z kameniva drceného tl přes 200 do 300 mm strojně pl přes 50 do 200 m2</t>
  </si>
  <si>
    <t>-1642666144</t>
  </si>
  <si>
    <t>Odstranění podkladů nebo krytů strojně plochy jednotlivě přes 50 m2 do 200 m2 s přemístěním hmot na skládku na vzdálenost do 20 m nebo s naložením na dopravní prostředek z kameniva hrubého drceného, o tl. vrstvy přes 200 do 300 mm</t>
  </si>
  <si>
    <t>https://podminky.urs.cz/item/CS_URS_2023_02/113107163</t>
  </si>
  <si>
    <t>113107181</t>
  </si>
  <si>
    <t>Odstranění podkladu živičného tl do 50 mm strojně pl přes 50 do 200 m2</t>
  </si>
  <si>
    <t>545207558</t>
  </si>
  <si>
    <t>Odstranění podkladů nebo krytů strojně plochy jednotlivě přes 50 m2 do 200 m2 s přemístěním hmot na skládku na vzdálenost do 20 m nebo s naložením na dopravní prostředek živičných, o tl. vrstvy do 50 mm</t>
  </si>
  <si>
    <t>https://podminky.urs.cz/item/CS_URS_2023_02/113107181</t>
  </si>
  <si>
    <t>113107182</t>
  </si>
  <si>
    <t>Odstranění podkladu živičného tl přes 50 do 100 mm strojně pl přes 50 do 200 m2</t>
  </si>
  <si>
    <t>-682441868</t>
  </si>
  <si>
    <t>Odstranění podkladů nebo krytů strojně plochy jednotlivě přes 50 m2 do 200 m2 s přemístěním hmot na skládku na vzdálenost do 20 m nebo s naložením na dopravní prostředek živičných, o tl. vrstvy přes 50 do 100 mm</t>
  </si>
  <si>
    <t>https://podminky.urs.cz/item/CS_URS_2023_02/113107182</t>
  </si>
  <si>
    <t>113107222</t>
  </si>
  <si>
    <t>Odstranění podkladu z kameniva drceného tl přes 100 do 200 mm strojně pl přes 200 m2</t>
  </si>
  <si>
    <t>-1499822664</t>
  </si>
  <si>
    <t>Odstranění podkladů nebo krytů strojně plochy jednotlivě přes 200 m2 s přemístěním hmot na skládku na vzdálenost do 20 m nebo s naložením na dopravní prostředek z kameniva hrubého drceného, o tl. vrstvy přes 100 do 200 mm</t>
  </si>
  <si>
    <t>https://podminky.urs.cz/item/CS_URS_2023_02/113107222</t>
  </si>
  <si>
    <t>113107223</t>
  </si>
  <si>
    <t>Odstranění podkladu z kameniva drceného tl přes 200 do 300 mm strojně pl přes 200 m2</t>
  </si>
  <si>
    <t>-1954898671</t>
  </si>
  <si>
    <t>Odstranění podkladů nebo krytů strojně plochy jednotlivě přes 200 m2 s přemístěním hmot na skládku na vzdálenost do 20 m nebo s naložením na dopravní prostředek z kameniva hrubého drceného, o tl. vrstvy přes 200 do 300 mm</t>
  </si>
  <si>
    <t>https://podminky.urs.cz/item/CS_URS_2023_02/113107223</t>
  </si>
  <si>
    <t>1085034284</t>
  </si>
  <si>
    <t>113107241</t>
  </si>
  <si>
    <t>Odstranění podkladu živičného tl 50 mm strojně pl přes 200 m2</t>
  </si>
  <si>
    <t>-1697693125</t>
  </si>
  <si>
    <t>Odstranění podkladů nebo krytů strojně plochy jednotlivě přes 200 m2 s přemístěním hmot na skládku na vzdálenost do 20 m nebo s naložením na dopravní prostředek živičných, o tl. vrstvy do 50 mm</t>
  </si>
  <si>
    <t>https://podminky.urs.cz/item/CS_URS_2023_02/113107241</t>
  </si>
  <si>
    <t>113107242</t>
  </si>
  <si>
    <t>Odstranění podkladu živičného tl přes 50 do 100 mm strojně pl přes 200 m2</t>
  </si>
  <si>
    <t>-1511365575</t>
  </si>
  <si>
    <t>Odstranění podkladů nebo krytů strojně plochy jednotlivě přes 200 m2 s přemístěním hmot na skládku na vzdálenost do 20 m nebo s naložením na dopravní prostředek živičných, o tl. vrstvy přes 50 do 100 mm</t>
  </si>
  <si>
    <t>https://podminky.urs.cz/item/CS_URS_2023_02/113107242</t>
  </si>
  <si>
    <t>1425418926</t>
  </si>
  <si>
    <t>113107323</t>
  </si>
  <si>
    <t>Odstranění podkladu z kameniva drceného tl přes 200 do 300 mm strojně pl do 50 m2</t>
  </si>
  <si>
    <t>-2097111297</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</si>
  <si>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</si>
  <si>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https://podminky.urs.cz/item/CS_URS_2023_02/113107323</t>
  </si>
  <si>
    <t>113107342</t>
  </si>
  <si>
    <t>Odstranění podkladu živičného tl přes 50 do 100 mm strojně pl do 50 m2</t>
  </si>
  <si>
    <t>63185955</t>
  </si>
  <si>
    <t>Odstranění podkladů nebo krytů strojně plochy jednotlivě do 50 m2 s přemístěním hmot na skládku na vzdálenost do 3 m nebo s naložením na dopravní prostředek živičných, o tl. vrstvy přes 50 do 100 mm</t>
  </si>
  <si>
    <t>https://podminky.urs.cz/item/CS_URS_2023_02/113107342</t>
  </si>
  <si>
    <t>113201112</t>
  </si>
  <si>
    <t>Vytrhání obrub silničních ležatých</t>
  </si>
  <si>
    <t>m</t>
  </si>
  <si>
    <t>1617366975</t>
  </si>
  <si>
    <t>Vytrhání obrub s vybouráním lože, s přemístěním hmot na skládku na vzdálenost do 3 m nebo s naložením na dopravní prostředek silničních ležatých</t>
  </si>
  <si>
    <t>https://podminky.urs.cz/item/CS_URS_2023_02/113201112</t>
  </si>
  <si>
    <t>Poznámka k položce:_x000d_
kamenné obruby</t>
  </si>
  <si>
    <t>1374820884</t>
  </si>
  <si>
    <t>Poznámka k položce:_x000d_
betonové obruby</t>
  </si>
  <si>
    <t>113202111</t>
  </si>
  <si>
    <t>Vytrhání obrub krajníků obrubníků stojatých</t>
  </si>
  <si>
    <t>-741812529</t>
  </si>
  <si>
    <t>Vytrhání obrub s vybouráním lože, s přemístěním hmot na skládku na vzdálenost do 3 m nebo s naložením na dopravní prostředek z krajníků nebo obrubníků stojatých</t>
  </si>
  <si>
    <t>https://podminky.urs.cz/item/CS_URS_2023_02/113202111</t>
  </si>
  <si>
    <t>-552841249</t>
  </si>
  <si>
    <t>Poznámka k položce:_x000d_
betonovéobruby</t>
  </si>
  <si>
    <t>113203111</t>
  </si>
  <si>
    <t>Vytrhání obrub z dlažebních kostek</t>
  </si>
  <si>
    <t>2110437540</t>
  </si>
  <si>
    <t>Vytrhání obrub s vybouráním lože, s přemístěním hmot na skládku na vzdálenost do 3 m nebo s naložením na dopravní prostředek z dlažebních kostek</t>
  </si>
  <si>
    <t>https://podminky.urs.cz/item/CS_URS_2023_02/113203111</t>
  </si>
  <si>
    <t>113204111</t>
  </si>
  <si>
    <t>Vytrhání obrub záhonových</t>
  </si>
  <si>
    <t>97402230</t>
  </si>
  <si>
    <t>Vytrhání obrub s vybouráním lože, s přemístěním hmot na skládku na vzdálenost do 3 m nebo s naložením na dopravní prostředek záhonových</t>
  </si>
  <si>
    <t>https://podminky.urs.cz/item/CS_URS_2023_02/113204111</t>
  </si>
  <si>
    <t>122251102</t>
  </si>
  <si>
    <t>Odkopávky a prokopávky nezapažené v hornině třídy těžitelnosti I skupiny 3 objem do 50 m3 strojně</t>
  </si>
  <si>
    <t>-1117174518</t>
  </si>
  <si>
    <t>Odkopávky a prokopávky nezapažené strojně v hornině třídy těžitelnosti I skupiny 3 přes 20 do 50 m3</t>
  </si>
  <si>
    <t>https://podminky.urs.cz/item/CS_URS_2023_02/122251102</t>
  </si>
  <si>
    <t>Poznámka k položce:_x000d_
natěžení vhodné zeminy do násypů</t>
  </si>
  <si>
    <t>CS ÚRS 2020 01</t>
  </si>
  <si>
    <t>-534866924</t>
  </si>
  <si>
    <t>Poznámka k položce:_x000d_
nákup vhodné zeminy do dosypů</t>
  </si>
  <si>
    <t>52,6*1,9</t>
  </si>
  <si>
    <t>122252206</t>
  </si>
  <si>
    <t>Odkopávky a prokopávky nezapažené pro silnice a dálnice v hornině třídy těžitelnosti I objem do 5000 m3 strojně</t>
  </si>
  <si>
    <t>-133988116</t>
  </si>
  <si>
    <t>Odkopávky a prokopávky nezapažené pro silnice a dálnice strojně v hornině třídy těžitelnosti I přes 1 000 do 5 000 m3</t>
  </si>
  <si>
    <t>https://podminky.urs.cz/item/CS_URS_2023_02/122252206</t>
  </si>
  <si>
    <t>122702119</t>
  </si>
  <si>
    <t>Příplatek za lepivost k odkopávkám a prokopávkám výsypek rozpojitelných bez předchozího rozrušení</t>
  </si>
  <si>
    <t>1359708270</t>
  </si>
  <si>
    <t xml:space="preserve">Odkopávky a prokopávky výsypek   Příplatek k cenám za lepivost zemin</t>
  </si>
  <si>
    <t>https://podminky.urs.cz/item/CS_URS_2022_01/122702119</t>
  </si>
  <si>
    <t>PSC</t>
  </si>
  <si>
    <t xml:space="preserve">Poznámka k souboru cen:_x000d_
1. V ceně jsou započteny i náklady spojené s přehozením výkopku do 3 m nebo s naložením na dopravní prostředek v zeminách rozpojitelných bez předchozího rozrušení. 2. Ceny lze použít i pro hrubé terénní úpravy výsypek vnitřních i vnějších a svahů zbytkových lomů. </t>
  </si>
  <si>
    <t>Poznámka k položce:_x000d_
odkopávky, rýhy, jámy</t>
  </si>
  <si>
    <t>1253,7+25,5+60</t>
  </si>
  <si>
    <t>129001101</t>
  </si>
  <si>
    <t>Příplatek za ztížení odkopávky nebo prokopávky v blízkosti inženýrských sítí</t>
  </si>
  <si>
    <t>-44508728</t>
  </si>
  <si>
    <t>Příplatek k cenám vykopávek za ztížení vykopávky v blízkosti podzemního vedení nebo výbušnin v horninách jakékoliv třídy</t>
  </si>
  <si>
    <t>1339,2*0,2</t>
  </si>
  <si>
    <t>131151201</t>
  </si>
  <si>
    <t>Hloubení jam zapažených v hornině třídy těžitelnosti I skupiny 1 a 2 objem do 20 m3 strojně</t>
  </si>
  <si>
    <t>1324084993</t>
  </si>
  <si>
    <t>Hloubení zapažených jam a zářezů strojně s urovnáním dna do předepsaného profilu a spádu v hornině třídy těžitelnosti I skupiny 1 a 2 do 20 m3</t>
  </si>
  <si>
    <t>https://podminky.urs.cz/item/CS_URS_2023_02/131151201</t>
  </si>
  <si>
    <t>Poznámka k položce:_x000d_
uliční vpust</t>
  </si>
  <si>
    <t>-1077440527</t>
  </si>
  <si>
    <t>Poznámka k položce:_x000d_
základ vánočního stromu</t>
  </si>
  <si>
    <t>132151101</t>
  </si>
  <si>
    <t>Hloubení rýh nezapažených š do 800 mm v hornině třídy těžitelnosti I skupiny 1 a 2 objem do 20 m3 strojně</t>
  </si>
  <si>
    <t>-1060961052</t>
  </si>
  <si>
    <t>Hloubení nezapažených rýh šířky do 800 mm strojně s urovnáním dna do předepsaného profilu a spádu v hornině třídy těžitelnosti I skupiny 1 a 2 do 20 m3</t>
  </si>
  <si>
    <t>https://podminky.urs.cz/item/CS_URS_2023_02/132151101</t>
  </si>
  <si>
    <t>Poznámka k položce:_x000d_
hloubení rýh pro drenáž</t>
  </si>
  <si>
    <t>162751117</t>
  </si>
  <si>
    <t>Vodorovné přemístění přes 9 000 do 10000 m výkopku/sypaniny z horniny třídy těžitelnosti I skupiny 1 až 3</t>
  </si>
  <si>
    <t>-114744841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</si>
  <si>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</si>
  <si>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</si>
  <si>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-1280069083</t>
  </si>
  <si>
    <t>Poznámka k položce:_x000d_
dovoz vhodné zeminy do násypů</t>
  </si>
  <si>
    <t>-1629089504</t>
  </si>
  <si>
    <t>Poznámka k položce:_x000d_
dovoz ornice</t>
  </si>
  <si>
    <t>1479570913</t>
  </si>
  <si>
    <t>162751119</t>
  </si>
  <si>
    <t>Příplatek k vodorovnému přemístění výkopku/sypaniny z horniny třídy těžitelnosti I skupiny 1 až 3 ZKD 1000 m přes 10000 m</t>
  </si>
  <si>
    <t>1184433981</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</si>
  <si>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</si>
  <si>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https://podminky.urs.cz/item/CS_URS_2023_02/162751119</t>
  </si>
  <si>
    <t>Poznámka k položce:_x000d_
příplatek za dalších 15km k pol. 162751117</t>
  </si>
  <si>
    <t>1339,2*15</t>
  </si>
  <si>
    <t>1253363646</t>
  </si>
  <si>
    <t>Poznámka k položce:_x000d_
příplatek za dalších 15km k pol. 162751117 (dovoz zeminy)</t>
  </si>
  <si>
    <t>52,6*15</t>
  </si>
  <si>
    <t>1481055763</t>
  </si>
  <si>
    <t>Poznámka k položce:_x000d_
příplatek za dalších 15km k pol. 162751117 (dovoz ornice)</t>
  </si>
  <si>
    <t>8,55*15</t>
  </si>
  <si>
    <t>-456358970</t>
  </si>
  <si>
    <t>13*15</t>
  </si>
  <si>
    <t>171152111</t>
  </si>
  <si>
    <t>Uložení sypaniny z hornin nesoudržných a sypkých do násypů zhutněných v aktivní zóně silnic a dálnic</t>
  </si>
  <si>
    <t>-1398365015</t>
  </si>
  <si>
    <t>Uložení sypaniny do zhutněných násypů pro silnice, dálnice a letiště s rozprostřením sypaniny ve vrstvách, s hrubým urovnáním a uzavřením povrchu násypu z hornin nesoudržných sypkých v aktivní zóně</t>
  </si>
  <si>
    <t>https://podminky.urs.cz/item/CS_URS_2023_02/171152111</t>
  </si>
  <si>
    <t>171201221</t>
  </si>
  <si>
    <t>Poplatek za uložení na skládce (skládkovné) zeminy a kamení kód odpadu 17 05 04</t>
  </si>
  <si>
    <t>-783376318</t>
  </si>
  <si>
    <t>Poplatek za uložení stavebního odpadu na skládce (skládkovné) zeminy a kamení zatříděného do Katalogu odpadů pod kódem 17 05 04</t>
  </si>
  <si>
    <t>https://podminky.urs.cz/item/CS_URS_2023_02/171201221</t>
  </si>
  <si>
    <t>Poznámka k položce:_x000d_
viz. pol. 162751117</t>
  </si>
  <si>
    <t>(1339,2+13)*1,7</t>
  </si>
  <si>
    <t>171251201</t>
  </si>
  <si>
    <t>Uložení sypaniny na skládky nebo meziskládky</t>
  </si>
  <si>
    <t>302367558</t>
  </si>
  <si>
    <t>Uložení sypaniny na skládky nebo meziskládky bez hutnění s upravením uložené sypaniny do předepsaného tvaru</t>
  </si>
  <si>
    <t>https://podminky.urs.cz/item/CS_URS_2023_02/171251201</t>
  </si>
  <si>
    <t>181351103</t>
  </si>
  <si>
    <t>Rozprostření ornice tl vrstvy do 200 mm pl do 500 m2 v rovině nebo ve svahu do 1:5 strojně</t>
  </si>
  <si>
    <t>2003279477</t>
  </si>
  <si>
    <t>Rozprostření a urovnání ornice v rovině nebo ve svahu sklonu do 1:5 strojně při souvislé ploše přes 100 do 500 m2, tl. vrstvy do 200 mm</t>
  </si>
  <si>
    <t>Poznámka k položce:_x000d_
tl. vrstvy 100mm</t>
  </si>
  <si>
    <t>48</t>
  </si>
  <si>
    <t>181411121</t>
  </si>
  <si>
    <t>Založení lučního trávníku výsevem pl do 1000 m2 v rovině a ve svahu do 1:5</t>
  </si>
  <si>
    <t>2075082375</t>
  </si>
  <si>
    <t>Založení trávníku na půdě předem připravené plochy do 1000 m2 výsevem včetně utažení lučního v rovině nebo na svahu do 1:5</t>
  </si>
  <si>
    <t>https://podminky.urs.cz/item/CS_URS_2023_01/181411121</t>
  </si>
  <si>
    <t>49</t>
  </si>
  <si>
    <t>00572470</t>
  </si>
  <si>
    <t>osivo směs travní univerzál</t>
  </si>
  <si>
    <t>kg</t>
  </si>
  <si>
    <t>1233121073</t>
  </si>
  <si>
    <t>85,5*1,05*0,035</t>
  </si>
  <si>
    <t>50</t>
  </si>
  <si>
    <t>10364101</t>
  </si>
  <si>
    <t xml:space="preserve">zemina pro terénní úpravy -  ornice</t>
  </si>
  <si>
    <t>2146399536</t>
  </si>
  <si>
    <t>Poznámka k položce:_x000d_
ornice pro plochy terénních úprav</t>
  </si>
  <si>
    <t>85,5*0,1*1,6</t>
  </si>
  <si>
    <t>51</t>
  </si>
  <si>
    <t>181951111</t>
  </si>
  <si>
    <t>Úprava pláně v hornině třídy těžitelnosti I skupiny 1 až 3 bez zhutnění strojně</t>
  </si>
  <si>
    <t>521495078</t>
  </si>
  <si>
    <t>Úprava pláně vyrovnáním výškových rozdílů strojně v hornině třídy těžitelnosti I, skupiny 1 až 3 bez zhutnění</t>
  </si>
  <si>
    <t>https://podminky.urs.cz/item/CS_URS_2023_02/181951111</t>
  </si>
  <si>
    <t>52</t>
  </si>
  <si>
    <t>181951112</t>
  </si>
  <si>
    <t>Úprava pláně v hornině třídy těžitelnosti I skupiny 1 až 3 se zhutněním strojně</t>
  </si>
  <si>
    <t>283674455</t>
  </si>
  <si>
    <t>Úprava pláně vyrovnáním výškových rozdílů strojně v hornině třídy těžitelnosti I, skupiny 1 až 3 se zhutněním</t>
  </si>
  <si>
    <t>https://podminky.urs.cz/item/CS_URS_2023_02/181951112</t>
  </si>
  <si>
    <t>120</t>
  </si>
  <si>
    <t>Zemní práce - Sanace (rezerva pro 1/2 pojížděných ploch)</t>
  </si>
  <si>
    <t>53</t>
  </si>
  <si>
    <t>122252204b</t>
  </si>
  <si>
    <t>Odkopávky a prokopávky nezapažené pro silnice a dálnice v hornině třídy těžitelnosti I objem do 500 m3 strojně</t>
  </si>
  <si>
    <t>-1649617288</t>
  </si>
  <si>
    <t>Odkopávky a prokopávky nezapažené pro silnice a dálnice strojně v hornině třídy těžitelnosti I přes 100 do 500 m3</t>
  </si>
  <si>
    <t>2698,15*0,5</t>
  </si>
  <si>
    <t>54</t>
  </si>
  <si>
    <t>122702119b</t>
  </si>
  <si>
    <t>-1654938771</t>
  </si>
  <si>
    <t>Poznámka k položce:_x000d_
viz.pol.122252204b</t>
  </si>
  <si>
    <t>55</t>
  </si>
  <si>
    <t>21185615</t>
  </si>
  <si>
    <t>Poznámka k položce:_x000d_
20% celkového objemu odkopávek pro sanaci viz.pol.122252204b</t>
  </si>
  <si>
    <t>1349,075*0,25</t>
  </si>
  <si>
    <t>56</t>
  </si>
  <si>
    <t>162751117b</t>
  </si>
  <si>
    <t>Vodorovné přemístění do 10000 m výkopku/sypaniny z horniny třídy těžitelnosti I, skupiny 1 až 3</t>
  </si>
  <si>
    <t>-954917091</t>
  </si>
  <si>
    <t>57</t>
  </si>
  <si>
    <t>162751119b</t>
  </si>
  <si>
    <t>Příplatek k vodorovnému přemístění výkopku/sypaniny z horniny třídy těžitelnosti I, skupiny 1 až 3 ZKD 1000 m přes 10000 m</t>
  </si>
  <si>
    <t>492143639</t>
  </si>
  <si>
    <t>Poznámka k položce:_x000d_
příplatek za dalších 15km pro položku 162751117b</t>
  </si>
  <si>
    <t>1349,075*15</t>
  </si>
  <si>
    <t>58</t>
  </si>
  <si>
    <t>171201221b</t>
  </si>
  <si>
    <t>1487149523</t>
  </si>
  <si>
    <t>Poznámka k položce:_x000d_
viz.položka 171251201b</t>
  </si>
  <si>
    <t>1349,075*1,7</t>
  </si>
  <si>
    <t>59</t>
  </si>
  <si>
    <t>171251201b</t>
  </si>
  <si>
    <t>-263300355</t>
  </si>
  <si>
    <t>Poznámka k položce:_x000d_
viz.položka 162751117b</t>
  </si>
  <si>
    <t>60</t>
  </si>
  <si>
    <t>181951112b</t>
  </si>
  <si>
    <t>1862037196</t>
  </si>
  <si>
    <t>61</t>
  </si>
  <si>
    <t>564671111</t>
  </si>
  <si>
    <t>Podklad z kameniva hrubého drceného vel. 63-125 mm plochy přes 100 m2 tl 250 mm</t>
  </si>
  <si>
    <t>-1907778088</t>
  </si>
  <si>
    <t>Podklad z kameniva hrubého drceného vel. 63-125 mm, s rozprostřením a zhutněním plochy přes 100 m2, po zhutnění tl. 250 mm</t>
  </si>
  <si>
    <t>https://podminky.urs.cz/item/CS_URS_2022_01/564671111</t>
  </si>
  <si>
    <t>62</t>
  </si>
  <si>
    <t>-635625600</t>
  </si>
  <si>
    <t>63</t>
  </si>
  <si>
    <t>919726122</t>
  </si>
  <si>
    <t>Geotextilie pro ochranu, separaci a filtraci netkaná měrná hm přes 200 do 300 g/m2</t>
  </si>
  <si>
    <t>140156466</t>
  </si>
  <si>
    <t>Geotextilie netkaná pro ochranu, separaci nebo filtraci měrná hmotnost přes 200 do 300 g/m2</t>
  </si>
  <si>
    <t>https://podminky.urs.cz/item/CS_URS_2022_01/919726122</t>
  </si>
  <si>
    <t>2698,15*1,1</t>
  </si>
  <si>
    <t>Zakládání</t>
  </si>
  <si>
    <t>64</t>
  </si>
  <si>
    <t>212752102</t>
  </si>
  <si>
    <t>Trativod z drenážních trubek korugovaných PE-HD SN 4 perforace 360° včetně lože otevřený výkop DN 150 pro liniové stavby</t>
  </si>
  <si>
    <t>1621693767</t>
  </si>
  <si>
    <t>Trativody z drenážních trubek pro liniové stavby a komunikace se zřízením štěrkového lože pod trubky a s jejich obsypem v otevřeném výkopu trubka korugovaná sendvičová PE-HD SN 4 celoperforovaná 360° DN 150</t>
  </si>
  <si>
    <t>https://podminky.urs.cz/item/CS_URS_2023_02/212752102</t>
  </si>
  <si>
    <t>Poznámka k položce:_x000d_
včetně připojení na uliční vpusti</t>
  </si>
  <si>
    <t>65</t>
  </si>
  <si>
    <t>270352132</t>
  </si>
  <si>
    <t>Zřízení kotevních otvorů přes 0,05 do 0,1 m2 hl přes 1 do 2 m</t>
  </si>
  <si>
    <t>540799697</t>
  </si>
  <si>
    <t>Zřízení kotevních otvorů včetně bednění, polohotového zajištění bednění a odbednění, při velikosti otvoru přes 0,05 do 0,1 m2, hl. přes 1 m do 2 m</t>
  </si>
  <si>
    <t>https://podminky.urs.cz/item/CS_URS_2023_02/270352132</t>
  </si>
  <si>
    <t>66</t>
  </si>
  <si>
    <t>273321211</t>
  </si>
  <si>
    <t>Základové desky ze ŽB bez zvýšených nároků na prostředí tř. C 12/15</t>
  </si>
  <si>
    <t>-462235357</t>
  </si>
  <si>
    <t>Základy z betonu železového (bez výztuže) desky z betonu bez zvláštních nároků na prostředí tř. C 12/15</t>
  </si>
  <si>
    <t>https://podminky.urs.cz/item/CS_URS_2023_02/273321211</t>
  </si>
  <si>
    <t>67</t>
  </si>
  <si>
    <t>273321411</t>
  </si>
  <si>
    <t>Základové desky ze ŽB bez zvýšených nároků na prostředí tř. C 20/25</t>
  </si>
  <si>
    <t>442325431</t>
  </si>
  <si>
    <t>Základy z betonu železového (bez výztuže) desky z betonu bez zvláštních nároků na prostředí tř. C 20/25</t>
  </si>
  <si>
    <t>https://podminky.urs.cz/item/CS_URS_2023_02/273321411</t>
  </si>
  <si>
    <t>Poznámka k položce:_x000d_
kompletní konstrukce pro terénní schodiště</t>
  </si>
  <si>
    <t>68</t>
  </si>
  <si>
    <t>273362021</t>
  </si>
  <si>
    <t>Výztuž základových desek svařovanými sítěmi Kari</t>
  </si>
  <si>
    <t>311890571</t>
  </si>
  <si>
    <t>Výztuž základů desek ze svařovaných sítí z drátů typu KARI</t>
  </si>
  <si>
    <t>https://podminky.urs.cz/item/CS_URS_2023_02/273362021</t>
  </si>
  <si>
    <t>Poznámka k položce:_x000d_
včetně dodávky</t>
  </si>
  <si>
    <t>69</t>
  </si>
  <si>
    <t>274321311</t>
  </si>
  <si>
    <t>Základové pasy ze ŽB bez zvýšených nároků na prostředí tř. C 16/20</t>
  </si>
  <si>
    <t>1160840780</t>
  </si>
  <si>
    <t>Základy z betonu železového (bez výztuže) pasy z betonu bez zvláštních nároků na prostředí tř. C 16/20</t>
  </si>
  <si>
    <t>https://podminky.urs.cz/item/CS_URS_2023_02/274321311</t>
  </si>
  <si>
    <t>Poznámka k položce:_x000d_
schodiště</t>
  </si>
  <si>
    <t>70</t>
  </si>
  <si>
    <t>275322611</t>
  </si>
  <si>
    <t>Základové patky ze ŽB se zvýšenými nároky na prostředí tř. C 30/37</t>
  </si>
  <si>
    <t>660857562</t>
  </si>
  <si>
    <t>Základy z betonu železového (bez výztuže) patky z betonu se zvýšenými nároky na prostředí tř. C 30/37</t>
  </si>
  <si>
    <t>https://podminky.urs.cz/item/CS_URS_2023_02/275322611</t>
  </si>
  <si>
    <t>71</t>
  </si>
  <si>
    <t>55283936</t>
  </si>
  <si>
    <t>trubka ocelová bezešvá přesná jakost vnější průměr 512mm, toušťka stěny 6mm</t>
  </si>
  <si>
    <t>-1889364292</t>
  </si>
  <si>
    <t>Poznámka k položce:_x000d_
základ vánočního stromu_x000d_
včetně osazení</t>
  </si>
  <si>
    <t>72</t>
  </si>
  <si>
    <t>28613113</t>
  </si>
  <si>
    <t>trubka vodovodní PE100 RC PN 16 SDR11 63x5,8mm</t>
  </si>
  <si>
    <t>-1069892104</t>
  </si>
  <si>
    <t>trubka PE 63mm</t>
  </si>
  <si>
    <t>73</t>
  </si>
  <si>
    <t>275351111</t>
  </si>
  <si>
    <t>Bednění základových bloků tradiční oboustranné</t>
  </si>
  <si>
    <t>525899349</t>
  </si>
  <si>
    <t>Bednění základových konstrukcí bloků tradiční oboustranné</t>
  </si>
  <si>
    <t>https://podminky.urs.cz/item/CS_URS_2023_02/275351111</t>
  </si>
  <si>
    <t>Svislé a kompletní konstrukce</t>
  </si>
  <si>
    <t>74</t>
  </si>
  <si>
    <t>380361006</t>
  </si>
  <si>
    <t>Výztuž kompletních konstrukcí B500</t>
  </si>
  <si>
    <t>-813452555</t>
  </si>
  <si>
    <t>https://podminky.urs.cz/item/CS_URS_2023_02/380361006</t>
  </si>
  <si>
    <t>Poznámka k položce:_x000d_
základ vánočního stromu_x000d_
dodávka + provedení dle přílohy výztuž základu</t>
  </si>
  <si>
    <t>75</t>
  </si>
  <si>
    <t>28610587</t>
  </si>
  <si>
    <t>poklop šachtový litinový D400 s odvětráním, s ocelovým, svařovaným rámem z tyčí L120x10 s protikorozní úpravou žárovým zinkováním, ukotvení chemickými kotvami M12 po 200mm</t>
  </si>
  <si>
    <t>817720802</t>
  </si>
  <si>
    <t>Poznámka k položce:_x000d_
základ vánočního stromu_x000d_
dodávka + osazení</t>
  </si>
  <si>
    <t>Vodorovné konstrukce</t>
  </si>
  <si>
    <t>76</t>
  </si>
  <si>
    <t>451319777</t>
  </si>
  <si>
    <t>Příplatek ZKD 10 mm tl u podkladu nebo lože pod dlažbu z betonu</t>
  </si>
  <si>
    <t>-817603946</t>
  </si>
  <si>
    <t>Podklad nebo lože pod dlažbu (přídlažbu) Příplatek k cenám za každých dalších i započatých 10 mm tloušťky podkladu nebo lože z betonu prostého</t>
  </si>
  <si>
    <t>https://podminky.urs.cz/item/CS_URS_2023_02/451319777</t>
  </si>
  <si>
    <t xml:space="preserve">Poznámka k položce:_x000d_
viz. pol. 772522170 </t>
  </si>
  <si>
    <t>2514,1*2</t>
  </si>
  <si>
    <t>77</t>
  </si>
  <si>
    <t>451459777</t>
  </si>
  <si>
    <t>Příplatek ZKD 10 mm tl u podkladu nebo lože pod dlažbu z MC</t>
  </si>
  <si>
    <t>-823971190</t>
  </si>
  <si>
    <t>Podklad nebo lože pod dlažbu (přídlažbu) Příplatek k cenám za každých dalších i započatých 10 mm tloušťky podkladu nebo lože z cementové malty</t>
  </si>
  <si>
    <t>https://podminky.urs.cz/item/CS_URS_2023_02/451459777</t>
  </si>
  <si>
    <t xml:space="preserve">Poznámka k položce:_x000d_
viz. pol. 591441111 </t>
  </si>
  <si>
    <t>2*474,85</t>
  </si>
  <si>
    <t>78</t>
  </si>
  <si>
    <t>-736698899</t>
  </si>
  <si>
    <t>Poznámka k položce:_x000d_
viz. pol. 772526170</t>
  </si>
  <si>
    <t>45,8*6</t>
  </si>
  <si>
    <t>Komunikace pozemní</t>
  </si>
  <si>
    <t>79</t>
  </si>
  <si>
    <t>564851011</t>
  </si>
  <si>
    <t>Podklad ze štěrkodrtě ŠD plochy do 100 m2 tl 150 mm</t>
  </si>
  <si>
    <t>-151634939</t>
  </si>
  <si>
    <t>Podklad ze štěrkodrti ŠD s rozprostřením a zhutněním plochy jednotlivě do 100 m2, po zhutnění tl. 150 mm</t>
  </si>
  <si>
    <t>https://podminky.urs.cz/item/CS_URS_2023_02/564851011</t>
  </si>
  <si>
    <t>Poznámka k položce:_x000d_
vjezd do vnitrobloku</t>
  </si>
  <si>
    <t>80</t>
  </si>
  <si>
    <t>923091831</t>
  </si>
  <si>
    <t>81</t>
  </si>
  <si>
    <t>421253164</t>
  </si>
  <si>
    <t>82</t>
  </si>
  <si>
    <t>-1188291709</t>
  </si>
  <si>
    <t>83</t>
  </si>
  <si>
    <t>564851111</t>
  </si>
  <si>
    <t>Podklad ze štěrkodrtě ŠD plochy přes 100 m2 tl 150 mm</t>
  </si>
  <si>
    <t>-1083453127</t>
  </si>
  <si>
    <t>Podklad ze štěrkodrti ŠD s rozprostřením a zhutněním plochy přes 100 m2, po zhutnění tl. 150 mm</t>
  </si>
  <si>
    <t>https://podminky.urs.cz/item/CS_URS_2023_02/564851111</t>
  </si>
  <si>
    <t>84</t>
  </si>
  <si>
    <t>564861111</t>
  </si>
  <si>
    <t>Podklad ze štěrkodrtě ŠD plochy přes 100 m2 tl 200 mm</t>
  </si>
  <si>
    <t>1234268155</t>
  </si>
  <si>
    <t>Podklad ze štěrkodrti ŠD s rozprostřením a zhutněním plochy přes 100 m2, po zhutnění tl. 200 mm</t>
  </si>
  <si>
    <t>https://podminky.urs.cz/item/CS_URS_2023_02/564861111</t>
  </si>
  <si>
    <t>85</t>
  </si>
  <si>
    <t>567122114</t>
  </si>
  <si>
    <t>Podklad ze směsi stmelené cementem SC C 8/10 (KSC I) tl 150 mm</t>
  </si>
  <si>
    <t>-1988078622</t>
  </si>
  <si>
    <t>Podklad ze směsi stmelené cementem SC bez dilatačních spár, s rozprostřením a zhutněním SC C 8/10 (KSC I), po zhutnění tl. 150 mm</t>
  </si>
  <si>
    <t>https://podminky.urs.cz/item/CS_URS_2023_02/567122114</t>
  </si>
  <si>
    <t>86</t>
  </si>
  <si>
    <t>567132115</t>
  </si>
  <si>
    <t>Podklad ze směsi stmelené cementem SC C 8/10 (KSC I) tl 200 mm</t>
  </si>
  <si>
    <t>-220514846</t>
  </si>
  <si>
    <t>Podklad ze směsi stmelené cementem SC bez dilatačních spár, s rozprostřením a zhutněním SC C 8/10 (KSC I), po zhutnění tl. 200 mm</t>
  </si>
  <si>
    <t>https://podminky.urs.cz/item/CS_URS_2023_02/567132115</t>
  </si>
  <si>
    <t>87</t>
  </si>
  <si>
    <t>58300001</t>
  </si>
  <si>
    <t>Minerální spárovací hmota PFM 575</t>
  </si>
  <si>
    <t>-433979105</t>
  </si>
  <si>
    <t>Minerální spárovací hmota PFM 575 (40kg na m/2)</t>
  </si>
  <si>
    <t>Poznámka k položce:_x000d_
viz. pol. 58381008 + 58381015 + 58381010</t>
  </si>
  <si>
    <t>(178,567+224,057+43,775+4857,5)*40</t>
  </si>
  <si>
    <t>88</t>
  </si>
  <si>
    <t>58300002</t>
  </si>
  <si>
    <t>Adhezní můstek HSF 748</t>
  </si>
  <si>
    <t>-1695224680</t>
  </si>
  <si>
    <t>Poznámka k položce:_x000d_
viz. pol. 58381008 + 58310015 + 58381010</t>
  </si>
  <si>
    <t>(178,567+213,872+43,775+4857,5)*2</t>
  </si>
  <si>
    <t>89</t>
  </si>
  <si>
    <t>577135121</t>
  </si>
  <si>
    <t>Asfaltový beton vrstva obrusná ACO 16 (ABH) tl 40 mm š přes 3 m z nemodifikovaného asfaltu</t>
  </si>
  <si>
    <t>704478658</t>
  </si>
  <si>
    <t>Asfaltový beton vrstva obrusná ACO 16 (ABH) s rozprostřením a zhutněním z nemodifikovaného asfaltu v pruhu šířky přes 3 m, po zhutnění tl. 40 mm</t>
  </si>
  <si>
    <t>https://podminky.urs.cz/item/CS_URS_2023_02/577135121</t>
  </si>
  <si>
    <t>90</t>
  </si>
  <si>
    <t>577156121</t>
  </si>
  <si>
    <t>Asfaltový beton vrstva ložní ACL 22 (ABVH) tl 60 mm š přes 3 m z nemodifikovaného asfaltu</t>
  </si>
  <si>
    <t>-427839293</t>
  </si>
  <si>
    <t>Asfaltový beton vrstva ložní ACL 22 (ABVH) s rozprostřením a zhutněním z nemodifikovaného asfaltu v pruhu šířky přes 3 m, po zhutnění tl. 60 mm</t>
  </si>
  <si>
    <t>https://podminky.urs.cz/item/CS_URS_2023_02/577156121</t>
  </si>
  <si>
    <t>91</t>
  </si>
  <si>
    <t>591241111</t>
  </si>
  <si>
    <t>Kladení dlažby z kostek drobných z kamene na MC tl 50 mm</t>
  </si>
  <si>
    <t>-98940390</t>
  </si>
  <si>
    <t>Kladení dlažby z kostek s provedením lože do tl. 50 mm, s vyplněním spár, s dvojím beraněním a se smetením přebytečného materiálu na krajnici drobných z kamene, do lože z cementové malty</t>
  </si>
  <si>
    <t>https://podminky.urs.cz/item/CS_URS_2023_02/591241111</t>
  </si>
  <si>
    <t>Poznámka k položce:_x000d_
žulová kostka vel.12, lože z nekonstrukčního betonu C16/20nXF1</t>
  </si>
  <si>
    <t>92</t>
  </si>
  <si>
    <t>591441111</t>
  </si>
  <si>
    <t>Kladení dlažby z mozaiky jednobarevné komunikací pro pěší lože z MC</t>
  </si>
  <si>
    <t>114769243</t>
  </si>
  <si>
    <t>Kladení dlažby z mozaiky komunikací pro pěší s vyplněním spár, s dvojím beraněním a se smetením přebytečného materiálu na vzdálenost do 3 m jednobarevné, s ložem tl. do 40 mm z cementové malty</t>
  </si>
  <si>
    <t>https://podminky.urs.cz/item/CS_URS_2023_02/591441111</t>
  </si>
  <si>
    <t>93</t>
  </si>
  <si>
    <t>596811120</t>
  </si>
  <si>
    <t>Kladení betonové dlažby komunikací pro pěší do lože z kameniva velikosti do 0,09 m2 pl do 50 m2</t>
  </si>
  <si>
    <t>354062187</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</si>
  <si>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</si>
  <si>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https://podminky.urs.cz/item/CS_URS_2023_02/596811120</t>
  </si>
  <si>
    <t>Poznámka k položce:_x000d_
varovné pásy</t>
  </si>
  <si>
    <t>Trubní vedení</t>
  </si>
  <si>
    <t>94</t>
  </si>
  <si>
    <t>890411811</t>
  </si>
  <si>
    <t>Bourání šachet z prefabrikovaných skruží ručně obestavěného prostoru do 1,5 m3</t>
  </si>
  <si>
    <t>-1094961585</t>
  </si>
  <si>
    <t>Bourání šachet a jímek ručně velikosti obestavěného prostoru do 1,5 m3 z prefabrikovaných skruží</t>
  </si>
  <si>
    <t>https://podminky.urs.cz/item/CS_URS_2022_01/890411811</t>
  </si>
  <si>
    <t>Poznámka k položce:_x000d_
odstranění uliční vpusti, včetně zemních prací a hutněného zásypu a zaslepení přípojky</t>
  </si>
  <si>
    <t>95</t>
  </si>
  <si>
    <t>895941111R</t>
  </si>
  <si>
    <t>Zřízení vpusti kanalizační uliční z betonových dílců typ UV-50 normální</t>
  </si>
  <si>
    <t>1131916712</t>
  </si>
  <si>
    <t xml:space="preserve">Zřízení vpusti kanalizační  uliční z betonových dílců typ UV-50 normální</t>
  </si>
  <si>
    <t>Poznámka k položce:_x000d_
Kompletní zřízení vpusti včetně přípojky a dodávky veškerých materiálů</t>
  </si>
  <si>
    <t>96</t>
  </si>
  <si>
    <t>895941112R</t>
  </si>
  <si>
    <t>Oprava dešťového svodu</t>
  </si>
  <si>
    <t>-1891168116</t>
  </si>
  <si>
    <t>Poznámka k položce:_x000d_
Rozsah bude určen dle aktuálního stavu přímo na stavbě. Předpokládá se osazení litinového lapače střešních splavenin, úprava, nebo zřízení přípojky a úprava střešního svodu max. v dl.1m</t>
  </si>
  <si>
    <t>97</t>
  </si>
  <si>
    <t>895941211R</t>
  </si>
  <si>
    <t>Zřízení vpusti kanalizační uliční z betonových dílců typ UV-50 nízký</t>
  </si>
  <si>
    <t>1363236284</t>
  </si>
  <si>
    <t xml:space="preserve">Zřízení vpusti kanalizační  uliční z betonových dílců typ UV-50 nízký</t>
  </si>
  <si>
    <t>Poznámka k položce:_x000d_
Kompletní zřízení žlabové vpusti včetně přípojek dl.7,5 a 9,5m a dodávky veškerých materiálů</t>
  </si>
  <si>
    <t>98</t>
  </si>
  <si>
    <t>899331111</t>
  </si>
  <si>
    <t>Výšková úprava uličního vstupu nebo vpusti do 200 mm zvýšením poklopu</t>
  </si>
  <si>
    <t>643751869</t>
  </si>
  <si>
    <t xml:space="preserve">Výšková úprava uličního vstupu nebo vpusti do 200 mm  zvýšením poklopu</t>
  </si>
  <si>
    <t>https://podminky.urs.cz/item/CS_URS_2022_01/899331111</t>
  </si>
  <si>
    <t>99</t>
  </si>
  <si>
    <t>899431111</t>
  </si>
  <si>
    <t>Výšková úprava uličního vstupu nebo vpusti do 200 mm zvýšením krycího hrnce, šoupěte nebo hydrantu</t>
  </si>
  <si>
    <t>1178925399</t>
  </si>
  <si>
    <t xml:space="preserve">Výšková úprava uličního vstupu nebo vpusti do 200 mm  zvýšením krycího hrnce, šoupěte nebo hydrantu bez úpravy armatur</t>
  </si>
  <si>
    <t>https://podminky.urs.cz/item/CS_URS_2022_01/899431111</t>
  </si>
  <si>
    <t>100</t>
  </si>
  <si>
    <t>935113111</t>
  </si>
  <si>
    <t>Osazení odvodňovacího polymerbetonového žlabu s krycím roštem šířky do 200 mm</t>
  </si>
  <si>
    <t>1486264628</t>
  </si>
  <si>
    <t xml:space="preserve">Osazení odvodňovacího žlabu s krycím roštem  polymerbetonového šířky do 200 mm</t>
  </si>
  <si>
    <t>101</t>
  </si>
  <si>
    <t>89594121R</t>
  </si>
  <si>
    <t>Liniový odvodňovací žlab včetně roštů, čela a příslušenství</t>
  </si>
  <si>
    <t>-1541805973</t>
  </si>
  <si>
    <t>Poznámka k položce:_x000d_
žlaby dle grafické přílohy detaily odvodňovacích zařízení</t>
  </si>
  <si>
    <t>Ostatní konstrukce a práce, bourání</t>
  </si>
  <si>
    <t>102</t>
  </si>
  <si>
    <t>916111113</t>
  </si>
  <si>
    <t>Osazení obruby z velkých kostek s boční opěrou do lože z betonu prostého</t>
  </si>
  <si>
    <t>1194439020</t>
  </si>
  <si>
    <t>Osazení silniční obruby z dlažebních kostek v jedné řadě s ložem tl. přes 50 do 100 mm, s vyplněním a zatřením spár cementovou maltou z velkých kostek s boční opěrou z betonu prostého, do lože z betonu prostého téže značky</t>
  </si>
  <si>
    <t>https://podminky.urs.cz/item/CS_URS_2023_02/916111113</t>
  </si>
  <si>
    <t>103</t>
  </si>
  <si>
    <t>916111123</t>
  </si>
  <si>
    <t>Osazení obruby z drobných kostek s boční opěrou do lože z betonu prostého</t>
  </si>
  <si>
    <t>2110526981</t>
  </si>
  <si>
    <t>Osazení silniční obruby z dlažebních kostek v jedné řadě s ložem tl. přes 50 do 100 mm, s vyplněním a zatřením spár cementovou maltou z drobných kostek s boční opěrou z betonu prostého, do lože z betonu prostého téže značky</t>
  </si>
  <si>
    <t>https://podminky.urs.cz/item/CS_URS_2023_02/916111123</t>
  </si>
  <si>
    <t>Poznámka k položce:_x000d_
kostka vel.12</t>
  </si>
  <si>
    <t>104</t>
  </si>
  <si>
    <t>58381015</t>
  </si>
  <si>
    <t>kostka řezanoštípaná dlažební žula vel.12</t>
  </si>
  <si>
    <t>-1137071253</t>
  </si>
  <si>
    <t>Poznámka k položce:_x000d_
viz. pol. 916111123_x000d_
žulová kostka vel.12, specifikace viz. vzorové příčné řezy</t>
  </si>
  <si>
    <t>((1697,4*0,12) + 4857,5)*1,1</t>
  </si>
  <si>
    <t>105</t>
  </si>
  <si>
    <t>-1504923183</t>
  </si>
  <si>
    <t>Poznámka k položce:_x000d_
kostka vel.6</t>
  </si>
  <si>
    <t>106</t>
  </si>
  <si>
    <t>58381010</t>
  </si>
  <si>
    <t>kostka řezanoštípaná dlažební žula vel.6</t>
  </si>
  <si>
    <t>586803206</t>
  </si>
  <si>
    <t>kostka řezanoštípaná dlažební žulavel.6</t>
  </si>
  <si>
    <t>Poznámka k položce:_x000d_
viz. pol. 916111123 + 591441111</t>
  </si>
  <si>
    <t>((188,4*0,06)+474,85)*1,1</t>
  </si>
  <si>
    <t>107</t>
  </si>
  <si>
    <t>916241113</t>
  </si>
  <si>
    <t>Osazení obrubníku kamenného ležatého s boční opěrou do lože z betonu prostého</t>
  </si>
  <si>
    <t>1379849273</t>
  </si>
  <si>
    <t>Osazení obrubníku kamenného se zřízením lože, s vyplněním a zatřením spár cementovou maltou ležatého s boční opěrou z betonu prostého, do lože z betonu prostého</t>
  </si>
  <si>
    <t>https://podminky.urs.cz/item/CS_URS_2023_02/916241113</t>
  </si>
  <si>
    <t>108</t>
  </si>
  <si>
    <t>910818365</t>
  </si>
  <si>
    <t>Poznámka k položce:_x000d_
schodišťové stupně</t>
  </si>
  <si>
    <t>109</t>
  </si>
  <si>
    <t>58380003</t>
  </si>
  <si>
    <t>obrubník kamenný žulový přímý 1000x300x150mm</t>
  </si>
  <si>
    <t>1826760908</t>
  </si>
  <si>
    <t>84,3*1,05</t>
  </si>
  <si>
    <t>110</t>
  </si>
  <si>
    <t>58380422</t>
  </si>
  <si>
    <t>obrubník kamenný žulový obloukový R 1-3m 300x150mm</t>
  </si>
  <si>
    <t>142837695</t>
  </si>
  <si>
    <t>Poznámka k položce:_x000d_
vnější R3,05 - 4,85m_x000d_
vnější R3,35 - 5,35m_x000d_
vnější R3,65 - 5,85m_x000d_
vnější R3,95 - 4,85m_x000d_
vnější R4,25 - 4,15m_x000d_
vnější R4,55 - 2,45m</t>
  </si>
  <si>
    <t>(4,85+5,35+5,85+4,85+4,15+2,45)*1,05</t>
  </si>
  <si>
    <t>111</t>
  </si>
  <si>
    <t>916331112</t>
  </si>
  <si>
    <t>Osazení zahradního obrubníku betonového do lože z betonu s boční opěrou</t>
  </si>
  <si>
    <t>-1893448848</t>
  </si>
  <si>
    <t>Osazení zahradního obrubníku betonového s ložem tl. od 50 do 100 mm z betonu prostého tř. C 12/15 s boční opěrou z betonu prostého tř. C 12/15</t>
  </si>
  <si>
    <t>https://podminky.urs.cz/item/CS_URS_2023_02/916331112</t>
  </si>
  <si>
    <t>112</t>
  </si>
  <si>
    <t>59217011</t>
  </si>
  <si>
    <t>obrubník betonový zahradní 500x50x200mm</t>
  </si>
  <si>
    <t>-1444193376</t>
  </si>
  <si>
    <t>36,1*1,05</t>
  </si>
  <si>
    <t>113</t>
  </si>
  <si>
    <t>916991121</t>
  </si>
  <si>
    <t>Lože pod obrubníky, krajníky nebo obruby z dlažebních kostek z betonu prostého</t>
  </si>
  <si>
    <t>1440571275</t>
  </si>
  <si>
    <t>Lože pod obrubníky, krajníky nebo obruby z dlažebních kostek z betonu prostého</t>
  </si>
  <si>
    <t>https://podminky.urs.cz/item/CS_URS_2023_02/916991121</t>
  </si>
  <si>
    <t>Poznámka k položce:_x000d_
zvýšené lože</t>
  </si>
  <si>
    <t>114</t>
  </si>
  <si>
    <t>919791823</t>
  </si>
  <si>
    <t>Odstranění ochrany stromů v komunikaci s volně položeným rámem a s vnitřní výplní plochy přes 1 m2</t>
  </si>
  <si>
    <t>459061146</t>
  </si>
  <si>
    <t>Odstranění ochrany stromů v komunikaci s vnitřní litinovou nebo ocelovou výplní (mříží) s volně položeným ocelovým rámem, plochy přes 1 m2</t>
  </si>
  <si>
    <t>https://podminky.urs.cz/item/CS_URS_2023_02/919791823</t>
  </si>
  <si>
    <t>Poznámka k položce:_x000d_
včetně odvozu</t>
  </si>
  <si>
    <t>115</t>
  </si>
  <si>
    <t>961022311</t>
  </si>
  <si>
    <t>Bourání základů ze zdiva smíšeného</t>
  </si>
  <si>
    <t>419643755</t>
  </si>
  <si>
    <t>Bourání základů ze zdiva smíšeného na jakoukoli maltu</t>
  </si>
  <si>
    <t>https://podminky.urs.cz/item/CS_URS_2023_02/961022311</t>
  </si>
  <si>
    <t>116</t>
  </si>
  <si>
    <t>962032231</t>
  </si>
  <si>
    <t>Bourání zdiva z cihel pálených nebo vápenopískových na MV nebo MVC přes 1 m3</t>
  </si>
  <si>
    <t>-1245332226</t>
  </si>
  <si>
    <t>Bourání zdiva nadzákladového z cihel nebo tvárnic z cihel pálených nebo vápenopískových, na maltu vápennou nebo vápenocementovou, objemu přes 1 m3</t>
  </si>
  <si>
    <t>https://podminky.urs.cz/item/CS_URS_2023_02/962032231</t>
  </si>
  <si>
    <t>117</t>
  </si>
  <si>
    <t>962042320</t>
  </si>
  <si>
    <t>Bourání zdiva nadzákladového z betonu prostého do 1 m3</t>
  </si>
  <si>
    <t>795440796</t>
  </si>
  <si>
    <t>Bourání zdiva z betonu prostého nadzákladového objemu do 1 m3</t>
  </si>
  <si>
    <t>https://podminky.urs.cz/item/CS_URS_2023_02/962042320</t>
  </si>
  <si>
    <t>118</t>
  </si>
  <si>
    <t>963023611</t>
  </si>
  <si>
    <t>Vybourání schodišťových stupňů ze zdi kamenné jednostranně</t>
  </si>
  <si>
    <t>1474480433</t>
  </si>
  <si>
    <t>Vybourání schodišťových stupňů oblých, rovných nebo kosých ze zdi kamenné jednostranně</t>
  </si>
  <si>
    <t>https://podminky.urs.cz/item/CS_URS_2023_02/963023611</t>
  </si>
  <si>
    <t>119</t>
  </si>
  <si>
    <t>963065512</t>
  </si>
  <si>
    <t>Bourání podlah a zábradlí nosných konstrukcí z fošen nebo prken ze dřeva tvrdého</t>
  </si>
  <si>
    <t>-1354125953</t>
  </si>
  <si>
    <t>Bourání mostních konstrukcí nosných konstrukcí dřevěných podlah z fošen nebo prken ze dřeva tvrdého</t>
  </si>
  <si>
    <t>https://podminky.urs.cz/item/CS_URS_2023_02/963065512</t>
  </si>
  <si>
    <t>966001212</t>
  </si>
  <si>
    <t>Odstranění lavičky stabilní kotvené šrouby na pevný podklad</t>
  </si>
  <si>
    <t>1682596335</t>
  </si>
  <si>
    <t>Odstranění lavičky parkové stabilní přichycené kotevními šrouby</t>
  </si>
  <si>
    <t>https://podminky.urs.cz/item/CS_URS_2023_02/966001212</t>
  </si>
  <si>
    <t>Poznámka k položce:_x000d_
s odvozem do 3km, na místo určené investorem</t>
  </si>
  <si>
    <t>121</t>
  </si>
  <si>
    <t>772421811</t>
  </si>
  <si>
    <t>Demontáž obkladů soklů do suti z desek z kamene kladených do malty rovných</t>
  </si>
  <si>
    <t>-1442655396</t>
  </si>
  <si>
    <t>Demontáž obkladu soklů z kamenných desek do suti kladených do malty rovných</t>
  </si>
  <si>
    <t>https://podminky.urs.cz/item/CS_URS_2023_02/772421811</t>
  </si>
  <si>
    <t>122</t>
  </si>
  <si>
    <t>185805214</t>
  </si>
  <si>
    <t>Zrušení květinových výsadeb v mobilních květináčích</t>
  </si>
  <si>
    <t>-1116808565</t>
  </si>
  <si>
    <t>https://podminky.urs.cz/item/CS_URS_2023_02/185805214</t>
  </si>
  <si>
    <t>123</t>
  </si>
  <si>
    <t>966001311</t>
  </si>
  <si>
    <t>Odstranění odpadkového koše s betonovou patkou</t>
  </si>
  <si>
    <t>-839960872</t>
  </si>
  <si>
    <t>Odstranění odpadkového koše s betonovou patkou</t>
  </si>
  <si>
    <t>https://podminky.urs.cz/item/CS_URS_2023_02/966001311</t>
  </si>
  <si>
    <t>124</t>
  </si>
  <si>
    <t>979024443</t>
  </si>
  <si>
    <t>Očištění vybouraných obrubníků a krajníků silničních</t>
  </si>
  <si>
    <t>-2140880092</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</si>
  <si>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</si>
  <si>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https://podminky.urs.cz/item/CS_URS_2023_02/979024443</t>
  </si>
  <si>
    <t>125</t>
  </si>
  <si>
    <t>979054441</t>
  </si>
  <si>
    <t>Očištění vybouraných z desek nebo dlaždic s původním spárováním z kameniva těženého</t>
  </si>
  <si>
    <t>-419417415</t>
  </si>
  <si>
    <t>Očištění vybouraných prvků komunikací od spojovacího materiálu s odklizením a uložením očištěných hmot a spojovacího materiálu na skládku na vzdálenost do 10 m dlaždic, desek nebo tvarovek s původním vyplněním spár kamenivem těženým</t>
  </si>
  <si>
    <t>https://podminky.urs.cz/item/CS_URS_2023_02/979054441</t>
  </si>
  <si>
    <t>126</t>
  </si>
  <si>
    <t>979054451</t>
  </si>
  <si>
    <t>Očištění vybouraných zámkových dlaždic s původním spárováním z kameniva těženého</t>
  </si>
  <si>
    <t>-656120854</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</si>
  <si>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</si>
  <si>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https://podminky.urs.cz/item/CS_URS_2023_02/979054451</t>
  </si>
  <si>
    <t>127</t>
  </si>
  <si>
    <t>979071111</t>
  </si>
  <si>
    <t>Očištění dlažebních kostek velkých s původním spárováním kamenivem těženým</t>
  </si>
  <si>
    <t>-667735165</t>
  </si>
  <si>
    <t>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t>
  </si>
  <si>
    <t>https://podminky.urs.cz/item/CS_URS_2023_02/979071111</t>
  </si>
  <si>
    <t>128</t>
  </si>
  <si>
    <t>979071121</t>
  </si>
  <si>
    <t>Očištění dlažebních kostek drobných s původním spárováním kamenivem těženým</t>
  </si>
  <si>
    <t>-1622778122</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</si>
  <si>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</si>
  <si>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https://podminky.urs.cz/item/CS_URS_2023_02/979071121</t>
  </si>
  <si>
    <t>129</t>
  </si>
  <si>
    <t>979071122</t>
  </si>
  <si>
    <t>Očištění dlažebních kostek drobných s původním spárováním živičnou směsí nebo MC</t>
  </si>
  <si>
    <t>-2138242893</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</si>
  <si>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</si>
  <si>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https://podminky.urs.cz/item/CS_URS_2023_02/979071122</t>
  </si>
  <si>
    <t>130</t>
  </si>
  <si>
    <t>58381008</t>
  </si>
  <si>
    <t>kostka štípaná dlažební žula velká 15/17</t>
  </si>
  <si>
    <t>1194170911</t>
  </si>
  <si>
    <t>Poznámka k položce:_x000d_
viz. pol. 916111113_x000d_
žulová kostka vel.16, specifikace viz. vzorové příčné řezy</t>
  </si>
  <si>
    <t>1062,9*0,16*1,05</t>
  </si>
  <si>
    <t>131</t>
  </si>
  <si>
    <t>58380004</t>
  </si>
  <si>
    <t>obrubník kamenný žulový přímý 1000x250x200mm</t>
  </si>
  <si>
    <t>508133480</t>
  </si>
  <si>
    <t>Poznámka k položce:_x000d_
viz. pol. 916241113_x000d_
žulový obrubník OP3, specifikace viz. vzorové příčné řezy</t>
  </si>
  <si>
    <t>906,4*1,05</t>
  </si>
  <si>
    <t>132</t>
  </si>
  <si>
    <t>58380424</t>
  </si>
  <si>
    <t>obrubník kamenný žulový obloukový R 1-3m 250x200mm</t>
  </si>
  <si>
    <t>-1628000807</t>
  </si>
  <si>
    <t>Poznámka k položce:_x000d_
viz. pol. 916241113_x000d_
žulový obrubník OP3 (R0,5 - 4m, R2,75 - 4,4m), specifikace viz. vzorové příčné řezy</t>
  </si>
  <si>
    <t>8,4*1,05</t>
  </si>
  <si>
    <t>133</t>
  </si>
  <si>
    <t>58380434</t>
  </si>
  <si>
    <t>obrubník kamenný žulový obloukový R 3-5m 250x200mm</t>
  </si>
  <si>
    <t>-2143720553</t>
  </si>
  <si>
    <t>Poznámka k položce:_x000d_
viz. pol. 916241113_x000d_
žulový obrubník OP3 (R5), specifikace viz. vzorové příčné řezy</t>
  </si>
  <si>
    <t>8*1,05</t>
  </si>
  <si>
    <t>134</t>
  </si>
  <si>
    <t>58380444</t>
  </si>
  <si>
    <t>obrubník kamenný žulový obloukový R 5-10m 250x200mm</t>
  </si>
  <si>
    <t>-1778516531</t>
  </si>
  <si>
    <t>Poznámka k položce:_x000d_
viz. pol. 916241113_x000d_
žulový obrubník OP3 (R6 - 32,15m, R8 - 12,35m, R9 - 7,8m, R10 - 2,25m), specifikace viz. vzorové příčné řezy</t>
  </si>
  <si>
    <t>(32,15+12,35+7,8+2,25)*1,05</t>
  </si>
  <si>
    <t>135</t>
  </si>
  <si>
    <t>58380454</t>
  </si>
  <si>
    <t>obrubník kamenný žulový obloukový R 10-25m 250x200mm</t>
  </si>
  <si>
    <t>2052112860</t>
  </si>
  <si>
    <t>Poznámka k položce:_x000d_
viz. pol. 916241113_x000d_
žulový obrubník OP3 (R12), specifikace viz. vzorové příčné řezy</t>
  </si>
  <si>
    <t>7,6*1,05</t>
  </si>
  <si>
    <t>136</t>
  </si>
  <si>
    <t>58300010</t>
  </si>
  <si>
    <t>Atypický kamenný sloupek</t>
  </si>
  <si>
    <t>-25854151</t>
  </si>
  <si>
    <t>Poznámka k položce:_x000d_
Kompletní dodávka ve specifikaci dle grafické přílohy vzorové příčné řezy a osazení sloupku</t>
  </si>
  <si>
    <t>137</t>
  </si>
  <si>
    <t>58300011</t>
  </si>
  <si>
    <t>dlažba pro nevidomé typu COMCON šedá</t>
  </si>
  <si>
    <t>1669726683</t>
  </si>
  <si>
    <t>997</t>
  </si>
  <si>
    <t>Přesun sutě</t>
  </si>
  <si>
    <t>138</t>
  </si>
  <si>
    <t>997013811</t>
  </si>
  <si>
    <t>Poplatek za uložení na skládce (skládkovné) stavebního odpadu dřevěného kód odpadu 17 02 01</t>
  </si>
  <si>
    <t>1824595421</t>
  </si>
  <si>
    <t>Poplatek za uložení stavebního odpadu na skládce (skládkovné) dřevěného zatříděného do Katalogu odpadů pod kódem 17 02 01</t>
  </si>
  <si>
    <t>https://podminky.urs.cz/item/CS_URS_2023_02/997013811</t>
  </si>
  <si>
    <t>139</t>
  </si>
  <si>
    <t>997221500R</t>
  </si>
  <si>
    <t>Příplatek za inventarizaci kusových materiálů vybouraných kamenných prvků a jejich uložení na palety</t>
  </si>
  <si>
    <t>75145149</t>
  </si>
  <si>
    <t>Příplatek za uložení kusových materiálů z vybouraných kamenných prvků na palety</t>
  </si>
  <si>
    <t>Poznámka k položce:_x000d_
položky 113106183 + 113106161 + 113106122 + 113106143 + 113201112 + 113202111 + 113203111 + 113106522</t>
  </si>
  <si>
    <t>18,35+20,19+41,88+442,32+149,52+6,46+11,49+1237,8</t>
  </si>
  <si>
    <t>140</t>
  </si>
  <si>
    <t>997221551</t>
  </si>
  <si>
    <t>Vodorovná doprava suti ze sypkých materiálů do 1 km</t>
  </si>
  <si>
    <t>-1850426144</t>
  </si>
  <si>
    <t xml:space="preserve">Vodorovná doprava suti  bez naložení, ale se složením a s hrubým urovnáním ze sypkých materiálů, na vzdálenost do 1 km</t>
  </si>
  <si>
    <t>https://podminky.urs.cz/item/CS_URS_2022_01/997221551</t>
  </si>
  <si>
    <t>Poznámka k položce:_x000d_
doprava živice a kameniva, viz. položky 113107342 + 113107182 + 113107242 + 113107323 + 113107163 + 113107223 + 113107181 + 113107241 + 113107122 + 113107162 + 113107222 + 113107242 + 113107223 + 962032231 + 962042320 + 961022311</t>
  </si>
  <si>
    <t>7,57+2,086+308,37+34,5+41,71+616,75+9,23+242,6+92,25+328,7+572,55+701,84+1403,69+6,93+42,64+113,772</t>
  </si>
  <si>
    <t>Součet</t>
  </si>
  <si>
    <t>141</t>
  </si>
  <si>
    <t>997221559</t>
  </si>
  <si>
    <t>Příplatek ZKD 1 km u vodorovné dopravy suti ze sypkých materiálů</t>
  </si>
  <si>
    <t>-1655720533</t>
  </si>
  <si>
    <t xml:space="preserve">Vodorovná doprava suti  bez naložení, ale se složením a s hrubým urovnáním Příplatek k ceně za každý další i započatý 1 km přes 1 km</t>
  </si>
  <si>
    <t>https://podminky.urs.cz/item/CS_URS_2022_01/997221559</t>
  </si>
  <si>
    <t>Poznámka k položce:_x000d_
dalších 24km k položce 997221551</t>
  </si>
  <si>
    <t>4525,188*24</t>
  </si>
  <si>
    <t>142</t>
  </si>
  <si>
    <t>997221561</t>
  </si>
  <si>
    <t>Vodorovná doprava suti z kusových materiálů do 1 km</t>
  </si>
  <si>
    <t>-392029851</t>
  </si>
  <si>
    <t xml:space="preserve">Vodorovná doprava suti  bez naložení, ale se složením a s hrubým urovnáním z kusových materiálů, na vzdálenost do 1 km</t>
  </si>
  <si>
    <t>https://podminky.urs.cz/item/CS_URS_2022_01/997221561</t>
  </si>
  <si>
    <t>Poznámka k položce:_x000d_
doprava rozebraných obrub, dlažby a dílů vpusti, viz.položky 890411811 + 113106183 + 113106161 + 113106122 + 113106143 + 113106123 + 113106144 + 113107131 + 113201112 + 113202111 + 113203111 + 113204111 + 113106522 + 963023611 + 772421811 + 963065512</t>
  </si>
  <si>
    <t>24,96+18,35+20,19+178,2+442,32+12,01+84+ 9,95+149,52+7,59+6,46+5,72+11,49+2,49+1237,8+7,54+1,01+75,35</t>
  </si>
  <si>
    <t>143</t>
  </si>
  <si>
    <t>997221569</t>
  </si>
  <si>
    <t>Příplatek ZKD 1 km u vodorovné dopravy suti z kusových materiálů</t>
  </si>
  <si>
    <t>46050813</t>
  </si>
  <si>
    <t>https://podminky.urs.cz/item/CS_URS_2022_01/997221569</t>
  </si>
  <si>
    <t>Poznámka k položce:_x000d_
doprava do dalších 24km k položce 890411811 + 113106123 + 113106144 + 13104111 + 963023611 + 772421811 + 963065512</t>
  </si>
  <si>
    <t>(24,96+12,01+21,84+2,49+7,54+1,01+75,35)*24</t>
  </si>
  <si>
    <t>144</t>
  </si>
  <si>
    <t>-1259893932</t>
  </si>
  <si>
    <t>Poznámka k položce:_x000d_
doprava do dalších 4km k položce 113106183 + 113106161 + 113106122 + 113106143 + 113201112 + 113202111 + 113203111+113106522</t>
  </si>
  <si>
    <t>(18,35+20,19+41,88+442,32+149,52+31,5+11,49+1237,8)*4</t>
  </si>
  <si>
    <t>145</t>
  </si>
  <si>
    <t>997221861</t>
  </si>
  <si>
    <t>Poplatek za uložení stavebního odpadu na recyklační skládce (skládkovné) z prostého betonu pod kódem 17 01 01</t>
  </si>
  <si>
    <t>699533162</t>
  </si>
  <si>
    <t>Poplatek za uložení stavebního odpadu na recyklační skládce (skládkovné) z prostého betonu zatříděného do Katalogu odpadů pod kódem 17 01 01</t>
  </si>
  <si>
    <t>https://podminky.urs.cz/item/CS_URS_2022_01/997221861</t>
  </si>
  <si>
    <t>Poznámka k položce:_x000d_
vpust, zámková dlažb, obruby - viz.položky 890411811 + 113106123 + 113106144 + 113107131 + 113201112 + 113202111 + 113204111 + 962042320 + 961022311</t>
  </si>
  <si>
    <t>24,96+12,01+21,84+9,95+7,59+5,72+2,49+42,64+113,772</t>
  </si>
  <si>
    <t>146</t>
  </si>
  <si>
    <t>997221873</t>
  </si>
  <si>
    <t>Poplatek za uložení stavebního odpadu na recyklační skládce (skládkovné) zeminy a kamení zatříděného do Katalogu odpadů pod kódem 17 05 04</t>
  </si>
  <si>
    <t>1151199628</t>
  </si>
  <si>
    <t>https://podminky.urs.cz/item/CS_URS_2022_01/997221873</t>
  </si>
  <si>
    <t>Poznámka k položce:_x000d_
kamenivo viz.pol. 113107323 + 113107163 + 113107223 + 113107122 + 113107162 + 113107222 + 113107223 + 962032231 + 772421811</t>
  </si>
  <si>
    <t>34,5+41,71+616,75+92,25+95,32+572,55+1403,69+6,93+7,54+1,01</t>
  </si>
  <si>
    <t>147</t>
  </si>
  <si>
    <t>997221875</t>
  </si>
  <si>
    <t>Poplatek za uložení stavebního odpadu na recyklační skládce (skládkovné) asfaltového bez obsahu dehtu zatříděného do Katalogu odpadů pod kódem 17 03 02</t>
  </si>
  <si>
    <t>-1770757809</t>
  </si>
  <si>
    <t>https://podminky.urs.cz/item/CS_URS_2022_01/997221875</t>
  </si>
  <si>
    <t>Poznámka k položce:_x000d_
živice, viz.pol. 113107342 + 113107182 + 113107242 + 113107181 + 113107241 + 113107242</t>
  </si>
  <si>
    <t>7,57+20,86+308,37+9,23+23,78+701,84</t>
  </si>
  <si>
    <t>998</t>
  </si>
  <si>
    <t>Přesun hmot</t>
  </si>
  <si>
    <t>148</t>
  </si>
  <si>
    <t>998223011</t>
  </si>
  <si>
    <t>Přesun hmot pro pozemní komunikace s krytem dlážděným</t>
  </si>
  <si>
    <t>788633049</t>
  </si>
  <si>
    <t>Přesun hmot pro pozemní komunikace s krytem dlážděným dopravní vzdálenost do 200 m jakékoliv délky objektu</t>
  </si>
  <si>
    <t>https://podminky.urs.cz/item/CS_URS_2023_02/998223011</t>
  </si>
  <si>
    <t>PSV</t>
  </si>
  <si>
    <t>Práce a dodávky PSV</t>
  </si>
  <si>
    <t>711</t>
  </si>
  <si>
    <t>Izolace proti vodě, vlhkosti a plynům</t>
  </si>
  <si>
    <t>149</t>
  </si>
  <si>
    <t>711132101</t>
  </si>
  <si>
    <t>Provedení izolace proti zemní vlhkosti pásy na sucho svislé AIP nebo tkaninou</t>
  </si>
  <si>
    <t>-1862487094</t>
  </si>
  <si>
    <t xml:space="preserve">Provedení izolace proti zemní vlhkosti pásy na sucho  AIP nebo tkaniny na ploše svislé S</t>
  </si>
  <si>
    <t>https://podminky.urs.cz/item/CS_URS_2022_01/711132101</t>
  </si>
  <si>
    <t>150</t>
  </si>
  <si>
    <t>28323005</t>
  </si>
  <si>
    <t>fólie profilovaná (nopová) drenážní HDPE s výškou nopů 8mm</t>
  </si>
  <si>
    <t>-1131005491</t>
  </si>
  <si>
    <t>767</t>
  </si>
  <si>
    <t>Konstrukce zámečnické</t>
  </si>
  <si>
    <t>151</t>
  </si>
  <si>
    <t>767163201</t>
  </si>
  <si>
    <t>Montáž přímého kovového zábradlí z dílců do zdiva nebo lehčeného betonu na schodišti</t>
  </si>
  <si>
    <t>-333881455</t>
  </si>
  <si>
    <t>Montáž kompletního kovového zábradlí přímého z dílců na schodišti kotveného do zdiva nebo lehčeného betonu</t>
  </si>
  <si>
    <t>https://podminky.urs.cz/item/CS_URS_2023_02/767163201</t>
  </si>
  <si>
    <t>Poznámka k položce:_x000d_
včetně dodávky dle specifikace, popsané v grafické příloze detai schodiště</t>
  </si>
  <si>
    <t>772</t>
  </si>
  <si>
    <t>Plochy z kamene</t>
  </si>
  <si>
    <t>152</t>
  </si>
  <si>
    <t>772522170</t>
  </si>
  <si>
    <t>Kladení dlažby z kamene z pravoúhlých desek, dlaždic v pásech do malty š 100 - 400 mm tl přes 70 do 90 mm</t>
  </si>
  <si>
    <t>379655993</t>
  </si>
  <si>
    <t>Kladení dlažby z kamene do malty z pravoúhlých desek rozdílných druhů kladených v pásech š. od 100 do 400 mm modulu 50 mm, tl. přes 70 do 90 mm</t>
  </si>
  <si>
    <t>https://podminky.urs.cz/item/CS_URS_2023_02/772522170</t>
  </si>
  <si>
    <t>153</t>
  </si>
  <si>
    <t>58381445</t>
  </si>
  <si>
    <t>žulová deska formátovaná, řezaná, tryskaná, tř.2 (EN 1341), hrana zkosená 5/5mm, tl. 80mm</t>
  </si>
  <si>
    <t>879009189</t>
  </si>
  <si>
    <t>žulová deska formátovaná (atypický rozměr), řezaná, tryskaná, tř.2 (EN 1341), hrana zkosená 5/5mm, tl.80mm, barva okrová</t>
  </si>
  <si>
    <t>Poznámka k položce:_x000d_
desky budou dodány v následném procentuálním poměru _x000d_
40/50cm - 20%_x000d_
40/70cm - 70%_x000d_
40/90cm - 10%</t>
  </si>
  <si>
    <t>2496,1*1,05</t>
  </si>
  <si>
    <t>154</t>
  </si>
  <si>
    <t>1322918808</t>
  </si>
  <si>
    <t>Poznámka k položce:_x000d_
desky budou dodány v tvarech dle grafické přílohy "situace", celkem 24ks lichoběžníkových, 12ks kruhových výsečí a dalších 9m2 desek u mříží stromů</t>
  </si>
  <si>
    <t>18*1,05</t>
  </si>
  <si>
    <t>155</t>
  </si>
  <si>
    <t>58381185</t>
  </si>
  <si>
    <t>nepravidelný kámen pískovec, povrch přírodní dlažba 80mm</t>
  </si>
  <si>
    <t>2007741304</t>
  </si>
  <si>
    <t>Poznámka k položce:_x000d_
desky kolem Mariánského sloupu a kašny</t>
  </si>
  <si>
    <t>45,8*1,05</t>
  </si>
  <si>
    <t>156</t>
  </si>
  <si>
    <t>772526170</t>
  </si>
  <si>
    <t>Kladení dlažby z kamene z nepravidelných desek řezaných do malty tl přes 70 do 90 mm</t>
  </si>
  <si>
    <t>290398833</t>
  </si>
  <si>
    <t>Kladení dlažby z kamene do malty z nepravidelných desek s řezanými stranami , tl. přes 70 do 90 mm</t>
  </si>
  <si>
    <t>https://podminky.urs.cz/item/CS_URS_2023_02/772526170</t>
  </si>
  <si>
    <t>SO 102 - MK ul. K Náměstí</t>
  </si>
  <si>
    <t xml:space="preserve">    120 - Zemní práce - Sanace (rezerva v rozsahu pojížděných ploch)</t>
  </si>
  <si>
    <t>1955754839</t>
  </si>
  <si>
    <t>113106171</t>
  </si>
  <si>
    <t>Rozebrání dlažeb vozovek ze zámkové dlažby s ložem z kameniva ručně</t>
  </si>
  <si>
    <t>539562639</t>
  </si>
  <si>
    <t>Rozebrání dlažeb vozovek a ploch s přemístěním hmot na skládku na vzdálenost do 3 m nebo s naložením na dopravní prostředek, s jakoukoliv výplní spár ručně ze zámkové dlažby s ložem z kameniva</t>
  </si>
  <si>
    <t>https://podminky.urs.cz/item/CS_URS_2023_02/113106171</t>
  </si>
  <si>
    <t>213379940</t>
  </si>
  <si>
    <t>113107243</t>
  </si>
  <si>
    <t>Odstranění podkladu živičného tl přes 100 do 150 mm strojně pl přes 200 m2</t>
  </si>
  <si>
    <t>-215630887</t>
  </si>
  <si>
    <t>Odstranění podkladů nebo krytů strojně plochy jednotlivě přes 200 m2 s přemístěním hmot na skládku na vzdálenost do 20 m nebo s naložením na dopravní prostředek živičných, o tl. vrstvy přes 100 do 150 mm</t>
  </si>
  <si>
    <t>https://podminky.urs.cz/item/CS_URS_2023_02/113107243</t>
  </si>
  <si>
    <t>113107322</t>
  </si>
  <si>
    <t>Odstranění podkladu z kameniva drceného tl přes 100 do 200 mm strojně pl do 50 m2</t>
  </si>
  <si>
    <t>-2099526910</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</si>
  <si>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</si>
  <si>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https://podminky.urs.cz/item/CS_URS_2023_02/113107322</t>
  </si>
  <si>
    <t>113107341</t>
  </si>
  <si>
    <t>Odstranění podkladu živičného tl 50 mm strojně pl do 50 m2</t>
  </si>
  <si>
    <t>-825624071</t>
  </si>
  <si>
    <t>Odstranění podkladů nebo krytů strojně plochy jednotlivě do 50 m2 s přemístěním hmot na skládku na vzdálenost do 3 m nebo s naložením na dopravní prostředek živičných, o tl. vrstvy do 50 mm</t>
  </si>
  <si>
    <t>https://podminky.urs.cz/item/CS_URS_2023_02/113107341</t>
  </si>
  <si>
    <t>1652535887</t>
  </si>
  <si>
    <t>632342617</t>
  </si>
  <si>
    <t>-2084059601</t>
  </si>
  <si>
    <t>122252203</t>
  </si>
  <si>
    <t>Odkopávky a prokopávky nezapažené pro silnice a dálnice v hornině třídy těžitelnosti I objem do 100 m3 strojně</t>
  </si>
  <si>
    <t>-457791262</t>
  </si>
  <si>
    <t>Odkopávky a prokopávky nezapažené pro silnice a dálnice strojně v hornině třídy těžitelnosti I do 100 m3</t>
  </si>
  <si>
    <t>https://podminky.urs.cz/item/CS_URS_2023_02/122252203</t>
  </si>
  <si>
    <t>511492586</t>
  </si>
  <si>
    <t>26,3+7,18+1,7</t>
  </si>
  <si>
    <t>-317574240</t>
  </si>
  <si>
    <t>35,18*0,2</t>
  </si>
  <si>
    <t>-386752162</t>
  </si>
  <si>
    <t>563356392</t>
  </si>
  <si>
    <t>934424806</t>
  </si>
  <si>
    <t>-17078333</t>
  </si>
  <si>
    <t>35,18*15</t>
  </si>
  <si>
    <t>782028651</t>
  </si>
  <si>
    <t>35,18*1,7</t>
  </si>
  <si>
    <t>-1558472107</t>
  </si>
  <si>
    <t>-1189587938</t>
  </si>
  <si>
    <t>https://podminky.urs.cz/item/CS_URS_2022_01/181951112</t>
  </si>
  <si>
    <t>Zemní práce - Sanace (rezerva v rozsahu pojížděných ploch)</t>
  </si>
  <si>
    <t>1551970697</t>
  </si>
  <si>
    <t>281,7*0,5</t>
  </si>
  <si>
    <t>107212778</t>
  </si>
  <si>
    <t>-136578858</t>
  </si>
  <si>
    <t>140,85*0,25</t>
  </si>
  <si>
    <t>-1423277954</t>
  </si>
  <si>
    <t>2100102922</t>
  </si>
  <si>
    <t>140,85*15</t>
  </si>
  <si>
    <t>1288429030</t>
  </si>
  <si>
    <t>140,85*1,7</t>
  </si>
  <si>
    <t>-1863111506</t>
  </si>
  <si>
    <t>-1399369023</t>
  </si>
  <si>
    <t>-89613999</t>
  </si>
  <si>
    <t>-2038350821</t>
  </si>
  <si>
    <t>1703506284</t>
  </si>
  <si>
    <t>281,7*1,1</t>
  </si>
  <si>
    <t>-1824497494</t>
  </si>
  <si>
    <t>Poznámka k položce:_x000d_
včetně napojení do uličních vpustí</t>
  </si>
  <si>
    <t>1379187419</t>
  </si>
  <si>
    <t>Poznámka k položce:_x000d_
hlavní a vedlejší komunikační prostor</t>
  </si>
  <si>
    <t>-106785601</t>
  </si>
  <si>
    <t>Poznámka k položce:_x000d_
chodník</t>
  </si>
  <si>
    <t>1588704134</t>
  </si>
  <si>
    <t>-498484088</t>
  </si>
  <si>
    <t>1241577880</t>
  </si>
  <si>
    <t>-1724569173</t>
  </si>
  <si>
    <t>Poznámka k položce:_x000d_
viz. pol. 591241111_x000d_
žulová kostka vel.12, specifikace viz. vzorové příčné řezy</t>
  </si>
  <si>
    <t>268,4*1,05</t>
  </si>
  <si>
    <t>594511112</t>
  </si>
  <si>
    <t>Kladení dlažby z lomového kamene tl do 100 mm s provedením lože z betonu</t>
  </si>
  <si>
    <t>1895614674</t>
  </si>
  <si>
    <t>Kladení dlažby z lomového kamene lomařsky upraveného v ploše vodorovné nebo ve sklonu na plocho tl. do 100 mm, bez vyplnění spár, s provedením lože tl. 50 mm z betonu</t>
  </si>
  <si>
    <t>https://podminky.urs.cz/item/CS_URS_2023_02/594511112</t>
  </si>
  <si>
    <t>58381086</t>
  </si>
  <si>
    <t>kámen lomový upravený štípaný, žula</t>
  </si>
  <si>
    <t>-397398108</t>
  </si>
  <si>
    <t>Poznámka k položce:_x000d_
viz. pol. 594511112</t>
  </si>
  <si>
    <t>-606219175</t>
  </si>
  <si>
    <t>Poznámka k položce:_x000d_
viz. pol. 591241111 + 594511112 + 916111113 + 916111123</t>
  </si>
  <si>
    <t>(268,4+13,3+21,06+12,03)*40</t>
  </si>
  <si>
    <t>-41330899</t>
  </si>
  <si>
    <t>Poznámka k položce:_x000d_
viz. pol. 591241111 + 594511112</t>
  </si>
  <si>
    <t>(268,4+13,3)*2</t>
  </si>
  <si>
    <t>-1750484939</t>
  </si>
  <si>
    <t>1917994349</t>
  </si>
  <si>
    <t>1855013870</t>
  </si>
  <si>
    <t>-1827142180</t>
  </si>
  <si>
    <t>1495361193</t>
  </si>
  <si>
    <t>720627487</t>
  </si>
  <si>
    <t>-737044046</t>
  </si>
  <si>
    <t>131,66*0,16*1,05</t>
  </si>
  <si>
    <t>753388400</t>
  </si>
  <si>
    <t>-1521212526</t>
  </si>
  <si>
    <t>100,24*0,12*1,05</t>
  </si>
  <si>
    <t>627619888</t>
  </si>
  <si>
    <t>30,6*1,05</t>
  </si>
  <si>
    <t>1104091701</t>
  </si>
  <si>
    <t>Poznámka k položce:_x000d_
viz. pol. 916241113_x000d_
žulový obrubník OP3 (R1,5m), specifikace viz. vzorové příčné řezy</t>
  </si>
  <si>
    <t>7*1,05</t>
  </si>
  <si>
    <t>-990611346</t>
  </si>
  <si>
    <t>1732731667</t>
  </si>
  <si>
    <t xml:space="preserve">Lože pod obrubníky, krajníky nebo obruby z dlažebních kostek  z betonu prostého</t>
  </si>
  <si>
    <t>https://podminky.urs.cz/item/CS_URS_2022_01/916991121</t>
  </si>
  <si>
    <t>919735111</t>
  </si>
  <si>
    <t>Řezání stávajícího živičného krytu hl do 50 mm</t>
  </si>
  <si>
    <t>1251729067</t>
  </si>
  <si>
    <t>Řezání stávajícího živičného krytu nebo podkladu hloubky do 50 mm</t>
  </si>
  <si>
    <t>https://podminky.urs.cz/item/CS_URS_2023_02/919735111</t>
  </si>
  <si>
    <t>919735112</t>
  </si>
  <si>
    <t>Řezání stávajícího živičného krytu hl přes 50 do 100 mm</t>
  </si>
  <si>
    <t>40369694</t>
  </si>
  <si>
    <t>Řezání stávajícího živičného krytu nebo podkladu hloubky přes 50 do 100 mm</t>
  </si>
  <si>
    <t>https://podminky.urs.cz/item/CS_URS_2023_02/919735112</t>
  </si>
  <si>
    <t>-238506133</t>
  </si>
  <si>
    <t>1794546952</t>
  </si>
  <si>
    <t>-111962196</t>
  </si>
  <si>
    <t>-1331661906</t>
  </si>
  <si>
    <t>1384256019</t>
  </si>
  <si>
    <t>Poznámka k položce:_x000d_
položky 113106161 + 113201112 + 113202111 (kamenné obruby)</t>
  </si>
  <si>
    <t>0,35+9,92+6,81</t>
  </si>
  <si>
    <t>-996090404</t>
  </si>
  <si>
    <t>Poznámka k položce:_x000d_
doprava živice a kameniva, viz. položky 113107341 + 113107243 + 113107223 + 113107322</t>
  </si>
  <si>
    <t>4,53+70,47+98,6+22,56</t>
  </si>
  <si>
    <t>-699499401</t>
  </si>
  <si>
    <t>196,16*24</t>
  </si>
  <si>
    <t>80054092</t>
  </si>
  <si>
    <t>Poznámka k položce:_x000d_
doprava rozebraných obrub, dlažby a dílů vpusti, viz.položky 890411811 + 113106171 + 113106161 + 113201112 + 113202111</t>
  </si>
  <si>
    <t>1,92+31,6+0,35+9,92+6,81+0,21</t>
  </si>
  <si>
    <t>-889674571</t>
  </si>
  <si>
    <t>Poznámka k položce:_x000d_
doprava do dalších 24km k položce 890411811 + 113106171 + 113202111 (betonové obruby)</t>
  </si>
  <si>
    <t>(1,92+9,32+0,21)*24</t>
  </si>
  <si>
    <t>208010716</t>
  </si>
  <si>
    <t>Poznámka k položce:_x000d_
doprava do dalších 4km k položce 113106161 + 113201112 + 113202111 (kamenné obruby)</t>
  </si>
  <si>
    <t>(0,35+9,92+6,81)*4</t>
  </si>
  <si>
    <t>-1319599517</t>
  </si>
  <si>
    <t>Poznámka k položce:_x000d_
vpust, zámková dlažb, obruby - viz.položky 890411811 + 113106171 + 113202111 (betonové obruby)</t>
  </si>
  <si>
    <t>1,92+9,32+0,21</t>
  </si>
  <si>
    <t>-819451485</t>
  </si>
  <si>
    <t>Poznámka k položce:_x000d_
kamenivo viz.pol. 113107223 + 113107322</t>
  </si>
  <si>
    <t>98,6+22,56</t>
  </si>
  <si>
    <t>-1412012775</t>
  </si>
  <si>
    <t>Poznámka k položce:_x000d_
živice, viz.pol. 113107341+113107243</t>
  </si>
  <si>
    <t>4,53+70,47</t>
  </si>
  <si>
    <t>1564607879</t>
  </si>
  <si>
    <t>-1419384470</t>
  </si>
  <si>
    <t>-1967809379</t>
  </si>
  <si>
    <t>-846197938</t>
  </si>
  <si>
    <t>-1122915933</t>
  </si>
  <si>
    <t>žulová deska formátovaná, řezaná, tryskaná, tř.2 (EN 1341), hrana zkosená 5/5mm, tl.80mm</t>
  </si>
  <si>
    <t>20,4*1,05</t>
  </si>
  <si>
    <t>SO 103 - MK ul. Husitská</t>
  </si>
  <si>
    <t xml:space="preserve">    120 - Zemní práce - Sanace (rezerva v rozsahu 3/4 pojížděných ploch)</t>
  </si>
  <si>
    <t>1663259523</t>
  </si>
  <si>
    <t>1486667642</t>
  </si>
  <si>
    <t>113106271</t>
  </si>
  <si>
    <t>Rozebrání dlažeb vozovek ze zámkové dlažby s ložem z kameniva strojně pl přes 50 do 200 m2</t>
  </si>
  <si>
    <t>-1188251638</t>
  </si>
  <si>
    <t>Rozebrání dlažeb vozovek a ploch s přemístěním hmot na skládku na vzdálenost do 3 m nebo s naložením na dopravní prostředek, s jakoukoliv výplní spár strojně plochy jednotlivě přes 50 m2 do 200 m2 ze zámkové dlažby s ložem z kameniva</t>
  </si>
  <si>
    <t>https://podminky.urs.cz/item/CS_URS_2023_02/113106271</t>
  </si>
  <si>
    <t>Poznámka k položce:_x000d_
parkovací a zásobovací zálivy</t>
  </si>
  <si>
    <t>1509860182</t>
  </si>
  <si>
    <t>Poznámka k položce:_x000d_
chodníky</t>
  </si>
  <si>
    <t>607227808</t>
  </si>
  <si>
    <t>-484100846</t>
  </si>
  <si>
    <t>-5503540</t>
  </si>
  <si>
    <t>-970365032</t>
  </si>
  <si>
    <t>-1820584369</t>
  </si>
  <si>
    <t>1469355214</t>
  </si>
  <si>
    <t>903527792</t>
  </si>
  <si>
    <t>1793887515</t>
  </si>
  <si>
    <t>1189666755</t>
  </si>
  <si>
    <t>-157221375</t>
  </si>
  <si>
    <t>10,15+3,88+1,7</t>
  </si>
  <si>
    <t>2109962579</t>
  </si>
  <si>
    <t>15,73*0,2</t>
  </si>
  <si>
    <t>-1411426368</t>
  </si>
  <si>
    <t>-338571459</t>
  </si>
  <si>
    <t>-289209417</t>
  </si>
  <si>
    <t>1626425426</t>
  </si>
  <si>
    <t>-1591510919</t>
  </si>
  <si>
    <t>Poznámka k položce:_x000d_
dalších 15km k pol. 162751117</t>
  </si>
  <si>
    <t>15,73*15</t>
  </si>
  <si>
    <t>682032233</t>
  </si>
  <si>
    <t>Poznámka k položce:_x000d_
dalších 15km k pol. 162751117 pro dovoz vhodné zeminy do násypů</t>
  </si>
  <si>
    <t>38,43*15</t>
  </si>
  <si>
    <t>245031206</t>
  </si>
  <si>
    <t>-1437609959</t>
  </si>
  <si>
    <t>15,73*1,7</t>
  </si>
  <si>
    <t>732859211</t>
  </si>
  <si>
    <t>426563850</t>
  </si>
  <si>
    <t>1937884096</t>
  </si>
  <si>
    <t>38,43*1,9</t>
  </si>
  <si>
    <t>Zemní práce - Sanace (rezerva v rozsahu 3/4 pojížděných ploch)</t>
  </si>
  <si>
    <t>-1948792388</t>
  </si>
  <si>
    <t>229,95*0,5</t>
  </si>
  <si>
    <t>-433685701</t>
  </si>
  <si>
    <t>-712767512</t>
  </si>
  <si>
    <t>114,975*0,25</t>
  </si>
  <si>
    <t>-1480730574</t>
  </si>
  <si>
    <t>1150697730</t>
  </si>
  <si>
    <t>114,975*15</t>
  </si>
  <si>
    <t>128117449</t>
  </si>
  <si>
    <t>114,975*1,7</t>
  </si>
  <si>
    <t>-649132639</t>
  </si>
  <si>
    <t>-1694392740</t>
  </si>
  <si>
    <t>53961840</t>
  </si>
  <si>
    <t>595332160</t>
  </si>
  <si>
    <t>-245465544</t>
  </si>
  <si>
    <t>229,95*1,1</t>
  </si>
  <si>
    <t>1401131903</t>
  </si>
  <si>
    <t>Poznámka k položce:_x000d_
včetně napojení na novou uliční vpust</t>
  </si>
  <si>
    <t>339921131</t>
  </si>
  <si>
    <t>Osazování betonových palisád do betonového základu v řadě výšky prvku do 0,5 m</t>
  </si>
  <si>
    <t>-84005757</t>
  </si>
  <si>
    <t xml:space="preserve">Osazování palisád  betonových v řadě se zabetonováním výšky palisády do 500 mm</t>
  </si>
  <si>
    <t>59228407</t>
  </si>
  <si>
    <t>palisáda betonová tyčová hranatá přírodní 110x110x400mm</t>
  </si>
  <si>
    <t>-334770094</t>
  </si>
  <si>
    <t>Poznámka k položce:_x000d_
palisády pro schodišťové stupně</t>
  </si>
  <si>
    <t>6,71/0,11*1,02</t>
  </si>
  <si>
    <t>718770359</t>
  </si>
  <si>
    <t>Poznámka k položce:_x000d_
parkovací pruh</t>
  </si>
  <si>
    <t>752446040</t>
  </si>
  <si>
    <t>1423655719</t>
  </si>
  <si>
    <t>Poznámka k položce:_x000d_
vozovka</t>
  </si>
  <si>
    <t>565135121</t>
  </si>
  <si>
    <t>Asfaltový beton vrstva podkladní ACP 16 (obalované kamenivo OKS) tl 50 mm š přes 3 m</t>
  </si>
  <si>
    <t>-1184720548</t>
  </si>
  <si>
    <t>Asfaltový beton vrstva podkladní ACP 16 (obalované kamenivo střednězrnné - OKS) s rozprostřením a zhutněním v pruhu šířky přes 3 m, po zhutnění tl. 50 mm</t>
  </si>
  <si>
    <t>https://podminky.urs.cz/item/CS_URS_2023_02/565135121</t>
  </si>
  <si>
    <t xml:space="preserve">Poznámka k položce:_x000d_
ACP 16+_x000d_
</t>
  </si>
  <si>
    <t>896613601</t>
  </si>
  <si>
    <t>1509710483</t>
  </si>
  <si>
    <t>573211107</t>
  </si>
  <si>
    <t>Postřik živičný spojovací z asfaltu v množství 0,30 kg/m2</t>
  </si>
  <si>
    <t>-400588077</t>
  </si>
  <si>
    <t>Postřik spojovací PS bez posypu kamenivem z asfaltu silničního, v množství 0,30 kg/m2</t>
  </si>
  <si>
    <t>https://podminky.urs.cz/item/CS_URS_2023_02/573211107</t>
  </si>
  <si>
    <t>-985266080</t>
  </si>
  <si>
    <t>-1722500269</t>
  </si>
  <si>
    <t>59245006</t>
  </si>
  <si>
    <t>dlažba tvar obdélník betonová pro nevidomé 200x100x60mm barevná</t>
  </si>
  <si>
    <t>-763895757</t>
  </si>
  <si>
    <t>Poznámka k položce:_x000d_
dlažba pro varovné a signální pásy</t>
  </si>
  <si>
    <t>1,6*1,03</t>
  </si>
  <si>
    <t>59245032</t>
  </si>
  <si>
    <t>dlažba zámková profilová 230x140x60mm přírodní</t>
  </si>
  <si>
    <t>CS ÚRS 2021 01</t>
  </si>
  <si>
    <t>1826229915</t>
  </si>
  <si>
    <t>Poznámka k položce:_x000d_
typ dlažby bude definitivně dohodnut na stavbě před objednáním</t>
  </si>
  <si>
    <t>317,1*1,03</t>
  </si>
  <si>
    <t>596211110</t>
  </si>
  <si>
    <t>Kladení zámkové dlažby komunikací pro pěší ručně tl 60 mm skupiny A pl do 50 m2</t>
  </si>
  <si>
    <t>-107584233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</si>
  <si>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</si>
  <si>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https://podminky.urs.cz/item/CS_URS_2023_02/596211110</t>
  </si>
  <si>
    <t>596211112</t>
  </si>
  <si>
    <t>Kladení zámkové dlažby komunikací pro pěší ručně tl 60 mm skupiny A pl přes 100 do 300 m2</t>
  </si>
  <si>
    <t>1959183329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</si>
  <si>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</si>
  <si>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https://podminky.urs.cz/item/CS_URS_2023_02/596211112</t>
  </si>
  <si>
    <t>596212210</t>
  </si>
  <si>
    <t>Kladení zámkové dlažby pozemních komunikací ručně tl 80 mm skupiny A pl do 50 m2</t>
  </si>
  <si>
    <t>-903067120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</si>
  <si>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</si>
  <si>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https://podminky.urs.cz/item/CS_URS_2023_02/596212210</t>
  </si>
  <si>
    <t>36,9+43,9</t>
  </si>
  <si>
    <t>59245203</t>
  </si>
  <si>
    <t>dlažba zámková tvaru I 196x161x80mm barevná</t>
  </si>
  <si>
    <t>-1826729901</t>
  </si>
  <si>
    <t>80,8*1,03</t>
  </si>
  <si>
    <t>-1849612211</t>
  </si>
  <si>
    <t>-1905868891</t>
  </si>
  <si>
    <t>1647952996</t>
  </si>
  <si>
    <t>1471187789</t>
  </si>
  <si>
    <t>-1040942914</t>
  </si>
  <si>
    <t>916131113</t>
  </si>
  <si>
    <t>Osazení silničního obrubníku betonového ležatého s boční opěrou do lože z betonu prostého</t>
  </si>
  <si>
    <t>671221095</t>
  </si>
  <si>
    <t>Osazení silničního obrubníku betonového se zřízením lože, s vyplněním a zatřením spár cementovou maltou ležatého s boční opěrou z betonu prostého, do lože z betonu prostého</t>
  </si>
  <si>
    <t>https://podminky.urs.cz/item/CS_URS_2023_02/916131113</t>
  </si>
  <si>
    <t>BTL.0019429.URS</t>
  </si>
  <si>
    <t>obrubník betonový chodníkový ABO 13-10 100x10x25cm</t>
  </si>
  <si>
    <t>1539720616</t>
  </si>
  <si>
    <t>58,3*1,03</t>
  </si>
  <si>
    <t>916241213</t>
  </si>
  <si>
    <t>Osazení obrubníku kamenného stojatého s boční opěrou do lože z betonu prostého</t>
  </si>
  <si>
    <t>-1964189405</t>
  </si>
  <si>
    <t>Osazení obrubníku kamenného se zřízením lože, s vyplněním a zatřením spár cementovou maltou stojatého s boční opěrou z betonu prostého, do lože z betonu prostého</t>
  </si>
  <si>
    <t>https://podminky.urs.cz/item/CS_URS_2023_02/916241213</t>
  </si>
  <si>
    <t>58380007</t>
  </si>
  <si>
    <t>obrubník kamenný žulový přímý 1000x150x250mm</t>
  </si>
  <si>
    <t>2073603345</t>
  </si>
  <si>
    <t>Poznámka k položce:_x000d_
OP6</t>
  </si>
  <si>
    <t>53*1,05</t>
  </si>
  <si>
    <t>58380446</t>
  </si>
  <si>
    <t>obrubník kamenný žulový obloukový R 10m 150x250mm</t>
  </si>
  <si>
    <t>1627546461</t>
  </si>
  <si>
    <t>6,5*1,05</t>
  </si>
  <si>
    <t>-786636076</t>
  </si>
  <si>
    <t>919732211</t>
  </si>
  <si>
    <t>Styčná spára napojení nového živičného povrchu na stávající za tepla š 15 mm hl 25 mm s prořezáním</t>
  </si>
  <si>
    <t>-19147888</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</si>
  <si>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</si>
  <si>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https://podminky.urs.cz/item/CS_URS_2023_02/919732211</t>
  </si>
  <si>
    <t>1095655218</t>
  </si>
  <si>
    <t>-958145117</t>
  </si>
  <si>
    <t>1792683110</t>
  </si>
  <si>
    <t>-1576238555</t>
  </si>
  <si>
    <t>-2028377970</t>
  </si>
  <si>
    <t>Poznámka k položce:_x000d_
položky 113106161 + 113202111 (kamenné obruby)</t>
  </si>
  <si>
    <t>0,33+14,31</t>
  </si>
  <si>
    <t>-492689454</t>
  </si>
  <si>
    <t>Poznámka k položce:_x000d_
doprava živice a kameniva, viz. položky 113107122+113107162+113107163+113107243 + 113107223</t>
  </si>
  <si>
    <t>5,05+65,66+47,56+80,58+112,2</t>
  </si>
  <si>
    <t>-1906168009</t>
  </si>
  <si>
    <t>311,05*24</t>
  </si>
  <si>
    <t>-1388770267</t>
  </si>
  <si>
    <t>Poznámka k položce:_x000d_
doprava rozebraných obrub, dlažby a dílů vpusti, viz.položky 890411811 + 113106271 + 113106171 + 113202111 + 113201112 + 113106161</t>
  </si>
  <si>
    <t>3,84+31,89+66,79+5,13+14,31+19,37+0,33</t>
  </si>
  <si>
    <t>1107707421</t>
  </si>
  <si>
    <t>Poznámka k položce:_x000d_
doprava do dalších 24km k položce 890411811 + 113106271 + 113106171 + 113201112 (betonové obruby)</t>
  </si>
  <si>
    <t>(3,84+31,89+66,79+5,13+19,37)*24</t>
  </si>
  <si>
    <t>-109688052</t>
  </si>
  <si>
    <t>Poznámka k položce:_x000d_
doprava do dalších 4km k položce 113106161 + 113202111 (kamenné obruby)</t>
  </si>
  <si>
    <t>(0,33+14,31)*4</t>
  </si>
  <si>
    <t>527898201</t>
  </si>
  <si>
    <t xml:space="preserve">Poznámka k položce:_x000d_
vpust, zámková dlažb, obruby - viz.položky 890411811 + 113106171 + 113106271 + 113201112 </t>
  </si>
  <si>
    <t>3,84+5,13+31,89+66,79+19,37</t>
  </si>
  <si>
    <t>1973055494</t>
  </si>
  <si>
    <t>Poznámka k položce:_x000d_
kamenivo viz.pol. 113107223 + 113107122 + 113107162 + 113107163</t>
  </si>
  <si>
    <t>112,2+5,05+65,66+47,56</t>
  </si>
  <si>
    <t>-1789677016</t>
  </si>
  <si>
    <t>Poznámka k položce:_x000d_
živice, viz.pol. 113107243</t>
  </si>
  <si>
    <t>998225111</t>
  </si>
  <si>
    <t>Přesun hmot pro pozemní komunikace s krytem z kamene, monolitickým betonovým nebo živičným</t>
  </si>
  <si>
    <t>1840058289</t>
  </si>
  <si>
    <t>Přesun hmot pro komunikace s krytem z kameniva, monolitickým betonovým nebo živičným dopravní vzdálenost do 200 m jakékoliv délky objektu</t>
  </si>
  <si>
    <t>https://podminky.urs.cz/item/CS_URS_2023_02/998225111</t>
  </si>
  <si>
    <t>-1678911907</t>
  </si>
  <si>
    <t>-532453747</t>
  </si>
  <si>
    <t>SO 105 - MK ul. B. Němcové</t>
  </si>
  <si>
    <t>113106185</t>
  </si>
  <si>
    <t>Rozebrání dlažeb vozovek z drobných kostek s ložem z kameniva strojně pl do 50 m2</t>
  </si>
  <si>
    <t>496298168</t>
  </si>
  <si>
    <t>Rozebrání dlažeb vozovek a ploch s přemístěním hmot na skládku na vzdálenost do 3 m nebo s naložením na dopravní prostředek, s jakoukoliv výplní spár strojně plochy jednotlivě do 50 m2 z drobných kostek nebo odseků s ložem z kameniva</t>
  </si>
  <si>
    <t>https://podminky.urs.cz/item/CS_URS_2023_02/113106185</t>
  </si>
  <si>
    <t>113106187</t>
  </si>
  <si>
    <t>Rozebrání dlažeb vozovek ze zámkové dlažby s ložem z kameniva strojně pl do 50 m2</t>
  </si>
  <si>
    <t>-602037863</t>
  </si>
  <si>
    <t>Rozebrání dlažeb vozovek a ploch s přemístěním hmot na skládku na vzdálenost do 3 m nebo s naložením na dopravní prostředek, s jakoukoliv výplní spár strojně plochy jednotlivě do 50 m2 ze zámkové dlažby s ložem z kameniva</t>
  </si>
  <si>
    <t>https://podminky.urs.cz/item/CS_URS_2023_02/113106187</t>
  </si>
  <si>
    <t>-1229425954</t>
  </si>
  <si>
    <t>Poznámka k položce:_x000d_
dlažba tl. 80mm</t>
  </si>
  <si>
    <t>-1796206364</t>
  </si>
  <si>
    <t>Poznámka k položce:_x000d_
dlažba tl. 60mm</t>
  </si>
  <si>
    <t>1843148456</t>
  </si>
  <si>
    <t>1865700217</t>
  </si>
  <si>
    <t>-1940777634</t>
  </si>
  <si>
    <t>262758550</t>
  </si>
  <si>
    <t>119081815</t>
  </si>
  <si>
    <t>181400346</t>
  </si>
  <si>
    <t>440773114</t>
  </si>
  <si>
    <t>Poznámka k položce:_x000d_
kamenné</t>
  </si>
  <si>
    <t>-1358090295</t>
  </si>
  <si>
    <t>Poznámka k položce:_x000d_
betonové</t>
  </si>
  <si>
    <t>1083697439</t>
  </si>
  <si>
    <t>Poznámka k položce:_x000d_
palisády</t>
  </si>
  <si>
    <t>1133213311</t>
  </si>
  <si>
    <t>1324126750</t>
  </si>
  <si>
    <t>571958351</t>
  </si>
  <si>
    <t>-382701138</t>
  </si>
  <si>
    <t>-549071242</t>
  </si>
  <si>
    <t>31,33+10,2+5,1</t>
  </si>
  <si>
    <t>-1112266193</t>
  </si>
  <si>
    <t>46,63*0,2</t>
  </si>
  <si>
    <t>-1504944798</t>
  </si>
  <si>
    <t>-1461325735</t>
  </si>
  <si>
    <t>-685448247</t>
  </si>
  <si>
    <t>1851435499</t>
  </si>
  <si>
    <t>1535319148</t>
  </si>
  <si>
    <t>Poznámka k položce:_x000d_
dovoz nakoupené ornice</t>
  </si>
  <si>
    <t>-868492550</t>
  </si>
  <si>
    <t>46,63*15</t>
  </si>
  <si>
    <t>1071971928</t>
  </si>
  <si>
    <t>Poznámka k položce:_x000d_
dalších 15km k pol. 162751117, dovoz vhodné zeminy do násypů</t>
  </si>
  <si>
    <t>53,41*15</t>
  </si>
  <si>
    <t>1310508037</t>
  </si>
  <si>
    <t>Poznámka k položce:_x000d_
dalších 15km k pol. 162751117, dovoz ornice</t>
  </si>
  <si>
    <t>3,72*15</t>
  </si>
  <si>
    <t>167103101</t>
  </si>
  <si>
    <t>Nakládání výkopku ze zemin schopných zúrodnění</t>
  </si>
  <si>
    <t>-984832106</t>
  </si>
  <si>
    <t xml:space="preserve">Nakládání neulehlého výkopku z hromad  zeminy schopné zúrodnění</t>
  </si>
  <si>
    <t xml:space="preserve">Poznámka k položce:_x000d_
naložení ornice </t>
  </si>
  <si>
    <t>-1192027368</t>
  </si>
  <si>
    <t>129839876</t>
  </si>
  <si>
    <t>53,61*1,9</t>
  </si>
  <si>
    <t>-2090894003</t>
  </si>
  <si>
    <t>46,63*1,7</t>
  </si>
  <si>
    <t>-1727171312</t>
  </si>
  <si>
    <t>-1138714918</t>
  </si>
  <si>
    <t>2134325014</t>
  </si>
  <si>
    <t>1122406230</t>
  </si>
  <si>
    <t>37,2*1,05*0,035</t>
  </si>
  <si>
    <t>1063315067</t>
  </si>
  <si>
    <t>37,2*0,1*1,6</t>
  </si>
  <si>
    <t>-116031077</t>
  </si>
  <si>
    <t>1194012722</t>
  </si>
  <si>
    <t>842986603</t>
  </si>
  <si>
    <t>250,275*0,5</t>
  </si>
  <si>
    <t>-1587541434</t>
  </si>
  <si>
    <t>-452632161</t>
  </si>
  <si>
    <t>125,138*0,25</t>
  </si>
  <si>
    <t>-600312614</t>
  </si>
  <si>
    <t>1802691381</t>
  </si>
  <si>
    <t>125,138*15</t>
  </si>
  <si>
    <t>-76040726</t>
  </si>
  <si>
    <t>125,138*1,7</t>
  </si>
  <si>
    <t>-577250037</t>
  </si>
  <si>
    <t>-639960018</t>
  </si>
  <si>
    <t>54114254</t>
  </si>
  <si>
    <t>2031008115</t>
  </si>
  <si>
    <t>461298791</t>
  </si>
  <si>
    <t>250,275*1,1</t>
  </si>
  <si>
    <t>181668989</t>
  </si>
  <si>
    <t>-1788742890</t>
  </si>
  <si>
    <t>339921132</t>
  </si>
  <si>
    <t>Osazování betonových palisád do betonového základu v řadě výšky prvku přes 0,5 do 1 m</t>
  </si>
  <si>
    <t>1630570664</t>
  </si>
  <si>
    <t xml:space="preserve">Osazování palisád  betonových v řadě se zabetonováním výšky palisády přes 500 do 1000 mm</t>
  </si>
  <si>
    <t>-1593554067</t>
  </si>
  <si>
    <t>Poznámka k položce:_x000d_
vjezd</t>
  </si>
  <si>
    <t>809798397</t>
  </si>
  <si>
    <t>564861011</t>
  </si>
  <si>
    <t>Podklad ze štěrkodrtě ŠD plochy do 100 m2 tl 200 mm</t>
  </si>
  <si>
    <t>1121144629</t>
  </si>
  <si>
    <t>Podklad ze štěrkodrti ŠD s rozprostřením a zhutněním plochy jednotlivě do 100 m2, po zhutnění tl. 200 mm</t>
  </si>
  <si>
    <t>https://podminky.urs.cz/item/CS_URS_2023_02/564861011</t>
  </si>
  <si>
    <t>Poznámka k položce:_x000d_
zásobovací záliv</t>
  </si>
  <si>
    <t>-1952409889</t>
  </si>
  <si>
    <t>1412346780</t>
  </si>
  <si>
    <t>Poznámka k položce:_x000d_
ACP 16+</t>
  </si>
  <si>
    <t>832569444</t>
  </si>
  <si>
    <t>1746037595</t>
  </si>
  <si>
    <t>645312064</t>
  </si>
  <si>
    <t>-1003551024</t>
  </si>
  <si>
    <t>1788096667</t>
  </si>
  <si>
    <t>1411138502</t>
  </si>
  <si>
    <t>59245226</t>
  </si>
  <si>
    <t>dlažba tvar obdélník betonová pro nevidomé 200x100x80mm barevná</t>
  </si>
  <si>
    <t>2008931855</t>
  </si>
  <si>
    <t>59245009</t>
  </si>
  <si>
    <t>dlažba tvar čtverec betonová 100x100x80mm barevná</t>
  </si>
  <si>
    <t>-1235417620</t>
  </si>
  <si>
    <t>Poznámka k položce:_x000d_
na místě bude za účasti investora rozhodnuto o případném užití rozebrané dlažby</t>
  </si>
  <si>
    <t>350,3*1,03</t>
  </si>
  <si>
    <t>-1247154840</t>
  </si>
  <si>
    <t>-1870718462</t>
  </si>
  <si>
    <t>17*1,05</t>
  </si>
  <si>
    <t>-1669369858</t>
  </si>
  <si>
    <t>(17+12,77)*50</t>
  </si>
  <si>
    <t>1391818212</t>
  </si>
  <si>
    <t>(17+12,77)*2</t>
  </si>
  <si>
    <t>2072161669</t>
  </si>
  <si>
    <t>930248042</t>
  </si>
  <si>
    <t>118,7+199,8</t>
  </si>
  <si>
    <t>1615504450</t>
  </si>
  <si>
    <t>59245030</t>
  </si>
  <si>
    <t>dlažba tvar čtverec betonová 160x160x80mm barevná</t>
  </si>
  <si>
    <t>1895782576</t>
  </si>
  <si>
    <t>48,4*1,03</t>
  </si>
  <si>
    <t>2003665648</t>
  </si>
  <si>
    <t>727509599</t>
  </si>
  <si>
    <t>10065034</t>
  </si>
  <si>
    <t>-2008947194</t>
  </si>
  <si>
    <t>1896220753</t>
  </si>
  <si>
    <t>916111112</t>
  </si>
  <si>
    <t>Osazení obruby z velkých kostek bez boční opěry do lože z betonu prostého</t>
  </si>
  <si>
    <t>-1353868551</t>
  </si>
  <si>
    <t>Osazení silniční obruby z dlažebních kostek v jedné řadě s ložem tl. přes 50 do 100 mm, s vyplněním a zatřením spár cementovou maltou z velkých kostek bez boční opěry, do lože z betonu prostého</t>
  </si>
  <si>
    <t>https://podminky.urs.cz/item/CS_URS_2023_02/916111112</t>
  </si>
  <si>
    <t>Poznámka k položce:_x000d_
linka z betonové dlažby</t>
  </si>
  <si>
    <t>-1350002940</t>
  </si>
  <si>
    <t>141288501</t>
  </si>
  <si>
    <t>106,4*0,12*1,05</t>
  </si>
  <si>
    <t>-2083647396</t>
  </si>
  <si>
    <t>1301350947</t>
  </si>
  <si>
    <t>-1923651254</t>
  </si>
  <si>
    <t>59217012</t>
  </si>
  <si>
    <t>obrubník betonový zahradní 500x80x250mm</t>
  </si>
  <si>
    <t>-1031616284</t>
  </si>
  <si>
    <t>19,5*1,05</t>
  </si>
  <si>
    <t>59217035</t>
  </si>
  <si>
    <t>obrubník betonový obloukový vnější R1m 80x250mm</t>
  </si>
  <si>
    <t>-1779971373</t>
  </si>
  <si>
    <t>obrubník betonový obloukový vnější 780x150x250mm</t>
  </si>
  <si>
    <t>1698636360</t>
  </si>
  <si>
    <t>-1939056141</t>
  </si>
  <si>
    <t>-435130515</t>
  </si>
  <si>
    <t>-147990976</t>
  </si>
  <si>
    <t>1940058605</t>
  </si>
  <si>
    <t>1950786872</t>
  </si>
  <si>
    <t>-1182821613</t>
  </si>
  <si>
    <t>13,7*1,05</t>
  </si>
  <si>
    <t>-497228404</t>
  </si>
  <si>
    <t>85*1,05</t>
  </si>
  <si>
    <t>2114806068</t>
  </si>
  <si>
    <t>Poznámka k položce:_x000d_
R6</t>
  </si>
  <si>
    <t>7,7*1,05</t>
  </si>
  <si>
    <t>-899901297</t>
  </si>
  <si>
    <t>Poznámka k položce:_x000d_
položky 113106185 + 113201112 + 113202111 (kamenné obruby) + 113203111</t>
  </si>
  <si>
    <t>4,99+27,06+2,19+96,6</t>
  </si>
  <si>
    <t>-782982560</t>
  </si>
  <si>
    <t>Poznámka k položce:_x000d_
doprava živice a kameniva, viz. položky 113107341 + 113107243 + 113107223 + 113107322 + 113107162</t>
  </si>
  <si>
    <t>4,46+129,24+210,58+17,34+40,98</t>
  </si>
  <si>
    <t>-1719596275</t>
  </si>
  <si>
    <t>402,6*24</t>
  </si>
  <si>
    <t>-721565903</t>
  </si>
  <si>
    <t>Poznámka k položce:_x000d_
doprava rozebraných obrub, dlažby a dílů vpusti, viz.položky 890411811 + 113106271 + 113106185 + 113201112 + 113202111 + 113203111 + 113204111</t>
  </si>
  <si>
    <t>5,76+15,93+34,87+4,99+27,06+10,7+41,1+4,4+96,6+27,3</t>
  </si>
  <si>
    <t>-2103120948</t>
  </si>
  <si>
    <t>Poznámka k položce:_x000d_
doprava do dalších 24km k položce 890411811 + 113106187 + 113106271 + 113202111 (betonové obruby a palisády) + 113204111</t>
  </si>
  <si>
    <t>(3,76+17,64+15,93+118,2+8,43+4,4+27,3)*24</t>
  </si>
  <si>
    <t>1543160323</t>
  </si>
  <si>
    <t>Poznámka k položce:_x000d_
doprava do dalších 4km k položce 113106185 + 113201112 + 113202111 (kamenné obruby) + 113203111</t>
  </si>
  <si>
    <t>(4,99+27,06+2,19+11,04)*4</t>
  </si>
  <si>
    <t>-1293809501</t>
  </si>
  <si>
    <t>Poznámka k položce:_x000d_
vpust, zámková dlažb, obruby - viz.položky 890411811 + 113106187 + 113106271 + 113202111 (betonové obruby a palisády) + 113204111</t>
  </si>
  <si>
    <t>5,76+17,64+15,93+34,87+41,1+4,4+1,09</t>
  </si>
  <si>
    <t>-1239077936</t>
  </si>
  <si>
    <t>Poznámka k položce:_x000d_
kamenivo viz.pol. 113107223 + 113107322 + 113107162</t>
  </si>
  <si>
    <t>210,58+17,34+40,98</t>
  </si>
  <si>
    <t>9582086</t>
  </si>
  <si>
    <t>4,46+129,24</t>
  </si>
  <si>
    <t>59228406</t>
  </si>
  <si>
    <t>palisáda betonová vzhled dobové dlažební kameny přírodní 160x160x400mm</t>
  </si>
  <si>
    <t>-1200172601</t>
  </si>
  <si>
    <t>59228409</t>
  </si>
  <si>
    <t>palisáda betonová vzhled dobové dlažební kameny přírodní 160x160x600mm</t>
  </si>
  <si>
    <t>1557368779</t>
  </si>
  <si>
    <t>59228410</t>
  </si>
  <si>
    <t>palisáda betonová vzhled dobové dlažební kameny přírodní 160x160x1000mm</t>
  </si>
  <si>
    <t>777520055</t>
  </si>
  <si>
    <t>-224996889</t>
  </si>
  <si>
    <t>-1724477893</t>
  </si>
  <si>
    <t>-1620757506</t>
  </si>
  <si>
    <t>SO 150 - Dopravní značení trvalé</t>
  </si>
  <si>
    <t>914111111</t>
  </si>
  <si>
    <t>Montáž svislé dopravní značky do velikosti 1 m2 objímkami na sloupek nebo konzolu</t>
  </si>
  <si>
    <t>-713719433</t>
  </si>
  <si>
    <t>Montáž svislé dopravní značky základní velikosti do 1 m2 objímkami na sloupky nebo konzoly</t>
  </si>
  <si>
    <t>https://podminky.urs.cz/item/CS_URS_2023_01/914111111</t>
  </si>
  <si>
    <t>914510000</t>
  </si>
  <si>
    <t>Doplnění symbolu kola do stávající DZ IZ6a</t>
  </si>
  <si>
    <t>-623528467</t>
  </si>
  <si>
    <t>914511112</t>
  </si>
  <si>
    <t>Montáž sloupku dopravních značek délky do 3,5 m s betonovým základem a patkou D 60 mm</t>
  </si>
  <si>
    <t>1748783542</t>
  </si>
  <si>
    <t>Montáž sloupku dopravních značek délky do 3,5 m do hliníkové patky pro sloupek D 60 mm</t>
  </si>
  <si>
    <t>https://podminky.urs.cz/item/CS_URS_2023_01/914511112</t>
  </si>
  <si>
    <t>Poznámka k položce:_x000d_
3x přesouvané DZ, 27x nové</t>
  </si>
  <si>
    <t>966006132</t>
  </si>
  <si>
    <t>Odstranění značek dopravních nebo orientačních se sloupky s betonovými patkami</t>
  </si>
  <si>
    <t>-1692966576</t>
  </si>
  <si>
    <t>Odstranění dopravních nebo orientačních značek se sloupkem s uložením hmot na vzdálenost do 20 m nebo s naložením na dopravní prostředek, se zásypem jam a jeho zhutněním s betonovou patkou</t>
  </si>
  <si>
    <t>https://podminky.urs.cz/item/CS_URS_2023_01/966006132</t>
  </si>
  <si>
    <t>Poznámka k položce:_x000d_
3x pro přesun DZ, 21x trvalé odstranění</t>
  </si>
  <si>
    <t>966006211</t>
  </si>
  <si>
    <t>Odstranění svislých dopravních značek ze sloupů, sloupků nebo konzol</t>
  </si>
  <si>
    <t>529479354</t>
  </si>
  <si>
    <t>Odstranění (demontáž) svislých dopravních značek s odklizením materiálu na skládku na vzdálenost do 20 m nebo s naložením na dopravní prostředek ze sloupů, sloupků nebo konzol</t>
  </si>
  <si>
    <t>https://podminky.urs.cz/item/CS_URS_2023_01/966006211</t>
  </si>
  <si>
    <t>40445225</t>
  </si>
  <si>
    <t>sloupek pro dopravní značku Zn D 60mm v 3,5m</t>
  </si>
  <si>
    <t>-1973474306</t>
  </si>
  <si>
    <t>Poznámka k položce:_x000d_
včetně příslušenství</t>
  </si>
  <si>
    <t>74910354</t>
  </si>
  <si>
    <t xml:space="preserve">automat parkovací </t>
  </si>
  <si>
    <t>-682389126</t>
  </si>
  <si>
    <t>Poznámka k položce:_x000d_
specifikace dle zadání investora_x000d_
včetně osazení, připojení a zprovoznění</t>
  </si>
  <si>
    <t>40445653</t>
  </si>
  <si>
    <t>informativní značky zónové IZ4 1000x500mm</t>
  </si>
  <si>
    <t>-1419972417</t>
  </si>
  <si>
    <t>Poznámka k položce:_x000d_
IZ6a - 2x, IZ6b - 1x, IZ8a - 3x, IZ8b - 2x</t>
  </si>
  <si>
    <t>40445620</t>
  </si>
  <si>
    <t>zákazové, příkazové dopravní značky B1-B34, C1-15 700mm</t>
  </si>
  <si>
    <t>-278571202</t>
  </si>
  <si>
    <t>Poznámka k položce:_x000d_
B1 - 1x, B2 - 2x, B4 - 2x, B29 - 2x</t>
  </si>
  <si>
    <t>40445621</t>
  </si>
  <si>
    <t>informativní značky provozní IP1-IP3, IP4b-IP7, IP10a, b 500x500mm</t>
  </si>
  <si>
    <t>-1407031516</t>
  </si>
  <si>
    <t>Poznámka k položce:_x000d_
IP2 - 5x, IP4b - 2x</t>
  </si>
  <si>
    <t>40445650</t>
  </si>
  <si>
    <t>dodatkové tabulky E7, E12, E13 500x300mm</t>
  </si>
  <si>
    <t>996636942</t>
  </si>
  <si>
    <t>Poznámka k položce:_x000d_
E13 (MIMO ZÁSOBOVÁNÍ MAX.30MIN) - 2x, E13 (PLACENÉ PO-PÁ 7-19H) - 4x, E13 (PRO DRŽITELE KARET MÚ TACHOV) - 4x, E13 (MIMO ZÁSOBOVÁNÍ) - 3x</t>
  </si>
  <si>
    <t>40445625</t>
  </si>
  <si>
    <t>informativní značky provozní IP8, IP9, IP11-IP13 500x700mm</t>
  </si>
  <si>
    <t>1270478906</t>
  </si>
  <si>
    <t>Poznámka k položce:_x000d_
IP12 - 5x, IP13c - 4x</t>
  </si>
  <si>
    <t>40445649</t>
  </si>
  <si>
    <t>dodatkové tabulky E3-E5, E8, E14-E16 500x150mm</t>
  </si>
  <si>
    <t>1082679881</t>
  </si>
  <si>
    <t>Poznámka k položce:_x000d_
E8d - 6x</t>
  </si>
  <si>
    <t>40445647</t>
  </si>
  <si>
    <t>dodatkové tabulky E1, E2a,b , E6, E9, E10 E12c, E17 500x500mm</t>
  </si>
  <si>
    <t>615921827</t>
  </si>
  <si>
    <t>Poznámka k položce:_x000d_
E1 - 1x</t>
  </si>
  <si>
    <t>997221571</t>
  </si>
  <si>
    <t>Vodorovná doprava vybouraných hmot do 1 km</t>
  </si>
  <si>
    <t>-1603696173</t>
  </si>
  <si>
    <t>Vodorovná doprava vybouraných hmot bez naložení, ale se složením a s hrubým urovnáním na vzdálenost do 1 km</t>
  </si>
  <si>
    <t>https://podminky.urs.cz/item/CS_URS_2023_01/997221571</t>
  </si>
  <si>
    <t>Poznámka k položce:_x000d_
dopravní značky</t>
  </si>
  <si>
    <t>1,722+0,056</t>
  </si>
  <si>
    <t>997221579</t>
  </si>
  <si>
    <t>Příplatek ZKD 1 km u vodorovné dopravy vybouraných hmot</t>
  </si>
  <si>
    <t>-1071664069</t>
  </si>
  <si>
    <t>Vodorovná doprava vybouraných hmot bez naložení, ale se složením a s hrubým urovnáním na vzdálenost Příplatek k ceně za každý další i započatý 1 km přes 1 km</t>
  </si>
  <si>
    <t>https://podminky.urs.cz/item/CS_URS_2023_01/997221579</t>
  </si>
  <si>
    <t>Poznámka k položce:_x000d_
viz. pol. 997221571 - další 3km</t>
  </si>
  <si>
    <t>1,778*3</t>
  </si>
  <si>
    <t>SO 151 - DIO</t>
  </si>
  <si>
    <t>Podklad ze štěrkodrtě ŠD tl 150 mm</t>
  </si>
  <si>
    <t>-2068155421</t>
  </si>
  <si>
    <t xml:space="preserve">Podklad ze štěrkodrti ŠD  s rozprostřením a zhutněním, po zhutnění tl. 150 mm</t>
  </si>
  <si>
    <t>Poznámka k položce:_x000d_
provizorní trasa pro pěší</t>
  </si>
  <si>
    <t>911381122</t>
  </si>
  <si>
    <t>Silniční svodidlo betonové jednostranné průběžné délky 4 m výšky 0,8 m</t>
  </si>
  <si>
    <t>1224888365</t>
  </si>
  <si>
    <t>Silniční svodidlo betonové jednostranné průběžné délky 4 m, výšky 0,8 m</t>
  </si>
  <si>
    <t>https://podminky.urs.cz/item/CS_URS_2023_02/911381122</t>
  </si>
  <si>
    <t xml:space="preserve">Poznámka k položce:_x000d_
osazení svodidel pro vymezení jízdního pruhu, případně oddělení plochy stavby, včetně přesunu  po celou dobu stavby</t>
  </si>
  <si>
    <t>14310004R</t>
  </si>
  <si>
    <t>Kovová lávka pro pěší š.2,0 m vč.průběžného osazování</t>
  </si>
  <si>
    <t>-1476368859</t>
  </si>
  <si>
    <t>14310005R</t>
  </si>
  <si>
    <t>Přejezdný plech pro vozidla (překopy) vč. průběžného osazování</t>
  </si>
  <si>
    <t>-1117412219</t>
  </si>
  <si>
    <t>913111211</t>
  </si>
  <si>
    <t>Příplatek k dočasnému podstavci plastovému za první a ZKD den použití</t>
  </si>
  <si>
    <t>-1569245488</t>
  </si>
  <si>
    <t xml:space="preserve">Montáž a demontáž dočasných dopravních značek  Příplatek za první a každý další den použití dočasných dopravních značek k ceně 11-1111</t>
  </si>
  <si>
    <t>Poznámka k položce:_x000d_
etapa A - 22x 50dní = 1100dní_x000d_
_x000d_
etapa B - 21x 50dní = 1050dní_x000d_
_x000d_
etapa C - 21x 50dní = 1050dní_x000d_
_x000d_
etapa D - 25x 50dní = 1250dní_x000d_
_x000d_
etapa E - 23x 50dní = 1150dní</t>
  </si>
  <si>
    <t>1100+1050+1050+1250+1150</t>
  </si>
  <si>
    <t>913121111</t>
  </si>
  <si>
    <t>Montáž a demontáž dočasné dopravní značky kompletní základní</t>
  </si>
  <si>
    <t>1732916732</t>
  </si>
  <si>
    <t xml:space="preserve">Poznámka k položce:_x000d_
etapa A_x000d_
B1 - 5x, B2 - 2x, B24a - 3x, B24b - 2x, B28 - 1x, IP4b - 2x, IP10a - 2x, IP22 - 5x, E13 (MIMO VOZIDLA STAVBY) - 2x, E13 (MIMO VOZIDLA DO 7,5t A VOZIDLA STAVBY) - 3x, E13 (PLATÍ OD...., PRO CELÉ PARKOVIŠTĚ) - 1x, E13 (MIMO ZÁSOBOVÁNÍ DO 7,5t A VOZIDLA STAVBY) - 2x, E13 (MIMO DOPRAVNÍ OBSLUHU DO 7,5t A VOZIDLA STAVBY) - 1x_x000d_
_x000d_
etapa B_x000d_
B1 - 7x, B2 - 2x, B24a - 1x, B24b - 2x, IP4b - 2x, IP10a - 2x, IP22 - 5x, E13 (MIMO VOZIDLA STAVBY) - 3x, E13 (MIMO VOZIDLA DO 7,5t A VOZIDLA STAVBY) - 3x, E13 (MIMO ZÁSOBOVÁNÍ DO 7,5t A VOZIDLA STAVBY) - 3x, E13 (MIMO DOPRAVNÍ OBSLUHU DO 7,5t A VOZIDLA STAVBY) - 1x_x000d_
_x000d_
etapa C_x000d_
B1 - 8x, B2 - 1x, B24a - 1x, B24b - 2x, IP4b - 2x, IP10a - 3x, IP22 - 5x, E13 (MIMO VOZIDLA STAVBY) - 4x, E13 (MIMO VOZIDLA DO 7,5t A VOZIDLA STAVBY) - 3x, E13 (MIMO ZÁSOBOVÁNÍ DO 7,5t A VOZIDLA STAVBY) - 3x, E13 (MIMO DOPRAVNÍ OBSLUHU DO 7,5t A VOZIDLA STAVBY) - 1x_x000d_
_x000d_
etapa D_x000d_
B1 - 7x, B2 - 1x, B24a - 1x, B24b - 3x, C2a - 1x, C3a - 2x, C3b - 1x, IP4b - 1x, IP10a - 1x, IP22 - 4x, E13 (MIMO VOZIDLA STAVBY) - 4x, E13 (MIMO VOZIDLA DO 7,5t A VOZIDLA STAVBY) - 3x, E13 (MIMO ZÁSOBOVÁNÍ DO 7,5t A VOZIDLA STAVBY) - 1x, E13 (MIMO DOPRAVNÍ OBSLUHU DO 7,5t A VOZIDLA STAVBY) - 1x_x000d_
_x000d_
etapa E_x000d_
B1 - 8x, B24a - 3x, B24b - 3x, B28 - 2x, C3b - 1x, IP10a - 2x, IP22 - 4x, E8d - 1x, E13 (MIMO VOZIDLA STAVBY) - 7x, E13 (MIMO VOZIDLA DO 5t A VOZIDLA STAVBY) - 3x, E13 (MIMO ZÁSOBOVÁNÍ DO 5t A VOZIDLA STAVBY) - 2x, E13 (MIMO DOPRAVNÍ OBSLUHU DO 7,5t A VOZIDLA STAVBY) - 1x_x000d_
                                _x000d_
</t>
  </si>
  <si>
    <t>31+31+33+34+37</t>
  </si>
  <si>
    <t>913211111</t>
  </si>
  <si>
    <t>Montáž a demontáž dočasné dopravní zábrany reflexní šířky 1,5 m</t>
  </si>
  <si>
    <t>602977013</t>
  </si>
  <si>
    <t>Montáž a demontáž dočasných dopravních zábran reflexních, šířky 1,5 m</t>
  </si>
  <si>
    <t>Poznámka k položce:_x000d_
DZ Z2 _x000d_
_x000d_
et.A - 2x_x000d_
_x000d_
et.B - 2x_x000d_
_x000d_
et.C - 4x_x000d_
_x000d_
et.D - 3x_x000d_
_x000d_
et.E - 3x</t>
  </si>
  <si>
    <t>2+2+4+3+3</t>
  </si>
  <si>
    <t>913211211</t>
  </si>
  <si>
    <t>Příplatek k dočasné dopravní zábraně reflexní 1,5 m za první a ZKD den použití</t>
  </si>
  <si>
    <t>217912549</t>
  </si>
  <si>
    <t>Montáž a demontáž dočasných dopravních zábran Příplatek za první a každý další den použití dočasných dopravních zábran k ceně 21-1111</t>
  </si>
  <si>
    <t>Poznámka k položce:_x000d_
et.A - 2x 50dní = 100dní_x000d_
_x000d_
et.B - 2x 50dní = 100dní_x000d_
_x000d_
et.C - 4x 50dní = 200dní_x000d_
_x000d_
et.D - 3x 50dní = 150dní_x000d_
_x000d_
et.D - 3x 50dní = 150dní</t>
  </si>
  <si>
    <t>100+100+200+150+150</t>
  </si>
  <si>
    <t>913321111</t>
  </si>
  <si>
    <t>Montáž a demontáž dočasné dopravní směrové desky základní</t>
  </si>
  <si>
    <t>261430046</t>
  </si>
  <si>
    <t xml:space="preserve">Montáž a demontáž dočasných dopravních vodících zařízení  směrové desky základní</t>
  </si>
  <si>
    <t>Poznámka k položce:_x000d_
Z4d,e včetně podstavce_x000d_
_x000d_
et.A - 50x, et.B - 50x, et.C - 50x, et.D - 50x, et.E - 50x</t>
  </si>
  <si>
    <t>50+50+50+50+50</t>
  </si>
  <si>
    <t>14310003R</t>
  </si>
  <si>
    <t>Zajišťovací páska červenobílá</t>
  </si>
  <si>
    <t>kotouč</t>
  </si>
  <si>
    <t>-1601808123</t>
  </si>
  <si>
    <t>Poznámka k položce:_x000d_
varovná páska šíře 75mm, návin 250m</t>
  </si>
  <si>
    <t>SO 301 - Kanalizace</t>
  </si>
  <si>
    <t xml:space="preserve">    9 - Ostatní konstrukce a práce</t>
  </si>
  <si>
    <t>115101221</t>
  </si>
  <si>
    <t>Čerpání vody na dopravní výšku přes 10 do 25 m průměrný přítok do 500 l/min</t>
  </si>
  <si>
    <t>hod</t>
  </si>
  <si>
    <t>1491843599</t>
  </si>
  <si>
    <t>https://podminky.urs.cz/item/CS_URS_2023_01/115101221</t>
  </si>
  <si>
    <t>120,0</t>
  </si>
  <si>
    <t>115101301</t>
  </si>
  <si>
    <t>Pohotovost čerpací soupravy pro dopravní výšku do 10 m přítok do 500 l/min</t>
  </si>
  <si>
    <t>den</t>
  </si>
  <si>
    <t>-1668343406</t>
  </si>
  <si>
    <t>https://podminky.urs.cz/item/CS_URS_2023_01/115101301</t>
  </si>
  <si>
    <t>60,0</t>
  </si>
  <si>
    <t>119001401</t>
  </si>
  <si>
    <t>Dočasné zajištění potrubí ocelového nebo litinového DN do 200 mm</t>
  </si>
  <si>
    <t>1110695190</t>
  </si>
  <si>
    <t>https://podminky.urs.cz/item/CS_URS_2023_01/119001401</t>
  </si>
  <si>
    <t xml:space="preserve">"vodovod, plynovod"   2*2,0</t>
  </si>
  <si>
    <t>119001422</t>
  </si>
  <si>
    <t>Dočasné zajištění kabelů a kabelových tratí z 6 volně ložených kabelů</t>
  </si>
  <si>
    <t>-1745732402</t>
  </si>
  <si>
    <t>https://podminky.urs.cz/item/CS_URS_2023_01/119001422</t>
  </si>
  <si>
    <t>2,0</t>
  </si>
  <si>
    <t>139001101</t>
  </si>
  <si>
    <t>Příplatek za ztížení vykopávky v blízkosti podzemního vedení</t>
  </si>
  <si>
    <t>861019522</t>
  </si>
  <si>
    <t>https://podminky.urs.cz/item/CS_URS_2023_01/139001101</t>
  </si>
  <si>
    <t>(4,0+2,0)*1,5</t>
  </si>
  <si>
    <t>132254205</t>
  </si>
  <si>
    <t>Hloubení zapažených rýh š do 2000 mm v hornině třídy těžitelnosti I skupiny 3 objem do 1000 m3</t>
  </si>
  <si>
    <t>1112688829</t>
  </si>
  <si>
    <t>https://podminky.urs.cz/item/CS_URS_2023_01/132254205</t>
  </si>
  <si>
    <t>"příloha D.1.8.3.1, D.1.8.3.2, D.1.8.4"</t>
  </si>
  <si>
    <t xml:space="preserve">"Stoky A, B a přípojky - výstavba bude zahájena po provedení hrubých terenních úprav budoucí komunikace -  50 cm pod budoucí  niveletu"</t>
  </si>
  <si>
    <t>"stoka A"</t>
  </si>
  <si>
    <t xml:space="preserve">"0,000-0,036"  36,0*(1,9+1,96+2,03)/3*1,3</t>
  </si>
  <si>
    <t xml:space="preserve">"0,036-0,071"  35,0*(2,03+2,27+2,5)/3*1,3</t>
  </si>
  <si>
    <t xml:space="preserve">"+ rozš.pro Š1, Š2, Š3"  (2,27+2,18+3,3)*1,5*1,5</t>
  </si>
  <si>
    <t xml:space="preserve">"přípojky  P5, P6, P7, P8"  ( 12,0+4,3+3,0+1,2)*2,3*0,9</t>
  </si>
  <si>
    <t xml:space="preserve">"kašna přípojka P10"  7,5*2,3*0,9</t>
  </si>
  <si>
    <t>Mezisoučet stoaka A</t>
  </si>
  <si>
    <t>"stoka B"</t>
  </si>
  <si>
    <t>24,0*(2,6+2,43+2,1)/3*1,3</t>
  </si>
  <si>
    <t>"+ rozř. pro Š4, Š5" (2,67+2,32)*1,5*1,5</t>
  </si>
  <si>
    <t xml:space="preserve">"přípojky  P17, P18"  (7,5+4,5)*2,3*0,9</t>
  </si>
  <si>
    <t>Mezisoučet stoka B</t>
  </si>
  <si>
    <t xml:space="preserve">"přípojky DN 150 pro UV na původním potrubí  DN 250 - P3,P4, P11, P12, P13, P14"</t>
  </si>
  <si>
    <t>(7,5+6,0+8,7+9,5+14,0+2,7)*2,0*0,9</t>
  </si>
  <si>
    <t>"rozš. pro osazení odboček"6*1,0*1,0*2,5</t>
  </si>
  <si>
    <t xml:space="preserve">"přípojky DN 150 pro UV na původním potrubí  DN 300 - P1,P2, P9, P19"</t>
  </si>
  <si>
    <t>(1,0+1,7+1,5+5,0)*2,0*0,9</t>
  </si>
  <si>
    <t xml:space="preserve">"rozš. pro osazení odboček"  4*1,0*1,0*2,5</t>
  </si>
  <si>
    <t xml:space="preserve">"přípojkyDN 150 pro UV na původním potrubí  DN 400 - P15, P16, P20,P21,P22, P23"</t>
  </si>
  <si>
    <t>(3,4+1,0+7,8+2,0+3,7+3,5)*2,0*0,9</t>
  </si>
  <si>
    <t>"rozš. pro osazení odbočky navrtáním" 6*1,5*1,5*2,0</t>
  </si>
  <si>
    <t>Mezisoučet přípojky Uv</t>
  </si>
  <si>
    <t>151101101</t>
  </si>
  <si>
    <t>Zřízení příložného pažení a rozepření stěn rýh hl do 2 m</t>
  </si>
  <si>
    <t>197850192</t>
  </si>
  <si>
    <t>https://podminky.urs.cz/item/CS_URS_2023_01/151101101</t>
  </si>
  <si>
    <t>36,0*(1,9+1,96+2,03)/3*2</t>
  </si>
  <si>
    <t>119,0*2,0*2</t>
  </si>
  <si>
    <t>151101111</t>
  </si>
  <si>
    <t>Odstranění příložného pažení a rozepření stěn rýh hl do 2 m</t>
  </si>
  <si>
    <t>1645859835</t>
  </si>
  <si>
    <t>https://podminky.urs.cz/item/CS_URS_2023_01/151101111</t>
  </si>
  <si>
    <t>617,4</t>
  </si>
  <si>
    <t>151101102</t>
  </si>
  <si>
    <t>Zřízení příložného pažení a rozepření stěn rýh hl přes 2 do 4 m</t>
  </si>
  <si>
    <t>1784988826</t>
  </si>
  <si>
    <t>https://podminky.urs.cz/item/CS_URS_2023_01/151101102</t>
  </si>
  <si>
    <t>35,0*(2,03+2,27+2,5)/3/2</t>
  </si>
  <si>
    <t>24,0*(2,6+2,43+2,1)/3*2</t>
  </si>
  <si>
    <t>151101112</t>
  </si>
  <si>
    <t>Odstranění příložného pažení a rozepření stěn rýh hl přes 2 do 4 m</t>
  </si>
  <si>
    <t>-208949111</t>
  </si>
  <si>
    <t>https://podminky.urs.cz/item/CS_URS_2023_01/151101112</t>
  </si>
  <si>
    <t>153,8</t>
  </si>
  <si>
    <t>162351103</t>
  </si>
  <si>
    <t>Vodorovné přemístění přes 50 do 500 m výkopku/sypaniny z horniny třídy těžitelnosti I skupiny 1 až 3</t>
  </si>
  <si>
    <t>1116358025</t>
  </si>
  <si>
    <t>https://podminky.urs.cz/item/CS_URS_2023_01/162351103</t>
  </si>
  <si>
    <t>"přemístění na mezideponii a zpět na zásyp"</t>
  </si>
  <si>
    <t xml:space="preserve">"výpočet  v pol. 174151101"    208,1+208,1</t>
  </si>
  <si>
    <t>167151111</t>
  </si>
  <si>
    <t>Nakládání výkopku z hornin třídy těžitelnosti I skupiny 1 až 3 přes 100 m3</t>
  </si>
  <si>
    <t>2120507977</t>
  </si>
  <si>
    <t>https://podminky.urs.cz/item/CS_URS_2023_01/167151111</t>
  </si>
  <si>
    <t>208,1</t>
  </si>
  <si>
    <t>-1707429756</t>
  </si>
  <si>
    <t>https://podminky.urs.cz/item/CS_URS_2023_01/162751117</t>
  </si>
  <si>
    <t xml:space="preserve">"přebytečná zemina"   208,1</t>
  </si>
  <si>
    <t>171201231</t>
  </si>
  <si>
    <t>Poplatek za uložení zeminy a kamení na recyklační skládce (skládkovné) kód odpadu 17 05 04</t>
  </si>
  <si>
    <t>-1485789388</t>
  </si>
  <si>
    <t>https://podminky.urs.cz/item/CS_URS_2023_01/171201231</t>
  </si>
  <si>
    <t>208,1*1,6</t>
  </si>
  <si>
    <t>174151101</t>
  </si>
  <si>
    <t>Zásyp jam, šachet rýh nebo kolem objektů sypaninou se zhutněním</t>
  </si>
  <si>
    <t>-40569665</t>
  </si>
  <si>
    <t>https://podminky.urs.cz/item/CS_URS_2023_01/174151101</t>
  </si>
  <si>
    <t>"příloha D.1.3.4a, D.1.3,4b"</t>
  </si>
  <si>
    <t>574,7</t>
  </si>
  <si>
    <t xml:space="preserve">"- podkladní beton"  -95,0*1,3*0,10</t>
  </si>
  <si>
    <t xml:space="preserve">"- betonové sedlo"   -95,0*1,3*0,12</t>
  </si>
  <si>
    <t xml:space="preserve">"- obsyp  štěrkopísek"  -95,0*1,3*0,50</t>
  </si>
  <si>
    <t>"- pískový podsyp přípojek" - 119,0*0,9*0,10</t>
  </si>
  <si>
    <t xml:space="preserve">"- obsyp štrkopískem přípojek" -119*0,9*0,55  </t>
  </si>
  <si>
    <t>Mezisoučet</t>
  </si>
  <si>
    <t xml:space="preserve">"příloha D.1.8.1, str. 7 - do zásypů  50% náhradní materiál"</t>
  </si>
  <si>
    <t>416,1/100*50</t>
  </si>
  <si>
    <t>174150000R</t>
  </si>
  <si>
    <t xml:space="preserve">Zásyp vhodným materiálem se zhutněním rýh </t>
  </si>
  <si>
    <t>-6972484</t>
  </si>
  <si>
    <t>"příloha D.1.8.1 - str. 7, zásyp, nákup a dovoz"</t>
  </si>
  <si>
    <t xml:space="preserve">"výpočet v pol 174151101"   208,1</t>
  </si>
  <si>
    <t>175151101</t>
  </si>
  <si>
    <t>Obsypání potrubí strojně sypaninou bez prohození, uloženou do 3 m</t>
  </si>
  <si>
    <t>-1340212929</t>
  </si>
  <si>
    <t>https://podminky.urs.cz/item/CS_URS_2023_01/175151101</t>
  </si>
  <si>
    <t>"příloha D.1.8.4a, D.1.8.4b"</t>
  </si>
  <si>
    <t>95,0*1,3*0,50</t>
  </si>
  <si>
    <t xml:space="preserve">"- OP potrubí DN 250"  -95,0*0,06</t>
  </si>
  <si>
    <t>119,0*0,9*0,55</t>
  </si>
  <si>
    <t>58344155</t>
  </si>
  <si>
    <t>štěrkodrť frakce 0/22</t>
  </si>
  <si>
    <t>274012659</t>
  </si>
  <si>
    <t>115,0*1,9</t>
  </si>
  <si>
    <t>100000001R</t>
  </si>
  <si>
    <t>Hutnící zkoušky</t>
  </si>
  <si>
    <t>kpl</t>
  </si>
  <si>
    <t>-1744800982</t>
  </si>
  <si>
    <t>"příloha D.1.8.1, str.7"</t>
  </si>
  <si>
    <t>451573111</t>
  </si>
  <si>
    <t>Lože pod potrubí otevřený výkop ze štěrkopísku</t>
  </si>
  <si>
    <t>2036753047</t>
  </si>
  <si>
    <t>https://podminky.urs.cz/item/CS_URS_2023_01/451573111</t>
  </si>
  <si>
    <t>"přílohaD,18.4b"</t>
  </si>
  <si>
    <t>119,0*0,9*0,10</t>
  </si>
  <si>
    <t>452311131</t>
  </si>
  <si>
    <t>Podkladní desky z betonu prostého bez zvýšených nároků na prostředí tř. C 12/15 otevřený výkop</t>
  </si>
  <si>
    <t>-663554046</t>
  </si>
  <si>
    <t>https://podminky.urs.cz/item/CS_URS_2023_01/452311131</t>
  </si>
  <si>
    <t>"příloha D.1.8.4a"</t>
  </si>
  <si>
    <t>95,0*1,3*0,10</t>
  </si>
  <si>
    <t>452312131</t>
  </si>
  <si>
    <t>Sedlové lože z betonu prostého bez zvýšených nároků na prostředí tř. C 12/15 otevřený výkop</t>
  </si>
  <si>
    <t>2115154465</t>
  </si>
  <si>
    <t>https://podminky.urs.cz/item/CS_URS_2023_01/452312131</t>
  </si>
  <si>
    <t>95,0*1,3*0,15</t>
  </si>
  <si>
    <t>831362121</t>
  </si>
  <si>
    <t>Montáž potrubí z trub kameninových hrdlových s integrovaným těsněním výkop sklon do 20 % DN 250</t>
  </si>
  <si>
    <t>-718358237</t>
  </si>
  <si>
    <t>https://podminky.urs.cz/item/CS_URS_2023_01/831362121</t>
  </si>
  <si>
    <t>"příloha D.1.8.1 stra 4"</t>
  </si>
  <si>
    <t xml:space="preserve">"stoka A"  71,0</t>
  </si>
  <si>
    <t xml:space="preserve">"stoka B"  24,0</t>
  </si>
  <si>
    <t>59710702</t>
  </si>
  <si>
    <t>trouba kameninová glazovaná DN 250 dl 2,50m spojovací systém C Třida 160</t>
  </si>
  <si>
    <t>-1364406025</t>
  </si>
  <si>
    <t>95,0</t>
  </si>
  <si>
    <t>837361221</t>
  </si>
  <si>
    <t>Montáž kameninových tvarovek odbočných s integrovaným těsněním otevřený výkop DN 250</t>
  </si>
  <si>
    <t>390244981</t>
  </si>
  <si>
    <t>https://podminky.urs.cz/item/CS_URS_2023_01/837361221</t>
  </si>
  <si>
    <t>"příloha D.1.8.6.1"</t>
  </si>
  <si>
    <t xml:space="preserve">"nové stoky A - 4x, stoka B - 2x,  kašna -1x"  7,0</t>
  </si>
  <si>
    <t xml:space="preserve">"příloha D.1.8.6.2 - vysazení odbočky na stávající potrubí"  6,0</t>
  </si>
  <si>
    <t>59711560</t>
  </si>
  <si>
    <t>odbočka kameninová glazovaná jednoduchá šikmá DN 250/150 dl 500mm spojovací systém C/F tř.160/-</t>
  </si>
  <si>
    <t>-559993431</t>
  </si>
  <si>
    <t xml:space="preserve">"nové stoky"  7,0</t>
  </si>
  <si>
    <t xml:space="preserve">"dodateční vysazení odbočky"  6,0</t>
  </si>
  <si>
    <t>837365121</t>
  </si>
  <si>
    <t>Výsek a montáž kameninové odbočné tvarovky DN 250</t>
  </si>
  <si>
    <t>227676121</t>
  </si>
  <si>
    <t>https://podminky.urs.cz/item/CS_URS_2023_01/837365121</t>
  </si>
  <si>
    <t>"příloha D.1.8.6.2"</t>
  </si>
  <si>
    <t xml:space="preserve">"na stávající kamenné potrubí DN 250 P3, P4, P11, P12, P13, P14 - vč. vybourání betonu a nového obetonování"  6,0</t>
  </si>
  <si>
    <t>59713316</t>
  </si>
  <si>
    <t>manžeta převlečná DN 250 D 285-310 š 190mm tř 160</t>
  </si>
  <si>
    <t>645387864</t>
  </si>
  <si>
    <t>12,0</t>
  </si>
  <si>
    <t>837371221</t>
  </si>
  <si>
    <t>Montáž kameninových tvarovek odbočných s integrovaným těsněním otevřený výkop DN 300</t>
  </si>
  <si>
    <t>1665163122</t>
  </si>
  <si>
    <t>https://podminky.urs.cz/item/CS_URS_2023_01/837371221</t>
  </si>
  <si>
    <t>4,0</t>
  </si>
  <si>
    <t>59710000R</t>
  </si>
  <si>
    <t>odbočka kameninová glazovaná jednoduchá šikmá bez hrdel DN 300/150 dl 500mm spojovací systém C/F tř.160/-</t>
  </si>
  <si>
    <t>367204372</t>
  </si>
  <si>
    <t>837375121</t>
  </si>
  <si>
    <t>Výsek a montáž kameninové odbočné tvarovky DN 300</t>
  </si>
  <si>
    <t>-2084721900</t>
  </si>
  <si>
    <t>https://podminky.urs.cz/item/CS_URS_2023_01/837375121</t>
  </si>
  <si>
    <t>"příloha D.1.8.1 str. 9"</t>
  </si>
  <si>
    <t xml:space="preserve">"stávající kamenné potrubí DN 300 - P1, P2, P9, P11 - vč. vybourání betonu a  nového obetonování"  4,0</t>
  </si>
  <si>
    <t>59713318</t>
  </si>
  <si>
    <t>manžeta převlečná DN 300 D 335-360 š 190mm tř 160</t>
  </si>
  <si>
    <t>1240645730</t>
  </si>
  <si>
    <t>8,0</t>
  </si>
  <si>
    <t>837395121</t>
  </si>
  <si>
    <t>Výsek a montáž kameninové odbočné tvarovky DN 400</t>
  </si>
  <si>
    <t>-1260612518</t>
  </si>
  <si>
    <t>https://podminky.urs.cz/item/CS_URS_2023_01/837395121</t>
  </si>
  <si>
    <t>"příloha D.1.8.6.3"</t>
  </si>
  <si>
    <t>6,0</t>
  </si>
  <si>
    <t>837391921</t>
  </si>
  <si>
    <t>Výměna kameninových tvarovek odbočných s integrovaným těsněním otevřený výkop DN 400</t>
  </si>
  <si>
    <t>1665065497</t>
  </si>
  <si>
    <t>https://podminky.urs.cz/item/CS_URS_2023_01/837391921</t>
  </si>
  <si>
    <t>837312221</t>
  </si>
  <si>
    <t>Montáž kameninových tvarovek jednoosých s integrovaným těsněním otevřený výkop DN 150</t>
  </si>
  <si>
    <t>-1486240913</t>
  </si>
  <si>
    <t>https://podminky.urs.cz/item/CS_URS_2023_01/837312221</t>
  </si>
  <si>
    <t xml:space="preserve">"příloha D.1.8.6.1 - mové potrubí"   7,0</t>
  </si>
  <si>
    <t xml:space="preserve">"příloha D.1.8.6.2 - vysazení na stávajícím potrubí"   6,0+4,0" </t>
  </si>
  <si>
    <t xml:space="preserve">"příloha D.1.8.6.3 - odbočka vývrtem"   6,0</t>
  </si>
  <si>
    <t>59710984</t>
  </si>
  <si>
    <t>koleno kameninové glazované DN 150 45° spojovací systém F</t>
  </si>
  <si>
    <t>1147413759</t>
  </si>
  <si>
    <t>23,0</t>
  </si>
  <si>
    <t>871313121</t>
  </si>
  <si>
    <t>Montáž kanalizačního potrubí z PVC těsněné gumovým kroužkem otevřený výkop sklon do 20 % DN 160</t>
  </si>
  <si>
    <t>524899837</t>
  </si>
  <si>
    <t>https://podminky.urs.cz/item/CS_URS_2023_01/871313121</t>
  </si>
  <si>
    <t>"příloha D.1.8.1, str. 9"</t>
  </si>
  <si>
    <t>119,0</t>
  </si>
  <si>
    <t>28612003</t>
  </si>
  <si>
    <t>trubka kanalizační PVC plnostěnná třívrstvá DN 160x3000mm SN12</t>
  </si>
  <si>
    <t>469553956</t>
  </si>
  <si>
    <t>28611361</t>
  </si>
  <si>
    <t>koleno kanalizační PVC KG 160x45°</t>
  </si>
  <si>
    <t>-241697771</t>
  </si>
  <si>
    <t>28612006</t>
  </si>
  <si>
    <t>přechod kanalizační KG kamenina-plast bez těsnění DN 160</t>
  </si>
  <si>
    <t>1868487895</t>
  </si>
  <si>
    <t>892362121</t>
  </si>
  <si>
    <t>Tlaková zkouška vzduchem potrubí DN 250 těsnícím vakem ucpávkovým</t>
  </si>
  <si>
    <t>úsek</t>
  </si>
  <si>
    <t>184509637</t>
  </si>
  <si>
    <t>https://podminky.urs.cz/item/CS_URS_2023_01/892362121</t>
  </si>
  <si>
    <t>93,0</t>
  </si>
  <si>
    <t>894411121</t>
  </si>
  <si>
    <t>Zřízení šachet kanalizačních z betonových dílců na potrubí DN přes 200 do 300 dno beton tř. C 25/30</t>
  </si>
  <si>
    <t>-1406551125</t>
  </si>
  <si>
    <t>https://podminky.urs.cz/item/CS_URS_2023_01/894411121</t>
  </si>
  <si>
    <t>"příloha D.1.8.5.2 -tabulka šachet - Š2,Š3,Š5"</t>
  </si>
  <si>
    <t>3,0</t>
  </si>
  <si>
    <t>894412411</t>
  </si>
  <si>
    <t>Osazení betonových nebo železobetonových dílců pro šachty skruží přechodových</t>
  </si>
  <si>
    <t>1572009350</t>
  </si>
  <si>
    <t>https://podminky.urs.cz/item/CS_URS_2023_01/894412411</t>
  </si>
  <si>
    <t>"příloha D.1.8.5 - tabulka šachet - Š1, Š4"</t>
  </si>
  <si>
    <t>894411311</t>
  </si>
  <si>
    <t>Osazení betonových nebo železobetonových dílců pro šachty skruží rovných</t>
  </si>
  <si>
    <t>2058899626</t>
  </si>
  <si>
    <t>https://podminky.urs.cz/item/CS_URS_2023_01/894411311</t>
  </si>
  <si>
    <t>2,0+1,0</t>
  </si>
  <si>
    <t>59224061</t>
  </si>
  <si>
    <t>dno betonové šachtové kulaté DN 1000x600, 100x75x15cm</t>
  </si>
  <si>
    <t>1212017727</t>
  </si>
  <si>
    <t>59224070</t>
  </si>
  <si>
    <t>skruž betonová DN 1000x1000 PS, 100x100x12cm</t>
  </si>
  <si>
    <t>2140597909</t>
  </si>
  <si>
    <t>59224068</t>
  </si>
  <si>
    <t>skruž betonová DN 1000x500 PS, 100x50x12cm</t>
  </si>
  <si>
    <t>-980175498</t>
  </si>
  <si>
    <t>1,0</t>
  </si>
  <si>
    <t>59224066</t>
  </si>
  <si>
    <t>skruž betonová DN 1000x250 PS, 100x25x12cm</t>
  </si>
  <si>
    <t>-1183403223</t>
  </si>
  <si>
    <t>59224056</t>
  </si>
  <si>
    <t>kónus pro kanalizační šachty s kapsovým stupadlem 100/62,5x67x12cm</t>
  </si>
  <si>
    <t>1190735725</t>
  </si>
  <si>
    <t>5,0</t>
  </si>
  <si>
    <t>59224011</t>
  </si>
  <si>
    <t>prstenec šachtový vyrovnávací betonový 625x100x60mm</t>
  </si>
  <si>
    <t>-1465678886</t>
  </si>
  <si>
    <t>59224012</t>
  </si>
  <si>
    <t>prstenec šachtový vyrovnávací betonový 625x100x80mm</t>
  </si>
  <si>
    <t>-234320585</t>
  </si>
  <si>
    <t>59224013</t>
  </si>
  <si>
    <t>prstenec šachtový vyrovnávací betonový 625x100x100mm</t>
  </si>
  <si>
    <t>1655005586</t>
  </si>
  <si>
    <t>59224348</t>
  </si>
  <si>
    <t>těsnění elastomerové pro spojení šachetních dílů DN 1000</t>
  </si>
  <si>
    <t>-3729228</t>
  </si>
  <si>
    <t>16,0</t>
  </si>
  <si>
    <t>899104112</t>
  </si>
  <si>
    <t>Osazení poklopů litinových nebo ocelových včetně rámů pro třídu zatížení D400, E600</t>
  </si>
  <si>
    <t>-252785517</t>
  </si>
  <si>
    <t>https://podminky.urs.cz/item/CS_URS_2023_01/899104112</t>
  </si>
  <si>
    <t xml:space="preserve">"příloha D.1.8.5.2  - tabulka šachet" </t>
  </si>
  <si>
    <t>55241406</t>
  </si>
  <si>
    <t>poklop šachtový s rámem DN 600 třída D400 s odvětráním</t>
  </si>
  <si>
    <t>472714519</t>
  </si>
  <si>
    <t>837362221</t>
  </si>
  <si>
    <t>Montáž kameninových tvarovek jednoosých s integrovaným těsněním otevřený výkop DN 250</t>
  </si>
  <si>
    <t>-289737414</t>
  </si>
  <si>
    <t>https://podminky.urs.cz/item/CS_URS_2023_01/837362221</t>
  </si>
  <si>
    <t>59711874</t>
  </si>
  <si>
    <t>vložka kameninová glazovaná šachtová DN 250 spojovací systém C, tř.160</t>
  </si>
  <si>
    <t>907217171</t>
  </si>
  <si>
    <t>Ostatní konstrukce a práce</t>
  </si>
  <si>
    <t>977151127</t>
  </si>
  <si>
    <t>Vývrt do stavebních materiálů D přes 225 do 250 mm</t>
  </si>
  <si>
    <t>-1633244996</t>
  </si>
  <si>
    <t>https://podminky.urs.cz/item/CS_URS_2023_01/977151127</t>
  </si>
  <si>
    <t>"příloha D.1.8.3.1 - napojení na potrubí do stávající šachty Š1 " 0,15</t>
  </si>
  <si>
    <t>"příloha D.1.8.3.2 - napojení na potrubí do stávající šachty Š4 " 0,15</t>
  </si>
  <si>
    <t>977151131</t>
  </si>
  <si>
    <t>Vývrt do stavebních materiálů D přes 350 do 400 mm</t>
  </si>
  <si>
    <t>-1603520986</t>
  </si>
  <si>
    <t>https://podminky.urs.cz/item/CS_URS_2023_01/977151131</t>
  </si>
  <si>
    <t xml:space="preserve">"stávající kamenné potrubí DN 400 navrtáno pro osazení průchodkou  s integrovaným kulovým kloubem-  P15, P16, P20, P21, P22, P23"  6,0</t>
  </si>
  <si>
    <t>998275101</t>
  </si>
  <si>
    <t>Přesun hmot pro trubní vedení z trub kameninových otevřený výkop</t>
  </si>
  <si>
    <t>-379509752</t>
  </si>
  <si>
    <t>https://podminky.urs.cz/item/CS_URS_2023_01/998275101</t>
  </si>
  <si>
    <t>SO 310 - Vodovodní přípojka</t>
  </si>
  <si>
    <t>-1532954209</t>
  </si>
  <si>
    <t>10*2,0</t>
  </si>
  <si>
    <t>-888320637</t>
  </si>
  <si>
    <t>10,0</t>
  </si>
  <si>
    <t>-487583114</t>
  </si>
  <si>
    <t>1,5</t>
  </si>
  <si>
    <t>-157739480</t>
  </si>
  <si>
    <t>1,5*1,5</t>
  </si>
  <si>
    <t>-1801634432</t>
  </si>
  <si>
    <t>"příloha D.1.9.3 - "</t>
  </si>
  <si>
    <t>28,0*1,2*0,9</t>
  </si>
  <si>
    <t>1211555031</t>
  </si>
  <si>
    <t xml:space="preserve">"mezideponie a zpět na zásyp"  </t>
  </si>
  <si>
    <t>8,8+8,8</t>
  </si>
  <si>
    <t>-95887936</t>
  </si>
  <si>
    <t>8,8</t>
  </si>
  <si>
    <t>549230282</t>
  </si>
  <si>
    <t xml:space="preserve">"skládka 15 km  - příplatek  5x"</t>
  </si>
  <si>
    <t>8,8*5</t>
  </si>
  <si>
    <t>1209353437</t>
  </si>
  <si>
    <t>8,8*1,6</t>
  </si>
  <si>
    <t>-253215479</t>
  </si>
  <si>
    <t>30,2</t>
  </si>
  <si>
    <t xml:space="preserve">"- štěrkopískové lože"   -28,0*0,9*0,10</t>
  </si>
  <si>
    <t xml:space="preserve">"- obsyp potrubí štěrkopískem"  -28,0*0,9*0,40</t>
  </si>
  <si>
    <t>17,6/100*50</t>
  </si>
  <si>
    <t>-325038491</t>
  </si>
  <si>
    <t>"výpočet v pol. 174151101"</t>
  </si>
  <si>
    <t>881648810</t>
  </si>
  <si>
    <t>28,0*0,9*0,40</t>
  </si>
  <si>
    <t>-343715896</t>
  </si>
  <si>
    <t>10,1*1,9</t>
  </si>
  <si>
    <t>784094551</t>
  </si>
  <si>
    <t>-528385609</t>
  </si>
  <si>
    <t>28,0*0,9*0,10</t>
  </si>
  <si>
    <t>871161211</t>
  </si>
  <si>
    <t>Montáž potrubí z PE100 SDR 11 otevřený výkop svařovaných elektrotvarovkou D 32 x 3,0 mm</t>
  </si>
  <si>
    <t>2078595495</t>
  </si>
  <si>
    <t>https://podminky.urs.cz/item/CS_URS_2023_02/871161211</t>
  </si>
  <si>
    <t xml:space="preserve">"příloha D.1.9.1 , str. 3" </t>
  </si>
  <si>
    <t>28,0</t>
  </si>
  <si>
    <t>28613170</t>
  </si>
  <si>
    <t>trubka vodovodní PE100 SDR11 se signalizační vrstvou 32x3,0mm</t>
  </si>
  <si>
    <t>901357588</t>
  </si>
  <si>
    <t>891249111</t>
  </si>
  <si>
    <t>Montáž navrtávacích pasů na potrubí z jakýchkoli trub DN 80</t>
  </si>
  <si>
    <t>725092447</t>
  </si>
  <si>
    <t>https://podminky.urs.cz/item/CS_URS_2023_01/891249111</t>
  </si>
  <si>
    <t>HWL.337008000177</t>
  </si>
  <si>
    <t>PAS NAVRTÁVACÍ HACOM UZAVÍRACÍ 80-1"</t>
  </si>
  <si>
    <t>-1015219880</t>
  </si>
  <si>
    <t>891161321</t>
  </si>
  <si>
    <t>Montáž vodovodních šoupátek domovní přípojky se závitovými konci PN16 otevřený výkop G 1"</t>
  </si>
  <si>
    <t>-225274405</t>
  </si>
  <si>
    <t>https://podminky.urs.cz/item/CS_URS_2023_02/891161321</t>
  </si>
  <si>
    <t>280000103216</t>
  </si>
  <si>
    <t>ŠOUPÁTKO ISO DOMOVNÍ PŘÍPOJKY 32-5/4"</t>
  </si>
  <si>
    <t>1183975445</t>
  </si>
  <si>
    <t>960110016003</t>
  </si>
  <si>
    <t>SOUPRAVA ZEMNÍ TELESKOPICKÁ DOM. ŠOUPÁTKA-1,0-1,6 3/4"-2" (1,0-1,6m)</t>
  </si>
  <si>
    <t>-876923350</t>
  </si>
  <si>
    <t>892233122</t>
  </si>
  <si>
    <t>Proplach a dezinfekce vodovodního potrubí DN od 40 do 70</t>
  </si>
  <si>
    <t>1381398156</t>
  </si>
  <si>
    <t>https://podminky.urs.cz/item/CS_URS_2023_02/892233122</t>
  </si>
  <si>
    <t>892241111</t>
  </si>
  <si>
    <t>Tlaková zkouška vodou potrubí DN do 80</t>
  </si>
  <si>
    <t>1545946900</t>
  </si>
  <si>
    <t>https://podminky.urs.cz/item/CS_URS_2023_02/892241111</t>
  </si>
  <si>
    <t>899401112</t>
  </si>
  <si>
    <t>Osazení poklopů litinových šoupátkových</t>
  </si>
  <si>
    <t>744607276</t>
  </si>
  <si>
    <t>https://podminky.urs.cz/item/CS_URS_2023_02/899401112</t>
  </si>
  <si>
    <t>165000000003</t>
  </si>
  <si>
    <t>POKLOP ULIČNÍ TĚŽKÝ KASI LOGO HAWLE HAWLE VODA</t>
  </si>
  <si>
    <t>-372505787</t>
  </si>
  <si>
    <t>899712111</t>
  </si>
  <si>
    <t>Orientační tabulky na zdivu</t>
  </si>
  <si>
    <t>-657540643</t>
  </si>
  <si>
    <t>https://podminky.urs.cz/item/CS_URS_2023_02/899712111</t>
  </si>
  <si>
    <t>899722112</t>
  </si>
  <si>
    <t>Krytí potrubí z plastů výstražnou fólií z PVC 25 cm</t>
  </si>
  <si>
    <t>-1292412433</t>
  </si>
  <si>
    <t>https://podminky.urs.cz/item/CS_URS_2023_01/899722112</t>
  </si>
  <si>
    <t>30,0</t>
  </si>
  <si>
    <t>998276101</t>
  </si>
  <si>
    <t>Přesun hmot pro trubní vedení z trub z plastických hmot otevřený výkop</t>
  </si>
  <si>
    <t>590518471</t>
  </si>
  <si>
    <t>https://podminky.urs.cz/item/CS_URS_2023_01/998276101</t>
  </si>
  <si>
    <t>SO 311 - Vodní hospodářství - kašna</t>
  </si>
  <si>
    <t>115101201</t>
  </si>
  <si>
    <t>Čerpání vody na dopravní výšku do 10 m průměrný přítok do 500 l/min</t>
  </si>
  <si>
    <t>-984877081</t>
  </si>
  <si>
    <t>https://podminky.urs.cz/item/CS_URS_2023_01/115101201</t>
  </si>
  <si>
    <t>20*3,0</t>
  </si>
  <si>
    <t>614376216</t>
  </si>
  <si>
    <t>20,0</t>
  </si>
  <si>
    <t>131251103</t>
  </si>
  <si>
    <t>Hloubení jam nezapažených v hornině třídy těžitelnosti I skupiny 3 objem do 100 m3 strojně</t>
  </si>
  <si>
    <t>-1017860367</t>
  </si>
  <si>
    <t>https://podminky.urs.cz/item/CS_URS_2023_02/131251103</t>
  </si>
  <si>
    <t>"příloha D.1.10.3 "</t>
  </si>
  <si>
    <t>(2,8+5,5)/2*2,8*4,1</t>
  </si>
  <si>
    <t>132251253</t>
  </si>
  <si>
    <t>Hloubení rýh nezapažených š do 2000 mm v hornině třídy těžitelnosti I skupiny 3 objem do 100 m3 strojně</t>
  </si>
  <si>
    <t>-897147974</t>
  </si>
  <si>
    <t>https://podminky.urs.cz/item/CS_URS_2023_01/132251253</t>
  </si>
  <si>
    <t>"příloha D.1.10.1, str. 6"</t>
  </si>
  <si>
    <t xml:space="preserve">"přípojky do nádrže PVC DN 150"  5,0*2,5*0,9</t>
  </si>
  <si>
    <t xml:space="preserve">"přípojka PE prům. 32"   10,0*1,4*0,9</t>
  </si>
  <si>
    <t>2074261418</t>
  </si>
  <si>
    <t>47,6</t>
  </si>
  <si>
    <t xml:space="preserve">"-štěrkopískový podsyp"  -3,0*2,8*0,20</t>
  </si>
  <si>
    <t xml:space="preserve">"-podkladní beton"  -2,8*2,8*0,10</t>
  </si>
  <si>
    <t xml:space="preserve">"- OP nádrže"  -((2,62*2,5*3,0)+(1,22*1,96*0,4))</t>
  </si>
  <si>
    <t>21,9</t>
  </si>
  <si>
    <t xml:space="preserve">"- štěrkopískový podsyp" - 15,0*0,9*0,10   </t>
  </si>
  <si>
    <t xml:space="preserve">" - obsyp štěrkopískem"  -(( 5,0*0,9*0,4)+(10,0*0,9*0,3))</t>
  </si>
  <si>
    <t xml:space="preserve">"výkopek na zásyp  vedle jámy, přebytečná zemina odvezena  na skládku 15 km"</t>
  </si>
  <si>
    <t>"23,1+5,9= 29,0 m3"</t>
  </si>
  <si>
    <t>175151101.1</t>
  </si>
  <si>
    <t>1323422114</t>
  </si>
  <si>
    <t>https://podminky.urs.cz/item/CS_URS_2023_01/175151101.1</t>
  </si>
  <si>
    <t>"příloha D.1.10.1 - přípojky"</t>
  </si>
  <si>
    <t>15,0*0,9*0,10</t>
  </si>
  <si>
    <t>-1973100026</t>
  </si>
  <si>
    <t>1,4*1,9</t>
  </si>
  <si>
    <t>-1274294222</t>
  </si>
  <si>
    <t xml:space="preserve">"řebytečný výkopek"  29,0</t>
  </si>
  <si>
    <t>733787761</t>
  </si>
  <si>
    <t>"skládka 15 km, příplatek 5x"</t>
  </si>
  <si>
    <t>29,*1,6</t>
  </si>
  <si>
    <t>1801004565</t>
  </si>
  <si>
    <t>46,4</t>
  </si>
  <si>
    <t>-2025818848</t>
  </si>
  <si>
    <t>1145498051</t>
  </si>
  <si>
    <t xml:space="preserve">"příloha D.1.10.3 -  nádrž, přípojky"</t>
  </si>
  <si>
    <t>3,0*2,8*0,2</t>
  </si>
  <si>
    <t>452311131.1</t>
  </si>
  <si>
    <t>1769608543</t>
  </si>
  <si>
    <t>https://podminky.urs.cz/item/CS_URS_2023_01/452311131.1</t>
  </si>
  <si>
    <t>"příloha D.1.10.3 - nádrž"</t>
  </si>
  <si>
    <t>2,8*2,8*0,1</t>
  </si>
  <si>
    <t>452351101</t>
  </si>
  <si>
    <t>Bednění podkladních desek nebo bloků nebo sedlového lože otevřený výkop</t>
  </si>
  <si>
    <t>-2072824472</t>
  </si>
  <si>
    <t>https://podminky.urs.cz/item/CS_URS_2023_02/452351101</t>
  </si>
  <si>
    <t>2,8+2,8*2</t>
  </si>
  <si>
    <t>452311172</t>
  </si>
  <si>
    <t>Podkladní desky z betonu prostého se zvýšenými nároky na prostředí tř. C 30/37 otevřený výkop</t>
  </si>
  <si>
    <t>257389776</t>
  </si>
  <si>
    <t>https://podminky.urs.cz/item/CS_URS_2023_01/452311172</t>
  </si>
  <si>
    <t>"příloha D.1.10.3 - betonová mazenina stropu"</t>
  </si>
  <si>
    <t>2,6*2,5*0,75</t>
  </si>
  <si>
    <t>1061288067</t>
  </si>
  <si>
    <t>https://podminky.urs.cz/item/CS_URS_2023_01/596211110</t>
  </si>
  <si>
    <t xml:space="preserve">"prstenec okolo  vstupu do AK"</t>
  </si>
  <si>
    <t>(1,04+1,22)*2*0,20</t>
  </si>
  <si>
    <t>59245015</t>
  </si>
  <si>
    <t>dlažba zámková tvaru I 200x165x60mm přírodní</t>
  </si>
  <si>
    <t>-1519560999</t>
  </si>
  <si>
    <t>0,9</t>
  </si>
  <si>
    <t>899000001R</t>
  </si>
  <si>
    <t xml:space="preserve">Betonová prefabrikovaná nádrž -  beton C 35/45</t>
  </si>
  <si>
    <t>Kč</t>
  </si>
  <si>
    <t>-1269872032</t>
  </si>
  <si>
    <t xml:space="preserve">"příloha D.1.10.3 - betonová nádrž vč. nátěru, betonový krček, plastový poklop 600/900, nerezový žebřík,  spádové dno, otvory ve stěně"</t>
  </si>
  <si>
    <t>"doprava na staveniště a osazení nádrže"</t>
  </si>
  <si>
    <t>899000002R</t>
  </si>
  <si>
    <t xml:space="preserve">Technologie   kašny</t>
  </si>
  <si>
    <t>-860017032</t>
  </si>
  <si>
    <t>899000003R</t>
  </si>
  <si>
    <t>Odběrová souprava vč. nerezové konzole</t>
  </si>
  <si>
    <t>2104829816</t>
  </si>
  <si>
    <t xml:space="preserve">"příloha D.1.10.1, str. 6 "  </t>
  </si>
  <si>
    <t>731459445</t>
  </si>
  <si>
    <t xml:space="preserve">"příloha D.1.10.1  str. 6"</t>
  </si>
  <si>
    <t>1176564838</t>
  </si>
  <si>
    <t>-619640227</t>
  </si>
  <si>
    <t xml:space="preserve">"příloha D.1.10.1, str. 6" </t>
  </si>
  <si>
    <t>-859761799</t>
  </si>
  <si>
    <t>877315211</t>
  </si>
  <si>
    <t>Montáž tvarovek z tvrdého PVC-systém KG nebo z polypropylenu-systém KG 2000 jednoosé DN 160</t>
  </si>
  <si>
    <t>-87854378</t>
  </si>
  <si>
    <t>https://podminky.urs.cz/item/CS_URS_2023_01/877315211</t>
  </si>
  <si>
    <t xml:space="preserve">"odtok z nádrže"  1,0</t>
  </si>
  <si>
    <t>28651082</t>
  </si>
  <si>
    <t>vložka šachtová kanalizační PVC-U DN 160</t>
  </si>
  <si>
    <t>-417189760</t>
  </si>
  <si>
    <t>899000004R</t>
  </si>
  <si>
    <t xml:space="preserve">Těsnění  prostupů potrubí a kabelů stěnou a stropem</t>
  </si>
  <si>
    <t>905183194</t>
  </si>
  <si>
    <t xml:space="preserve">"příloha D.1.10.1, str. 5"  6,0</t>
  </si>
  <si>
    <t>899722111</t>
  </si>
  <si>
    <t>Krytí potrubí z plastů výstražnou fólií z PVC 20 cm</t>
  </si>
  <si>
    <t>1247561412</t>
  </si>
  <si>
    <t>https://podminky.urs.cz/item/CS_URS_2023_01/899722111</t>
  </si>
  <si>
    <t>13,0</t>
  </si>
  <si>
    <t>977151114</t>
  </si>
  <si>
    <t>Vývrt do stavebních materiál D přes 50-60 mm</t>
  </si>
  <si>
    <t>720626864</t>
  </si>
  <si>
    <t>https://podminky.urs.cz/item/CS_URS_2023_01/977151114</t>
  </si>
  <si>
    <t>"příloha D.1.10.1 - vodovod a kabely , stěny 2x, strop 1x"</t>
  </si>
  <si>
    <t>0,16*2+1*0,21</t>
  </si>
  <si>
    <t>977151118</t>
  </si>
  <si>
    <t>Vývrt do stavebních materiálů D přes 90 do 100 mm</t>
  </si>
  <si>
    <t>-362176899</t>
  </si>
  <si>
    <t>https://podminky.urs.cz/item/CS_URS_2023_01/977151118</t>
  </si>
  <si>
    <t xml:space="preserve">"příloha D.1.10.1 - vtok do nádrže DN 100"  </t>
  </si>
  <si>
    <t>0,16</t>
  </si>
  <si>
    <t>977151122</t>
  </si>
  <si>
    <t>Vývrt do stavebních materiálů D přes 120 do 130 mm</t>
  </si>
  <si>
    <t>-696194267</t>
  </si>
  <si>
    <t>https://podminky.urs.cz/item/CS_URS_2023_01/977151122</t>
  </si>
  <si>
    <t xml:space="preserve">"příloha D.1.10.1 - - odtok z nádrže DN 150"  </t>
  </si>
  <si>
    <t>-1955446790</t>
  </si>
  <si>
    <t>711000002R</t>
  </si>
  <si>
    <t>Provedení izolace stropu penetrace, asfaltový nátěr a vodotěsná izolace přitavením</t>
  </si>
  <si>
    <t>-2050117064</t>
  </si>
  <si>
    <t xml:space="preserve">"příloha D.1.10.3 - armaturní komora  strop s přesahem"</t>
  </si>
  <si>
    <t>3,6*3,5</t>
  </si>
  <si>
    <t>628000001R</t>
  </si>
  <si>
    <t>pennetrační nátěr, 2x asf. nátěr a vložka 500H</t>
  </si>
  <si>
    <t>1212615257</t>
  </si>
  <si>
    <t>12,6</t>
  </si>
  <si>
    <t>SO 401 - Veřejné osvětlení</t>
  </si>
  <si>
    <t xml:space="preserve">Zemní práce jsou společné pro elektropřípojky a veřejné osvětlení. Při souběhu tras jsou zemní práce součástí projektu veřejného osvětlení. Rovněž zemnič je společný pro oba objekty a je při souběhu rovněž součástí projektu v.o.   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"mm;R;X;apod." za devítimístným kódem byly vytvořeny zpracovatelem PD. Konkrétní výrobky jsou uvedeny ve vztahu k zákonu č. 134/2016 Sb., o zadávání veřejných zakázek, jako referenční !!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 </t>
  </si>
  <si>
    <t xml:space="preserve">    741 - Elektroinstalace - silnoproud</t>
  </si>
  <si>
    <t>M - Práce a dodávky M</t>
  </si>
  <si>
    <t xml:space="preserve">    21-M - Elektromontáže</t>
  </si>
  <si>
    <t xml:space="preserve">    46-M - Zemní práce při extr.mont.pracích</t>
  </si>
  <si>
    <t>HZS - Hodinové zúčtovací sazby</t>
  </si>
  <si>
    <t>741</t>
  </si>
  <si>
    <t>Elektroinstalace - silnoproud</t>
  </si>
  <si>
    <t>741112202.mm</t>
  </si>
  <si>
    <t xml:space="preserve">Montáž krabice pancéřová plastová </t>
  </si>
  <si>
    <t>-1846102364</t>
  </si>
  <si>
    <t>Poznámka k položce:_x000d_
Krabice v kašně</t>
  </si>
  <si>
    <t>34571484</t>
  </si>
  <si>
    <t>rozvodka IP68</t>
  </si>
  <si>
    <t>12485757</t>
  </si>
  <si>
    <t>krabice v uzavřeném provedení plastová s krytím IP 68</t>
  </si>
  <si>
    <t>Práce a dodávky M</t>
  </si>
  <si>
    <t>21-M</t>
  </si>
  <si>
    <t>Elektromontáže</t>
  </si>
  <si>
    <t>210100151</t>
  </si>
  <si>
    <t>Ukončení kabelů smršťovací záklopkou nebo páskou se zapojením bez letování žíly do 4x16 mm2</t>
  </si>
  <si>
    <t>1176349925</t>
  </si>
  <si>
    <t>Ukončení kabelů smršťovací záklopkou nebo páskou se zapojením bez letování počtu a průřezu žil do 4 x 16 mm2</t>
  </si>
  <si>
    <t>https://podminky.urs.cz/item/CS_URS_2023_02/210100151</t>
  </si>
  <si>
    <t>210100155</t>
  </si>
  <si>
    <t>Ukončení kabelů smršťovací záklopkou nebo páskou se zapojením bez letování žíly do 5x6 mm2</t>
  </si>
  <si>
    <t>-203914868</t>
  </si>
  <si>
    <t>Ukončení kabelů smršťovací záklopkou nebo páskou se zapojením bez letování počtu a průřezu žil do 5 x 6 mm2</t>
  </si>
  <si>
    <t>https://podminky.urs.cz/item/CS_URS_2023_02/210100155</t>
  </si>
  <si>
    <t>210101229</t>
  </si>
  <si>
    <t>Propojení kabelů celoplastových spojkou do 1 kV venkovní páskovou SPE 1 až 5 žíly do 4x16 až 50 mm2</t>
  </si>
  <si>
    <t>-39926740</t>
  </si>
  <si>
    <t>Propojení kabelů nebo vodičů spojkou do 1 kV venkovní páskou [typ SPE 1 až 5] kabelů nebo vodičů celoplastových, počtu a průřezu žil do 4 x 16 až 50 mm2</t>
  </si>
  <si>
    <t>https://podminky.urs.cz/item/CS_URS_2023_02/210101229</t>
  </si>
  <si>
    <t>011606621</t>
  </si>
  <si>
    <t>kabelová spojka 4x16</t>
  </si>
  <si>
    <t>256</t>
  </si>
  <si>
    <t>-1544222292</t>
  </si>
  <si>
    <t>RAYCHEM SVXZ-4S 4-16 Kabelová spojka</t>
  </si>
  <si>
    <t>210203711.mm</t>
  </si>
  <si>
    <t>Montáž podvodního svítidla s podstavcem</t>
  </si>
  <si>
    <t>333650583</t>
  </si>
  <si>
    <t>60297</t>
  </si>
  <si>
    <t>Svítidlo LED podvodní</t>
  </si>
  <si>
    <t>ks</t>
  </si>
  <si>
    <t>-631658909</t>
  </si>
  <si>
    <t>Light Impressions KapegoLED podvodní svítidlo Fiara 24V DC 18,50 W 3000 K 1200 lm 127 mm stříbrná 740006
Výška: 195 mm, Třída ochrany: III, Úhel svícení: 22°, Stmívatelné: ano, pomocí volitelného ovládání, Životnost: 25000h, Počet sepnutí: 100000, Hmotnost: 2038g, Energetická třída: G, Index podání barev Ra: &gt;80, Úhel naklopení: 180°, Šířka: 120mm, Průměr: 127mm, Délka: 127mm, Ochrana IP: IP68, Světelný tok: 1200lm, Svítivost: 6486cd, Barva světla: 3000K, Příkon: 18,50W, Celkový příkon: 18,50W, Napětí: 24V DC, Patice: LED, Vč. světelného zdroje: ano, Materiál: ocel, Barva: stříbrná, Počet světelných zdrojů: 1, Okolní provozní teplota: -20°C - +50°C, Včetně trafa: ne</t>
  </si>
  <si>
    <t>Poznámka k položce:_x000d_
Svítidla do kašny. Pouze návrh, definitivní typ svítidla bude určen podle skutečného řešení rekonstrukce kašny.</t>
  </si>
  <si>
    <t>210203901</t>
  </si>
  <si>
    <t>Montáž svítidel LED se zapojením vodičů průmyslových nebo venkovních na výložník nebo dřík</t>
  </si>
  <si>
    <t>-18491024</t>
  </si>
  <si>
    <t>https://podminky.urs.cz/item/CS_URS_2023_02/210203901</t>
  </si>
  <si>
    <t>60282</t>
  </si>
  <si>
    <t xml:space="preserve">LED svítidlo silniční </t>
  </si>
  <si>
    <t>-1743791949</t>
  </si>
  <si>
    <t>CITY-SCD16C727FPM6N7:LED CITY SCD-16C 727 M6 ZH, 19-37W,CREE 2700K,SRprogramovatelné,optika M6,ZHAGA,60-76mm</t>
  </si>
  <si>
    <t>Poznámka k položce:_x000d_
Svítidlo A22</t>
  </si>
  <si>
    <t>2062012982</t>
  </si>
  <si>
    <t>60283</t>
  </si>
  <si>
    <t>1112603314</t>
  </si>
  <si>
    <t>CITY-SCD16C727FPP4N7:LED CITY SCD-16C 727 P4 ZH, 19-37W,CREE 2700K,SR programovatelné,optika P4,ZHAGA,60-76mm</t>
  </si>
  <si>
    <t>Poznámka k položce:_x000d_
Svítidla A1,A11-A21,A23,A24,B1-B3</t>
  </si>
  <si>
    <t>334014527</t>
  </si>
  <si>
    <t>60284</t>
  </si>
  <si>
    <t>-822919766</t>
  </si>
  <si>
    <t>CITY-SCD24C727FPT5N7:LED CITY SCD-24C 727 T5 ZH, 27-53W,CREE 2700K,SR programovatelné,optika T5,ZHAGA,60-76mm</t>
  </si>
  <si>
    <t>Poznámka k položce:_x000d_
Svítidla A2,A6,A9</t>
  </si>
  <si>
    <t>-1302157310</t>
  </si>
  <si>
    <t>60285</t>
  </si>
  <si>
    <t>-417677554</t>
  </si>
  <si>
    <t>CITY-SCD24C727FPM6N7:LED CITY SCD-24C 727 M6 ZH, 27-53W,CREE 2700K,SR programovatelné,optika M6,ZHAGA,60-76mm</t>
  </si>
  <si>
    <t>Poznámka k položce:_x000d_
Svítidlo A4</t>
  </si>
  <si>
    <t>1604767209</t>
  </si>
  <si>
    <t>60286</t>
  </si>
  <si>
    <t>2079547617</t>
  </si>
  <si>
    <t>LED CITY UC-16C 727 M6 ZHAGA, 19-37W,CREE 2700K,SRprogramovatelné,optika M6,ZHAGA,60-76mm</t>
  </si>
  <si>
    <t>Poznámka k položce:_x000d_
Svítidla A8,H3</t>
  </si>
  <si>
    <t>-1007019636</t>
  </si>
  <si>
    <t>60287</t>
  </si>
  <si>
    <t>2000063248</t>
  </si>
  <si>
    <t>LED CITY UC-24C 727 T5 ZHAGA, 27-53W,CREE 2700K,SRprogramovatelné,optika T5,ZHAGA,60-76mm</t>
  </si>
  <si>
    <t>Poznámka k položce:_x000d_
Svítidla A7,H1, A25</t>
  </si>
  <si>
    <t>-1173241347</t>
  </si>
  <si>
    <t>60288</t>
  </si>
  <si>
    <t>-696587244</t>
  </si>
  <si>
    <t>CITY-SCD16C727FPT5N7:LED CITY SCD-16C 727 T5 ZH, 19-37W,CREE 2700K,SRprogramovatelné,optika T5,ZHAGA,60-76mm</t>
  </si>
  <si>
    <t>Poznámka k položce:_x000d_
Svítidla A5, A10</t>
  </si>
  <si>
    <t>657938404</t>
  </si>
  <si>
    <t>60289</t>
  </si>
  <si>
    <t>LED svítidlo silniční</t>
  </si>
  <si>
    <t>1608987578</t>
  </si>
  <si>
    <t>Poznámka k položce:_x000d_
Svítidlo H2</t>
  </si>
  <si>
    <t>1869881704</t>
  </si>
  <si>
    <t>60290</t>
  </si>
  <si>
    <t>-817885658</t>
  </si>
  <si>
    <t>LED CITY UC-16C 727 T5 ZHAGA, 19-37W,CREE 2700K,SRprogramovatelné,optika T5,ZHAGA,60-76mm</t>
  </si>
  <si>
    <t>Poznámka k položce:_x000d_
Svítidla E1,E2</t>
  </si>
  <si>
    <t>2143070349</t>
  </si>
  <si>
    <t>60291</t>
  </si>
  <si>
    <t>-1598182876</t>
  </si>
  <si>
    <t>Poznámka k položce:_x000d_
Svítidla 3xC1, 3xC2, A3</t>
  </si>
  <si>
    <t>210204011</t>
  </si>
  <si>
    <t>Montáž stožárů osvětlení ocelových samostatně stojících délky do 12 m</t>
  </si>
  <si>
    <t>1001067586</t>
  </si>
  <si>
    <t>Montáž stožárů osvětlení samostatně stojících ocelových, délky do 12 m</t>
  </si>
  <si>
    <t>https://podminky.urs.cz/item/CS_URS_2023_02/210204011</t>
  </si>
  <si>
    <t>60004</t>
  </si>
  <si>
    <t>stožár 5 m kuželový, atypický</t>
  </si>
  <si>
    <t>943604604</t>
  </si>
  <si>
    <t>stožár 5 m, Zn + povrchová úprava RAL atyp</t>
  </si>
  <si>
    <t>Poznámka k položce:_x000d_
Stožáry A1-A6, A9-A24, B1-B3</t>
  </si>
  <si>
    <t>-2040172470</t>
  </si>
  <si>
    <t>60011</t>
  </si>
  <si>
    <t>stožár 5 m kuželový atypický</t>
  </si>
  <si>
    <t>-1162455522</t>
  </si>
  <si>
    <t>stožár Auriga STK 60/50/3 v atypickém provedení, Zn+povrchová úprava RAL atyp</t>
  </si>
  <si>
    <t>Poznámka k položce:_x000d_
Stožáry A7,A8,A25,H1,E1</t>
  </si>
  <si>
    <t>90111371</t>
  </si>
  <si>
    <t>60019</t>
  </si>
  <si>
    <t>Stožár kuželový 7 m atyp</t>
  </si>
  <si>
    <t>-674880299</t>
  </si>
  <si>
    <t>stožár atyp kuželový 7 m Zn + povrchová úprava RAL atyp</t>
  </si>
  <si>
    <t>Poznámka k položce:_x000d_
Stožáry C1,C2</t>
  </si>
  <si>
    <t>210204100</t>
  </si>
  <si>
    <t>Montáž výložníků osvětlení jednoramenných nástěnných hmotnosti do 35 kg</t>
  </si>
  <si>
    <t>-284164880</t>
  </si>
  <si>
    <t>Montáž výložníků osvětlení jednoramenných nástěnných, hmotnosti do 35 kg</t>
  </si>
  <si>
    <t>https://podminky.urs.cz/item/CS_URS_2023_02/210204100</t>
  </si>
  <si>
    <t>60020</t>
  </si>
  <si>
    <t>výložník nástěnný atyp</t>
  </si>
  <si>
    <t>1644414177</t>
  </si>
  <si>
    <t>výložník nástěnný na bázi výložníků DA, Zn + povrchová úprava RAL atyp</t>
  </si>
  <si>
    <t>Poznámka k položce:_x000d_
Body H2, H3</t>
  </si>
  <si>
    <t>210204103</t>
  </si>
  <si>
    <t>Montáž výložníků osvětlení jednoramenných sloupových hmotnosti do 35 kg</t>
  </si>
  <si>
    <t>-1541859651</t>
  </si>
  <si>
    <t>Montáž výložníků osvětlení jednoramenných sloupových, hmotnosti do 35 kg</t>
  </si>
  <si>
    <t>https://podminky.urs.cz/item/CS_URS_2023_02/210204103</t>
  </si>
  <si>
    <t>60097</t>
  </si>
  <si>
    <t>výložník 1 m atyp</t>
  </si>
  <si>
    <t>1225831705</t>
  </si>
  <si>
    <t>výložník atypický na bázi typu DA, Zn + povrchová úprava RAL atyp</t>
  </si>
  <si>
    <t>Poznámka k položce:_x000d_
Body B1-B3</t>
  </si>
  <si>
    <t>210204105</t>
  </si>
  <si>
    <t>Montáž výložníků osvětlení dvouramenných sloupových hmotnosti do 70 kg</t>
  </si>
  <si>
    <t>1092215833</t>
  </si>
  <si>
    <t>Montáž výložníků osvětlení dvouramenných sloupových, hmotnosti do 70 kg</t>
  </si>
  <si>
    <t>https://podminky.urs.cz/item/CS_URS_2023_02/210204105</t>
  </si>
  <si>
    <t>60102</t>
  </si>
  <si>
    <t>výložník dvouramenný</t>
  </si>
  <si>
    <t>1962776208</t>
  </si>
  <si>
    <t>výložník DA2-60Z v atypickém provedení, Zn + povrchová úprava RAL atyp</t>
  </si>
  <si>
    <t>Poznámka k položce:_x000d_
Stožár E1</t>
  </si>
  <si>
    <t>210204107</t>
  </si>
  <si>
    <t>Montáž výložníků osvětlení tříramenných sloupových hmotnosti do 70 kg</t>
  </si>
  <si>
    <t>1828491448</t>
  </si>
  <si>
    <t>Montáž výložníků osvětlení tříramenných sloupových, hmotnosti do 70 kg</t>
  </si>
  <si>
    <t>https://podminky.urs.cz/item/CS_URS_2023_02/210204107</t>
  </si>
  <si>
    <t>60025</t>
  </si>
  <si>
    <t>výložník trojnásobný atyp</t>
  </si>
  <si>
    <t>1274452061</t>
  </si>
  <si>
    <t>výložník DA 3 - 60Z v atypické úpravě, Zn + povrchová úprava RAL atyp</t>
  </si>
  <si>
    <t>Poznámka k položce:_x000d_
Stožáry C1, C2</t>
  </si>
  <si>
    <t>210204201</t>
  </si>
  <si>
    <t>Montáž elektrovýzbroje stožárů osvětlení 1 okruh</t>
  </si>
  <si>
    <t>-1340842909</t>
  </si>
  <si>
    <t>https://podminky.urs.cz/item/CS_URS_2023_02/210204201</t>
  </si>
  <si>
    <t>31674131</t>
  </si>
  <si>
    <t>výzbroj stožárová SV 6.16.4</t>
  </si>
  <si>
    <t>-770567902</t>
  </si>
  <si>
    <t>210204202</t>
  </si>
  <si>
    <t>Montáž elektrovýzbroje stožárů osvětlení 2 okruhy</t>
  </si>
  <si>
    <t>479799497</t>
  </si>
  <si>
    <t>https://podminky.urs.cz/item/CS_URS_2023_02/210204202</t>
  </si>
  <si>
    <t>Poznámka k položce:_x000d_
Bod H1</t>
  </si>
  <si>
    <t>31674133</t>
  </si>
  <si>
    <t>výzbroj stožárová SV 6.16.4/2</t>
  </si>
  <si>
    <t>-1369716887</t>
  </si>
  <si>
    <t>210204201.mm</t>
  </si>
  <si>
    <t>Montáž elektrovýzbroje stožárů osvětlení - konektor pro vánoční osvětlení</t>
  </si>
  <si>
    <t>1618290979</t>
  </si>
  <si>
    <t>01295002</t>
  </si>
  <si>
    <t>konektor Gesis včetně krytky</t>
  </si>
  <si>
    <t>-1497522088</t>
  </si>
  <si>
    <t>Kabel do sloupu GESIS 6m - 99.518.0000.7, krytka s lankem GESIS černá 99.414.6205.2 (samec)</t>
  </si>
  <si>
    <t>210204203</t>
  </si>
  <si>
    <t>Montáž elektrovýzbroje stožárů osvětlení 3 okruhy</t>
  </si>
  <si>
    <t>1595785939</t>
  </si>
  <si>
    <t>https://podminky.urs.cz/item/CS_URS_2023_02/210204203</t>
  </si>
  <si>
    <t>31674133.mm</t>
  </si>
  <si>
    <t>výzbroj stožárová SV 6.16.4/3</t>
  </si>
  <si>
    <t>1722149295</t>
  </si>
  <si>
    <t>výzbroj stožárová SV 6.16.4/3, se třemi pojistkami, atyp</t>
  </si>
  <si>
    <t>210220022</t>
  </si>
  <si>
    <t>Montáž uzemňovacího vedení vodičů FeZn pomocí svorek v zemi drátem průměru do 10 mm ve městské zástavbě</t>
  </si>
  <si>
    <t>-61020616</t>
  </si>
  <si>
    <t>Montáž uzemňovacího vedení s upevněním, propojením a připojením pomocí svorek v zemi s izolací spojů vodičů FeZn drátem nebo lanem průměru do 10 mm v městské zástavbě</t>
  </si>
  <si>
    <t>https://podminky.urs.cz/item/CS_URS_2023_02/210220022</t>
  </si>
  <si>
    <t>35441073</t>
  </si>
  <si>
    <t>drát D 10mm FeZn</t>
  </si>
  <si>
    <t>1130202336</t>
  </si>
  <si>
    <t>Poznámka k položce:_x000d_
0,62 kg/m</t>
  </si>
  <si>
    <t>697*0,62</t>
  </si>
  <si>
    <t>432,14*1,05 'Přepočtené koeficientem množství</t>
  </si>
  <si>
    <t>210220301</t>
  </si>
  <si>
    <t>Montáž svorek hromosvodných se 2 šrouby</t>
  </si>
  <si>
    <t>-901895180</t>
  </si>
  <si>
    <t>Montáž hromosvodného vedení svorek se 2 šrouby</t>
  </si>
  <si>
    <t>https://podminky.urs.cz/item/CS_URS_2023_02/210220301</t>
  </si>
  <si>
    <t>35441885</t>
  </si>
  <si>
    <t>svorka spojovací pro lano D 8-10mm</t>
  </si>
  <si>
    <t>-1447187246</t>
  </si>
  <si>
    <t>210220304</t>
  </si>
  <si>
    <t>Montáž svorka hromosvodná na konstrukce</t>
  </si>
  <si>
    <t>-355362702</t>
  </si>
  <si>
    <t>Montáž hromosvodného vedení svorek na konstrukce</t>
  </si>
  <si>
    <t>https://podminky.urs.cz/item/CS_URS_2023_02/210220304</t>
  </si>
  <si>
    <t>35431020</t>
  </si>
  <si>
    <t>svorka uzemnění Cu připojovací na kovové části pro 1 vodič D 7-10mm -plochá, 2 šrouby</t>
  </si>
  <si>
    <t>916976087</t>
  </si>
  <si>
    <t>210812001</t>
  </si>
  <si>
    <t>Montáž kabelu Cu plného nebo laněného do 1 kV žíly 2x1,5 až 6 mm2 (např. CYKY) bez ukončení uloženého volně nebo v liště</t>
  </si>
  <si>
    <t>-2014134491</t>
  </si>
  <si>
    <t>Montáž izolovaných kabelů měděných do 1 kV bez ukončení plných nebo laněných kulatých (např. CYKY, CHKE-R) uložených volně nebo v liště počtu a průřezu žil 2x1,5 až 6 mm2</t>
  </si>
  <si>
    <t>https://podminky.urs.cz/item/CS_URS_2023_02/210812001</t>
  </si>
  <si>
    <t>34113254</t>
  </si>
  <si>
    <t>kabel Instalační flexibilní jádro Cu lanované izolace pryž plášť pryž chloroprenová 450/750V (H07RN-F) 2x4mm2</t>
  </si>
  <si>
    <t>1658122517</t>
  </si>
  <si>
    <t>20*1,15 'Přepočtené koeficientem množství</t>
  </si>
  <si>
    <t>210812011</t>
  </si>
  <si>
    <t>Montáž kabelu Cu plného nebo laněného do 1 kV žíly 3x1,5 až 6 mm2 (např. CYKY) bez ukončení uloženého volně nebo v liště</t>
  </si>
  <si>
    <t>-966650712</t>
  </si>
  <si>
    <t>Montáž izolovaných kabelů měděných do 1 kV bez ukončení plných nebo laněných kulatých (např. CYKY, CHKE-R) uložených volně nebo v liště počtu a průřezu žil 3x1,5 až 6 mm2</t>
  </si>
  <si>
    <t>https://podminky.urs.cz/item/CS_URS_2023_02/210812011</t>
  </si>
  <si>
    <t>34111030</t>
  </si>
  <si>
    <t>kabel instalační jádro Cu plné izolace PVC plášť PVC 450/750V (CYKY) 3x1,5mm2</t>
  </si>
  <si>
    <t>-105575485</t>
  </si>
  <si>
    <t>260*1,15 'Přepočtené koeficientem množství</t>
  </si>
  <si>
    <t>-440897841</t>
  </si>
  <si>
    <t>34111036</t>
  </si>
  <si>
    <t>kabel instalační jádro Cu plné izolace PVC plášť PVC 450/750V (CYKY) 3x2,5mm2</t>
  </si>
  <si>
    <t>-267539046</t>
  </si>
  <si>
    <t>90*1,15 'Přepočtené koeficientem množství</t>
  </si>
  <si>
    <t>905427070</t>
  </si>
  <si>
    <t>34111042</t>
  </si>
  <si>
    <t>kabel instalační jádro Cu plné izolace PVC plášť PVC 450/750V (CYKY) 3x4mm2</t>
  </si>
  <si>
    <t>-372789485</t>
  </si>
  <si>
    <t>171*1,15 'Přepočtené koeficientem množství</t>
  </si>
  <si>
    <t>210812035</t>
  </si>
  <si>
    <t>Montáž kabelu Cu plného nebo laněného do 1 kV žíly 4x16 mm2 (např. CYKY) bez ukončení uloženého volně nebo v liště</t>
  </si>
  <si>
    <t>1463595744</t>
  </si>
  <si>
    <t>Montáž izolovaných kabelů měděných do 1 kV bez ukončení plných nebo laněných kulatých (např. CYKY, CHKE-R) uložených volně nebo v liště počtu a průřezu žil 4x16 mm2</t>
  </si>
  <si>
    <t>https://podminky.urs.cz/item/CS_URS_2023_02/210812035</t>
  </si>
  <si>
    <t>34111080</t>
  </si>
  <si>
    <t>kabel instalační jádro Cu plné izolace PVC plášť PVC 450/750V (CYKY) 4x16mm2</t>
  </si>
  <si>
    <t>1951846349</t>
  </si>
  <si>
    <t>1270*1,15 'Přepočtené koeficientem množství</t>
  </si>
  <si>
    <t>210812063</t>
  </si>
  <si>
    <t>Montáž kabelu Cu plného nebo laněného do 1 kV žíly 5x4 až 6 mm2 (např. CYKY) bez ukončení uloženého volně nebo v liště</t>
  </si>
  <si>
    <t>1929750167</t>
  </si>
  <si>
    <t>Montáž izolovaných kabelů měděných do 1 kV bez ukončení plných nebo laněných kulatých (např. CYKY, CHKE-R) uložených volně nebo v liště počtu a průřezu žil 5x4 až 6 mm2</t>
  </si>
  <si>
    <t>https://podminky.urs.cz/item/CS_URS_2023_02/210812063</t>
  </si>
  <si>
    <t>Poznámka k položce:_x000d_
Ke svítidlům v kašně</t>
  </si>
  <si>
    <t>34111100</t>
  </si>
  <si>
    <t>kabel instalační jádro Cu plné izolace PVC plášť PVC 450/750V (CYKY) 5x6mm2</t>
  </si>
  <si>
    <t>544384544</t>
  </si>
  <si>
    <t>380*1,15 'Přepočtené koeficientem množství</t>
  </si>
  <si>
    <t>218191509.mm</t>
  </si>
  <si>
    <t>Demontáž skříní tenkocementových zapuštěných bez odpojení vodičů</t>
  </si>
  <si>
    <t>-2096016426</t>
  </si>
  <si>
    <t>Poznámka k položce:_x000d_
Demontáž stávajícího rozvaděče RVO</t>
  </si>
  <si>
    <t>218191532.mm</t>
  </si>
  <si>
    <t xml:space="preserve">Demontáž skříní plastových z výklenku </t>
  </si>
  <si>
    <t>1850685716</t>
  </si>
  <si>
    <t>Demontáž skříní plastových z výklenku</t>
  </si>
  <si>
    <t>https://podminky.urs.cz/item/CS_URS_2023_02/218191532.mm</t>
  </si>
  <si>
    <t>Poznámka k položce:_x000d_
Demontáž skříně v Soudní ul.</t>
  </si>
  <si>
    <t>218202016</t>
  </si>
  <si>
    <t>Demontáž svítidla výbojkového průmyslového nebo venkovního ze sloupku parkového</t>
  </si>
  <si>
    <t>-173725127</t>
  </si>
  <si>
    <t>Demontáž svítidel výbojkových s odpojením vodičů průmyslových nebo venkovních ze sloupku parkového</t>
  </si>
  <si>
    <t>https://podminky.urs.cz/item/CS_URS_2023_02/218202016</t>
  </si>
  <si>
    <t>218204011</t>
  </si>
  <si>
    <t>Demontáž stožárů osvětlení ocelových samostatně stojících délky do 12 m</t>
  </si>
  <si>
    <t>-2071053848</t>
  </si>
  <si>
    <t>Demontáž stožárů osvětlení ocelových samostatně stojících, délky do 12 m</t>
  </si>
  <si>
    <t>https://podminky.urs.cz/item/CS_URS_2023_02/218204011</t>
  </si>
  <si>
    <t>218204100</t>
  </si>
  <si>
    <t>Demontáž výložníků osvětlení jednoramenných nástěnných hmotnosti do 35 kg</t>
  </si>
  <si>
    <t>-1171281383</t>
  </si>
  <si>
    <t>Demontáž výložníků osvětlení jednoramenných nástěnných, hmotnosti do 35 kg</t>
  </si>
  <si>
    <t>https://podminky.urs.cz/item/CS_URS_2023_02/218204100</t>
  </si>
  <si>
    <t>218204105</t>
  </si>
  <si>
    <t>Demontáž výložníků osvětlení dvouramenných sloupových hmotnosti do 70 kg</t>
  </si>
  <si>
    <t>-1340912185</t>
  </si>
  <si>
    <t>Demontáž výložníků osvětlení dvouramenných sloupových, hmotnosti do 70 kg</t>
  </si>
  <si>
    <t>https://podminky.urs.cz/item/CS_URS_2023_02/218204105</t>
  </si>
  <si>
    <t>854220030</t>
  </si>
  <si>
    <t>46-M</t>
  </si>
  <si>
    <t>Zemní práce při extr.mont.pracích</t>
  </si>
  <si>
    <t>460010024</t>
  </si>
  <si>
    <t>Vytyčení trasy vedení kabelového podzemního v zastavěném prostoru</t>
  </si>
  <si>
    <t>km</t>
  </si>
  <si>
    <t>548769077</t>
  </si>
  <si>
    <t>Vytyčení trasy vedení kabelového (podzemního) v zastavěném prostoru</t>
  </si>
  <si>
    <t>https://podminky.urs.cz/item/CS_URS_2023_02/460010024</t>
  </si>
  <si>
    <t>460131113</t>
  </si>
  <si>
    <t>Hloubení nezapažených jam při elektromontážích ručně v hornině tř I skupiny 3</t>
  </si>
  <si>
    <t>482181423</t>
  </si>
  <si>
    <t>Hloubení nezapažených jam ručně včetně urovnání dna s přemístěním výkopku do vzdálenosti 3 m od okraje jámy nebo s naložením na dopravní prostředek v hornině třídy těžitelnosti I skupiny 3</t>
  </si>
  <si>
    <t>https://podminky.urs.cz/item/CS_URS_2023_02/460131113</t>
  </si>
  <si>
    <t>Poznámka k položce:_x000d_
Výkop pro základy stožárů</t>
  </si>
  <si>
    <t>30*(0,5*0,5*0,9)+2*(0,6*0,6*1,1)</t>
  </si>
  <si>
    <t>-1062254819</t>
  </si>
  <si>
    <t>Poznámka k položce:_x000d_
Výkop pro šachty V1-V4, V6-V9</t>
  </si>
  <si>
    <t>8*(0,3*0,3*0,25)</t>
  </si>
  <si>
    <t>1187455546</t>
  </si>
  <si>
    <t>Poznámka k položce:_x000d_
Výkop pro šachty V5, V10</t>
  </si>
  <si>
    <t>2*(0,35*0,35*0,3)</t>
  </si>
  <si>
    <t>-58218571</t>
  </si>
  <si>
    <t>Poznámka k položce:_x000d_
Výkop pro základ pilíře SR1</t>
  </si>
  <si>
    <t>0,6*0,6*0,4</t>
  </si>
  <si>
    <t>460391123</t>
  </si>
  <si>
    <t>Zásyp jam při elektromontážích ručně se zhutněním z hornin třídy I skupiny 3</t>
  </si>
  <si>
    <t>1218042430</t>
  </si>
  <si>
    <t>Zásyp jam ručně s uložením výkopku ve vrstvách a úpravou povrchu s přemístění sypaniny ze vzdálenosti do 10 m se zhutněním z horniny třídy těžitelnosti I skupiny 3</t>
  </si>
  <si>
    <t>https://podminky.urs.cz/item/CS_URS_2023_02/460391123</t>
  </si>
  <si>
    <t>Poznámka k položce:_x000d_
Zásyp základového dílu pilíře</t>
  </si>
  <si>
    <t>460161172</t>
  </si>
  <si>
    <t>Hloubení kabelových rýh ručně š 35 cm hl 80 cm v hornině tř I skupiny 3</t>
  </si>
  <si>
    <t>-1348351886</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</si>
  <si>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</si>
  <si>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https://podminky.urs.cz/item/CS_URS_2023_02/460161172</t>
  </si>
  <si>
    <t>460161272</t>
  </si>
  <si>
    <t>Hloubení kabelových rýh ručně š 50 cm hl 80 cm v hornině tř I skupiny 3</t>
  </si>
  <si>
    <t>-781770055</t>
  </si>
  <si>
    <t>Hloubení zapažených i nezapažených kabelových rýh ručně včetně urovnání dna s přemístěním výkopku do vzdálenosti 3 m od okraje jámy nebo s naložením na dopravní prostředek šířky 50 cm hloubky 80 cm v hornině třídy těžitelnosti I skupiny 3</t>
  </si>
  <si>
    <t>https://podminky.urs.cz/item/CS_URS_2023_02/460161272</t>
  </si>
  <si>
    <t>460161442</t>
  </si>
  <si>
    <t>Hloubení kabelových rýh ručně š 65 cm hl 80 cm v hornině tř I skupiny 3</t>
  </si>
  <si>
    <t>2872276</t>
  </si>
  <si>
    <t>Hloubení zapažených i nezapažených kabelových rýh ručně včetně urovnání dna s přemístěním výkopku do vzdálenosti 3 m od okraje jámy nebo s naložením na dopravní prostředek šířky 65 cm hloubky 80 cm v hornině třídy těžitelnosti I skupiny 3</t>
  </si>
  <si>
    <t>https://podminky.urs.cz/item/CS_URS_2023_02/460161442</t>
  </si>
  <si>
    <t>460161482</t>
  </si>
  <si>
    <t>Hloubení kabelových rýh ručně š 65 cm hl 120 cm v hornině tř I skupiny 3</t>
  </si>
  <si>
    <t>-779623529</t>
  </si>
  <si>
    <t>Hloubení zapažených i nezapažených kabelových rýh ručně včetně urovnání dna s přemístěním výkopku do vzdálenosti 3 m od okraje jámy nebo s naložením na dopravní prostředek šířky 65 cm hloubky 120 cm v hornině třídy těžitelnosti I skupiny 3</t>
  </si>
  <si>
    <t>https://podminky.urs.cz/item/CS_URS_2023_02/460161482</t>
  </si>
  <si>
    <t>460341113</t>
  </si>
  <si>
    <t>Vodorovné přemístění horniny jakékoliv třídy dopravními prostředky při elektromontážích přes 500 do 1000 m</t>
  </si>
  <si>
    <t>-1051510443</t>
  </si>
  <si>
    <t>Vodorovné přemístění (odvoz) horniny dopravními prostředky včetně složení, bez naložení a rozprostření jakékoliv třídy, na vzdálenost přes 500 do 1000 m</t>
  </si>
  <si>
    <t>https://podminky.urs.cz/item/CS_URS_2023_02/460341113</t>
  </si>
  <si>
    <t>460341121</t>
  </si>
  <si>
    <t>Příplatek k vodorovnému přemístění horniny dopravními prostředky při elektromontážích za každých dalších i započatých 1000 m</t>
  </si>
  <si>
    <t>1175444139</t>
  </si>
  <si>
    <t>Vodorovné přemístění (odvoz) horniny dopravními prostředky včetně složení, bez naložení a rozprostření jakékoliv třídy, na vzdálenost Příplatek k ceně -1113 za každých dalších i započatých 1000 m</t>
  </si>
  <si>
    <t>https://podminky.urs.cz/item/CS_URS_2023_02/460341121</t>
  </si>
  <si>
    <t>Poznámka k položce:_x000d_
Odvoz do vzdálenosti 20 km</t>
  </si>
  <si>
    <t>7,796*19</t>
  </si>
  <si>
    <t>460361111</t>
  </si>
  <si>
    <t>Poplatek za uložení zeminy na skládce (skládkovné) kód odpadu 17 05 04</t>
  </si>
  <si>
    <t>996745052</t>
  </si>
  <si>
    <t>Poplatek (skládkovné) za uložení zeminy na skládce zatříděné do Katalogu odpadů pod kódem 17 05 04</t>
  </si>
  <si>
    <t>https://podminky.urs.cz/item/CS_URS_2023_02/460361111</t>
  </si>
  <si>
    <t>7,796*1,9</t>
  </si>
  <si>
    <t>460431182</t>
  </si>
  <si>
    <t>Zásyp kabelových rýh ručně se zhutněním š 35 cm hl 80 cm z horniny tř I skupiny 3</t>
  </si>
  <si>
    <t>-1284331631</t>
  </si>
  <si>
    <t>Zásyp kabelových rýh ručně s přemístění sypaniny ze vzdálenosti do 10 m, s uložením výkopku ve vrstvách včetně zhutnění a úpravy povrchu šířky 35 cm hloubky 80 cm z horniny třídy těžitelnosti I skupiny 3</t>
  </si>
  <si>
    <t>https://podminky.urs.cz/item/CS_URS_2023_02/460431182</t>
  </si>
  <si>
    <t>460431282</t>
  </si>
  <si>
    <t>Zásyp kabelových rýh ručně se zhutněním š 50 cm hl 80 cm z horniny tř I skupiny 3</t>
  </si>
  <si>
    <t>-905743284</t>
  </si>
  <si>
    <t>Zásyp kabelových rýh ručně s přemístění sypaniny ze vzdálenosti do 10 m, s uložením výkopku ve vrstvách včetně zhutnění a úpravy povrchu šířky 50 cm hloubky 80 cm z horniny třídy těžitelnosti I skupiny 3</t>
  </si>
  <si>
    <t>https://podminky.urs.cz/item/CS_URS_2023_02/460431282</t>
  </si>
  <si>
    <t>460431462</t>
  </si>
  <si>
    <t>Zásyp kabelových rýh ručně se zhutněním š 65 cm hl 80 cm z horniny tř I skupiny 3</t>
  </si>
  <si>
    <t>-2086209260</t>
  </si>
  <si>
    <t>Zásyp kabelových rýh ručně s přemístění sypaniny ze vzdálenosti do 10 m, s uložením výkopku ve vrstvách včetně zhutnění a úpravy povrchu šířky 65 cm hloubky 80 cm z horniny třídy těžitelnosti I skupiny 3</t>
  </si>
  <si>
    <t>https://podminky.urs.cz/item/CS_URS_2023_02/460431462</t>
  </si>
  <si>
    <t>460431512</t>
  </si>
  <si>
    <t>Zásyp kabelových rýh ručně se zhutněním š 65 cm hl 120 cm z horniny tř I skupiny 3</t>
  </si>
  <si>
    <t>943656823</t>
  </si>
  <si>
    <t>Zásyp kabelových rýh ručně s přemístění sypaniny ze vzdálenosti do 10 m, s uložením výkopku ve vrstvách včetně zhutnění a úpravy povrchu šířky 65 cm hloubky 120 cm z horniny třídy těžitelnosti I skupiny 3</t>
  </si>
  <si>
    <t>https://podminky.urs.cz/item/CS_URS_2023_02/460431512</t>
  </si>
  <si>
    <t>460641111</t>
  </si>
  <si>
    <t>Základové konstrukce při elektromontážích z monolitického betonu tř. C 8/10</t>
  </si>
  <si>
    <t>1985897576</t>
  </si>
  <si>
    <t>Základové konstrukce základ bez bednění do rostlé zeminy z monolitického betonu tř. C 8/10</t>
  </si>
  <si>
    <t>https://podminky.urs.cz/item/CS_URS_2023_02/460641111</t>
  </si>
  <si>
    <t>Poznámka k položce:_x000d_
Betonové základy stožárů</t>
  </si>
  <si>
    <t>30*(0,5*0,5*0,9-0,1*0,1*3,14*0,8)+2*(0,6*0,6*1,1-0,125*0,125*3,14*1)</t>
  </si>
  <si>
    <t>-1413085944</t>
  </si>
  <si>
    <t>Poznámka k položce:_x000d_
Obetonování chrániček</t>
  </si>
  <si>
    <t>95*(0,65*0,05+0,2*0,4-2*0,05*0,05*3,14)</t>
  </si>
  <si>
    <t>460661512</t>
  </si>
  <si>
    <t>Kabelové lože z písku pro kabely nn kryté plastovou fólií š lože přes 25 do 50 cm</t>
  </si>
  <si>
    <t>-1800619906</t>
  </si>
  <si>
    <t>Kabelové lože z písku včetně podsypu, zhutnění a urovnání povrchu pro kabely nn zakryté plastovou fólií, šířky přes 25 do 50 cm</t>
  </si>
  <si>
    <t>https://podminky.urs.cz/item/CS_URS_2023_02/460661512</t>
  </si>
  <si>
    <t>460762111</t>
  </si>
  <si>
    <t>Křižovatka betonového kabelového žlabu s inženýrskými sítěmi bez zásypu</t>
  </si>
  <si>
    <t>-760997387</t>
  </si>
  <si>
    <t>Křižovatka betonového kabelového žlabu s inženýrskými sítěmi včetně úpravy dna rýhy a zakrytím žlabu bez zásypu</t>
  </si>
  <si>
    <t>https://podminky.urs.cz/item/CS_URS_2023_02/460762111</t>
  </si>
  <si>
    <t>01160667</t>
  </si>
  <si>
    <t>betonový kabelový žlab</t>
  </si>
  <si>
    <t>2020319078</t>
  </si>
  <si>
    <t>TK1-KABELOVY-ZLAB-BE TK 1 / beton 100×17×14cm (vnější rozměr dxšxv)</t>
  </si>
  <si>
    <t>Poznámka k položce:_x000d_
Křížení s plynovodem</t>
  </si>
  <si>
    <t>460791114</t>
  </si>
  <si>
    <t>Montáž trubek ochranných plastových uložených volně do rýhy tuhých D přes 90 do 110 mm</t>
  </si>
  <si>
    <t>-1556182614</t>
  </si>
  <si>
    <t>Montáž trubek ochranných uložených volně do rýhy plastových tuhých, vnitřního průměru přes 90 do 110 mm</t>
  </si>
  <si>
    <t>https://podminky.urs.cz/item/CS_URS_2023_02/460791114</t>
  </si>
  <si>
    <t>34571365</t>
  </si>
  <si>
    <t>trubka elektroinstalační HDPE tuhá dvouplášťová korugovaná D 94/110mm</t>
  </si>
  <si>
    <t>-1689759190</t>
  </si>
  <si>
    <t>181*1,05 'Přepočtené koeficientem množství</t>
  </si>
  <si>
    <t>460791212</t>
  </si>
  <si>
    <t>Montáž trubek ochranných plastových uložených volně do rýhy ohebných přes 32 do 50 mm</t>
  </si>
  <si>
    <t>-799858430</t>
  </si>
  <si>
    <t>Montáž trubek ochranných uložených volně do rýhy plastových ohebných, vnitřního průměru přes 32 do 50 mm</t>
  </si>
  <si>
    <t>https://podminky.urs.cz/item/CS_URS_2023_02/460791212</t>
  </si>
  <si>
    <t>34571351</t>
  </si>
  <si>
    <t>trubka elektroinstalační ohebná dvouplášťová korugovaná (chránička) D 41/50mm, HDPE+LDPE</t>
  </si>
  <si>
    <t>1831271755</t>
  </si>
  <si>
    <t>1380*1,05 'Přepočtené koeficientem množství</t>
  </si>
  <si>
    <t>460841111.mm</t>
  </si>
  <si>
    <t>Osazení kabelové komory plastové</t>
  </si>
  <si>
    <t>556219078</t>
  </si>
  <si>
    <t>Osazení kabelové komory z plastů půdorysné plochy do 1,0 m2, světlé hloubky do 0,5 m</t>
  </si>
  <si>
    <t>Poznámka k položce:_x000d_
Rozvaděč R2</t>
  </si>
  <si>
    <t>01295003</t>
  </si>
  <si>
    <t>Kabelová šachta</t>
  </si>
  <si>
    <t>-789750204</t>
  </si>
  <si>
    <t>EK337 Kompaktní malá šachta B125
vnitřní rozměry: 240 x 240 mm, vnější rozměry: 315 x315 mm,
výška 300 mm, váha 18 kg
poklop: litina 
nosnost: 12,5 t
zavírání 2 šrouby M8,
průchody: 3 boční strany 1x110 mm, dno 1x 40 mm
2 zakrývací desky s vyprofilovanými průchody
průchod 50mm pro odtok vody (pro nevodotěsné provedení šachty)
Zabudované kolem víka silikonové těsnění poklopu - odolnost proti srážkové vodě</t>
  </si>
  <si>
    <t>60775</t>
  </si>
  <si>
    <t>Stožárová výzbroj SV 6.16.4/3 (tři nosiče pojistek)</t>
  </si>
  <si>
    <t>510610998</t>
  </si>
  <si>
    <t>919161355</t>
  </si>
  <si>
    <t>Poznámka k položce:_x000d_
Šachta V10</t>
  </si>
  <si>
    <t>01295004</t>
  </si>
  <si>
    <t>kabelová šachta včetně náhradního plastového víka</t>
  </si>
  <si>
    <t>1589858896</t>
  </si>
  <si>
    <t>Kompaktní malá šachta QualityBox EK337 A15
vnitřní rozměry: 240 x 240 mm, vnější rozměry: 315 x315 mm,
výška 300 mm, váha 8 kg
poklop: plastový
nosnost: 1,5t
zavírání 2 šrouby M8,
průchody: 3 boční strany 1x110 mm, dno 1x 40 mm
2 zakrývací desky s vyprofilovanými průchody (nastavení alternativního průměru průchodu na 90,75, 63,50 a 4 x 30mm)
Poklop k EK337 A15 polykarbonát</t>
  </si>
  <si>
    <t>-1042962612</t>
  </si>
  <si>
    <t>01295025</t>
  </si>
  <si>
    <t>Konektor IP68</t>
  </si>
  <si>
    <t>1529472744</t>
  </si>
  <si>
    <t>voděodolný spojovací konektor SP20 - 3 piny IP68</t>
  </si>
  <si>
    <t>1769280875</t>
  </si>
  <si>
    <t>Poznámka k položce:_x000d_
Šachta V5</t>
  </si>
  <si>
    <t>454829041</t>
  </si>
  <si>
    <t>-437884656</t>
  </si>
  <si>
    <t>869748293</t>
  </si>
  <si>
    <t>Poznámka k položce:_x000d_
Šachta V1-V4, V6-V9</t>
  </si>
  <si>
    <t>01295018</t>
  </si>
  <si>
    <t>šachta plastová Malpro</t>
  </si>
  <si>
    <t>-1440742334</t>
  </si>
  <si>
    <t>MALPRO R.8171MV Šachta do země pro zkušební svorku 250x250 mm, vodotěsná</t>
  </si>
  <si>
    <t>-1564545284</t>
  </si>
  <si>
    <t>60782</t>
  </si>
  <si>
    <t>Stožárová svorkovnice 6.6.5</t>
  </si>
  <si>
    <t>-530910355</t>
  </si>
  <si>
    <t>460903213</t>
  </si>
  <si>
    <t>Zazdění skříní nn bez koncového dílu hl do 30 cm, v 60 cm a š přes 45 do 60 cm</t>
  </si>
  <si>
    <t>-1095391648</t>
  </si>
  <si>
    <t>Zazdění a začištění skříně pro rozvod nn včetně vysekání otvoru pro skříň a kabelový svod ve zdivu a obnovy okolní povrchové úpravy bez koncovkového dílu hloubky do 30 cm výšky 60 cm a šířky přes 45 do 60 cm</t>
  </si>
  <si>
    <t>https://podminky.urs.cz/item/CS_URS_2023_02/460903213</t>
  </si>
  <si>
    <t>01295093</t>
  </si>
  <si>
    <t>skříň SRML 12x160A pro VO do zdi</t>
  </si>
  <si>
    <t>-568170703</t>
  </si>
  <si>
    <t>460903312</t>
  </si>
  <si>
    <t>Zazdění skříní nn bez koncového dílu hl do 30 cm, v 105 cm a š přes 75 do 90 cm</t>
  </si>
  <si>
    <t>2118057201</t>
  </si>
  <si>
    <t>Zazdění a začištění skříně pro rozvod nn včetně vysekání otvoru pro skříň a kabelový svod ve zdivu a obnovy okolní povrchové úpravy bez koncovkového dílu hloubky do 30 cm výšky 105 cm a šířky přes 75 do 90 cm</t>
  </si>
  <si>
    <t>https://podminky.urs.cz/item/CS_URS_2023_02/460903312</t>
  </si>
  <si>
    <t>Poznámka k položce:_x000d_
Rozvaděč RVO</t>
  </si>
  <si>
    <t>01295006</t>
  </si>
  <si>
    <t>Rozvaděč RVO</t>
  </si>
  <si>
    <t>2011790974</t>
  </si>
  <si>
    <t>Rozvaděč RVO dle do projektu přiloženého schema (typový rozvaděč dle standardů města Tachov s úpravou vývodů)</t>
  </si>
  <si>
    <t>460905121</t>
  </si>
  <si>
    <t>Montáž kompaktního plastového pilíře pro rozvod nn samostatého š přes 38 do 55 cm (např. SS300, SR322, ER122, RVO)</t>
  </si>
  <si>
    <t>-237695240</t>
  </si>
  <si>
    <t>Montáž kompaktního plastového pilíře pro rozvod nn samostatného šířky přes 38 do 55 cm (např. SS300, SR322, ER122, RVO)</t>
  </si>
  <si>
    <t>https://podminky.urs.cz/item/CS_URS_2023_02/460905121</t>
  </si>
  <si>
    <t>01295098</t>
  </si>
  <si>
    <t>rozpojovací skříň SRML 100/6/60/39/P</t>
  </si>
  <si>
    <t>-1964809725</t>
  </si>
  <si>
    <t>HZS</t>
  </si>
  <si>
    <t>Hodinové zúčtovací sazby</t>
  </si>
  <si>
    <t>HZS3131.mm</t>
  </si>
  <si>
    <t>Hodinová zúčtovací sazba elektromontér nn</t>
  </si>
  <si>
    <t>512</t>
  </si>
  <si>
    <t>-905477737</t>
  </si>
  <si>
    <t>Hodinové zúčtovací sazby montáží technologických zařízení při externích montážích elektromontér nn</t>
  </si>
  <si>
    <t>Poznámka k položce:_x000d_
Práce mimo položky, koordinace, jednání, vypínání</t>
  </si>
  <si>
    <t>HZS4212</t>
  </si>
  <si>
    <t>Hodinová zúčtovací sazba revizní technik specialista</t>
  </si>
  <si>
    <t>1362673199</t>
  </si>
  <si>
    <t>Hodinové zúčtovací sazby ostatních profesí revizní a kontrolní činnost revizní technik specialista</t>
  </si>
  <si>
    <t>https://podminky.urs.cz/item/CS_URS_2023_02/HZS4212</t>
  </si>
  <si>
    <t>Poznámka k položce:_x000d_
Výchozí revize</t>
  </si>
  <si>
    <t>HZS4221</t>
  </si>
  <si>
    <t>Hodinová zúčtovací sazba geodet</t>
  </si>
  <si>
    <t>34181276</t>
  </si>
  <si>
    <t>Hodinové zúčtovací sazby ostatních profesí revizní a kontrolní činnost geodet</t>
  </si>
  <si>
    <t>https://podminky.urs.cz/item/CS_URS_2023_02/HZS4221</t>
  </si>
  <si>
    <t>Poznámka k položce:_x000d_
Zaměření skutečného provedení a vyhotovení dokumentace</t>
  </si>
  <si>
    <t>SO 411 - Elektropřípojky</t>
  </si>
  <si>
    <t>741110002</t>
  </si>
  <si>
    <t>Montáž trubka plastová tuhá D přes 23 do 35 mm uložená pevně</t>
  </si>
  <si>
    <t>1604855402</t>
  </si>
  <si>
    <t>Montáž trubek elektroinstalačních s nasunutím nebo našroubováním do krabic plastových tuhých, uložených pevně, vnější Ø přes 23 do 35 mm</t>
  </si>
  <si>
    <t>https://podminky.urs.cz/item/CS_URS_2023_02/741110002</t>
  </si>
  <si>
    <t>34571093</t>
  </si>
  <si>
    <t>trubka elektroinstalační tuhá z PVC D 22,1/25 mm, délka 3m</t>
  </si>
  <si>
    <t>-1654299227</t>
  </si>
  <si>
    <t>10*1,05 'Přepočtené koeficientem množství</t>
  </si>
  <si>
    <t>741112111</t>
  </si>
  <si>
    <t>Montáž rozvodka nástěnná plastová čtyřhranná vodič D do 4 mm2</t>
  </si>
  <si>
    <t>602563194</t>
  </si>
  <si>
    <t>Montáž krabic elektroinstalačních bez napojení na trubky a lišty, demontáže a montáže víčka a přístroje rozvodek se zapojením vodičů na svorkovnici nástěnných plastových čtyřhranných pro vodiče Ø do 4 mm2</t>
  </si>
  <si>
    <t>https://podminky.urs.cz/item/CS_URS_2023_02/741112111</t>
  </si>
  <si>
    <t>34571478</t>
  </si>
  <si>
    <t>krabice v uzavřeném provedení PP s krytím IP 66 čtvercová 80x80mm</t>
  </si>
  <si>
    <t>1971171127</t>
  </si>
  <si>
    <t>741120301</t>
  </si>
  <si>
    <t>Montáž vodič Cu izolovaný plný a laněný s PVC pláštěm žíla 0,55-16 mm2 pevně (např. CY, CHAH-V)</t>
  </si>
  <si>
    <t>1480759255</t>
  </si>
  <si>
    <t>Montáž vodičů izolovaných měděných bez ukončení uložených pevně plných a laněných s PVC pláštěm, bezhalogenových, ohniodolných (např. CY, CHAH-V) průřezu žíly 0,55 až 16 mm2</t>
  </si>
  <si>
    <t>https://podminky.urs.cz/item/CS_URS_2023_02/741120301</t>
  </si>
  <si>
    <t>Poznámka k položce:_x000d_
Pro pospojení v šachtě</t>
  </si>
  <si>
    <t>34141043</t>
  </si>
  <si>
    <t>vodič propojovací jádro Cu plné dvojitá izolace PVC 450/750V (CYY) 1x4mm2</t>
  </si>
  <si>
    <t>1103910686</t>
  </si>
  <si>
    <t>8*1,15 'Přepočtené koeficientem množství</t>
  </si>
  <si>
    <t>741122122</t>
  </si>
  <si>
    <t>Montáž kabel Cu plný kulatý žíla 3x1,5 až 6 mm2 zatažený v trubkách (např. CYKY)</t>
  </si>
  <si>
    <t>471158696</t>
  </si>
  <si>
    <t>Montáž kabelů měděných bez ukončení uložených v trubkách zatažených plných kulatých nebo bezhalogenových (např. CYKY) počtu a průřezu žil 3x1,5 až 6 mm2</t>
  </si>
  <si>
    <t>https://podminky.urs.cz/item/CS_URS_2023_02/741122122</t>
  </si>
  <si>
    <t>1669468821</t>
  </si>
  <si>
    <t>10*1,15 'Přepočtené koeficientem množství</t>
  </si>
  <si>
    <t>-1684861980</t>
  </si>
  <si>
    <t>1245279024</t>
  </si>
  <si>
    <t>6*1,15 'Přepočtené koeficientem množství</t>
  </si>
  <si>
    <t>741122143</t>
  </si>
  <si>
    <t>Montáž kabel Cu plný kulatý žíla 5x4 až 6 mm2 zatažený v trubkách (např. CYKY)</t>
  </si>
  <si>
    <t>1145103052</t>
  </si>
  <si>
    <t>Montáž kabelů měděných bez ukončení uložených v trubkách zatažených plných kulatých nebo bezhalogenových (např. CYKY) počtu a průřezu žil 5x4 až 6 mm2</t>
  </si>
  <si>
    <t>https://podminky.urs.cz/item/CS_URS_2023_02/741122143</t>
  </si>
  <si>
    <t>34111098</t>
  </si>
  <si>
    <t>kabel instalační jádro Cu plné izolace PVC plášť PVC 450/750V (CYKY) 5x4mm2</t>
  </si>
  <si>
    <t>-1449334017</t>
  </si>
  <si>
    <t>3*1,15 'Přepočtené koeficientem množství</t>
  </si>
  <si>
    <t>741210002</t>
  </si>
  <si>
    <t>Montáž rozvodnice oceloplechová nebo plastová běžná do 50 kg</t>
  </si>
  <si>
    <t>-1058264083</t>
  </si>
  <si>
    <t>Montáž rozvodnic oceloplechových nebo plastových bez zapojení vodičů běžných, hmotnosti do 50 kg</t>
  </si>
  <si>
    <t>https://podminky.urs.cz/item/CS_URS_2023_02/741210002</t>
  </si>
  <si>
    <t>Rozvaděč R1</t>
  </si>
  <si>
    <t>-1252779537</t>
  </si>
  <si>
    <t>Rozvaděč R1 dle schema a specifikace</t>
  </si>
  <si>
    <t>741310031</t>
  </si>
  <si>
    <t>Montáž spínač nástěnný 1-jednopólový prostředí venkovní/mokré se zapojením vodičů</t>
  </si>
  <si>
    <t>1677305413</t>
  </si>
  <si>
    <t>Montáž spínačů jedno nebo dvoupólových nástěnných se zapojením vodičů, pro prostředí venkovní nebo mokré spínačů, řazení 1-jednopólových</t>
  </si>
  <si>
    <t>https://podminky.urs.cz/item/CS_URS_2023_02/741310031</t>
  </si>
  <si>
    <t>34535029</t>
  </si>
  <si>
    <t>spínač nástěnný jednopólový, řazení 1, Al, IP66, šroubové svorky</t>
  </si>
  <si>
    <t>278632481</t>
  </si>
  <si>
    <t>741313082</t>
  </si>
  <si>
    <t>Montáž zásuvka chráněná v krabici šroubové připojení 2P+PE prostředí venkovní, mokré se zapojením vodičů</t>
  </si>
  <si>
    <t>1754141518</t>
  </si>
  <si>
    <t>Montáž zásuvek domovních se zapojením vodičů šroubové připojení venkovní nebo mokré, provedení 2P + PE</t>
  </si>
  <si>
    <t>https://podminky.urs.cz/item/CS_URS_2023_02/741313082</t>
  </si>
  <si>
    <t>34555226</t>
  </si>
  <si>
    <t>zásuvka nástěnná jednonásobná s víčkem, Al, IP55, šroubové svorky</t>
  </si>
  <si>
    <t>1932091895</t>
  </si>
  <si>
    <t>741372153</t>
  </si>
  <si>
    <t>Montáž svítidlo LED průmyslové přisazené nástěnné se zapojením vodičů</t>
  </si>
  <si>
    <t>-432067931</t>
  </si>
  <si>
    <t>Montáž svítidel s integrovaným zdrojem LED se zapojením vodičů průmyslových přisazených nástěnných</t>
  </si>
  <si>
    <t>https://podminky.urs.cz/item/CS_URS_2023_02/741372153</t>
  </si>
  <si>
    <t>01360291</t>
  </si>
  <si>
    <t>Svítidlo průmyslové nástěnné</t>
  </si>
  <si>
    <t>959506898</t>
  </si>
  <si>
    <t>Svítidlo POINTER-I-LED-1700-3K</t>
  </si>
  <si>
    <t>210100156.mm</t>
  </si>
  <si>
    <t>Ukončení kabelů smršťovací záklopkou nebo páskou se zapojením bez letování žíly do 5x25 mm2</t>
  </si>
  <si>
    <t>976427707</t>
  </si>
  <si>
    <t>Ukončení kabelů smršťovací záklopkou nebo páskou se zapojením bez letování počtu a průřezu žil do 5 x 16 mm2</t>
  </si>
  <si>
    <t>210100259</t>
  </si>
  <si>
    <t>Ukončení kabelů smršťovací záklopkou nebo páskou se zapojením bez letování žíly do 5x10 mm2</t>
  </si>
  <si>
    <t>-1647594003</t>
  </si>
  <si>
    <t>Ukončení kabelů smršťovací záklopkou nebo páskou se zapojením bez letování počtu a průřezu žil do 5 x 10 mm2</t>
  </si>
  <si>
    <t>https://podminky.urs.cz/item/CS_URS_2023_02/210100259</t>
  </si>
  <si>
    <t>210191517.mm</t>
  </si>
  <si>
    <t>Montáž výklopných rozvaděčů do terénu bez zapojení vodičů</t>
  </si>
  <si>
    <t>-634424881</t>
  </si>
  <si>
    <t>Poznámka k položce:_x000d_
Rozvaděče P1-P5</t>
  </si>
  <si>
    <t>01295009</t>
  </si>
  <si>
    <t>Výklopný rozvaděč dle specifikace</t>
  </si>
  <si>
    <t>110465820</t>
  </si>
  <si>
    <t xml:space="preserve">Podzemní rozvaděč Technic Box EK600
poklop – ocel / k zádlažbě (hloubka pro zádlažbu 65 mm), nosnost 40t
vnitřní rozměry: 400 x 650 mm, vnější rozměry:683 x 900 mm,
výška šachty: 640mm
otevírání pomocí plynových pístů – nerez provedení,
materiál šachty rozvaděče – vyztužený polykarbonát,
krytí elektro části rozvaděče v otevřeném stavu: IP 54 / krytí v zavřeném stavu: IP 58
vestavěná pochozí ochrana
ELEKTRO VÝBAVA:
zásuvka 230V/16A 		4ks
zásuvka 5x16A/400V 	2ks
jistič 1P 16A B 		4ks
jistič 3P 16A B 		2ks
chránič 4P 40A 30mA 	2ks
odpínač 3P/100A 		1ks
kabel 5Gx16mm 		4m
</t>
  </si>
  <si>
    <t>1988151174</t>
  </si>
  <si>
    <t>01295011</t>
  </si>
  <si>
    <t>539159846</t>
  </si>
  <si>
    <t xml:space="preserve">Podzemní rozvaděč Technic Box EK800
poklop – ocel / k zádlažbě (hloubka pro zádlažbu 65 mm), nosnost: 40 t
vnitřní rozměry: 550 x 800 mm, vnější rozměry: 825 x 1050 mm,
výška šachty: 625mm
otevírání pomocí plynových pístů – nerez provedení,
materiál šachty rozvaděče – vyztužený polykarbonát,
krytí elektro části rozvaděče v otevřeném stavu: IP 54 / krytí v zavřeném stavu: IP 58
vestavěná pochozí ochrana
ELEKTRO VÝBAVA:
zásuvka 230V/16A 			2ks
zásuvka 5x 63A/400V 		2ks
jistič 1P 16A B 			2ks
jistič 3P 63A B 			2ks
chránič 4P 25A 30mA 		1ks
chránič 4P 63A 30mA 		2ks
jistič 3P/100A B (hlavní vypínač) 	1ks
kabel 5Gx25mm 			4m
</t>
  </si>
  <si>
    <t>Poznámka k položce:_x000d_
Rozvaděč P6</t>
  </si>
  <si>
    <t>-798170140</t>
  </si>
  <si>
    <t>-1563249882</t>
  </si>
  <si>
    <t>Poznámka k položce:_x000d_
0,62 kg/m_x000d_
Ve společné trase s v.o. je zemnič součástí projektu v.o.</t>
  </si>
  <si>
    <t>190*0,62</t>
  </si>
  <si>
    <t>117,8*1,15 'Přepočtené koeficientem množství</t>
  </si>
  <si>
    <t>-1693590517</t>
  </si>
  <si>
    <t>-901439434</t>
  </si>
  <si>
    <t>210812065</t>
  </si>
  <si>
    <t>Montáž kabelu Cu plného nebo laněného do 1 kV žíly 5x10 až 16 mm2 (např. CYKY) bez ukončení uloženého volně nebo v liště</t>
  </si>
  <si>
    <t>-724221773</t>
  </si>
  <si>
    <t>Montáž izolovaných kabelů měděných do 1 kV bez ukončení plných nebo laněných kulatých (např. CYKY, CHKE-R) uložených volně nebo v liště počtu a průřezu žil 5x10 až 16 mm2</t>
  </si>
  <si>
    <t>https://podminky.urs.cz/item/CS_URS_2023_02/210812065</t>
  </si>
  <si>
    <t>34113034</t>
  </si>
  <si>
    <t>kabel instalační jádro Cu plné izolace PVC plášť PVC 450/750V (CYKY) 5x10mm2</t>
  </si>
  <si>
    <t>-2125545625</t>
  </si>
  <si>
    <t>470*1,15 'Přepočtené koeficientem množství</t>
  </si>
  <si>
    <t>210813037.mm</t>
  </si>
  <si>
    <t>Montáž kabelu Cu plného nebo laněného do 1 kV žíly 5x25 až 35 mm2 (např. CYKY) bez ukončení uloženého pevně</t>
  </si>
  <si>
    <t>-248017865</t>
  </si>
  <si>
    <t>Montáž izolovaných kabelů měděných do 1 kV bez ukončení plných nebo laněných kulatých (např. CYKY, CHKE-R) uložených pevně počtu a průřezu žil 5x25 až 35 mm2</t>
  </si>
  <si>
    <t>34113134</t>
  </si>
  <si>
    <t>kabel silový jádro Cu izolace PVC plášť PVC 0,6/1kV (1-CYKY) 5x25mm2</t>
  </si>
  <si>
    <t>1408437722</t>
  </si>
  <si>
    <t>110*1,15 'Přepočtené koeficientem množství</t>
  </si>
  <si>
    <t>218191571.mm</t>
  </si>
  <si>
    <t>Demontáž skříní oceloplechových ze zdi včetně odpojení vodičů</t>
  </si>
  <si>
    <t>-1424947911</t>
  </si>
  <si>
    <t>Poznámka k položce:_x000d_
Demontáž stávajícího rozvaděče pro stánky</t>
  </si>
  <si>
    <t>469416036</t>
  </si>
  <si>
    <t>-1844791801</t>
  </si>
  <si>
    <t>Poznámka k položce:_x000d_
Výkopy pro podzemní rozvaděče</t>
  </si>
  <si>
    <t>5*(0,7*0,7*0,9)+1*(0,9*1,1*0,65)</t>
  </si>
  <si>
    <t>1575524167</t>
  </si>
  <si>
    <t>Poznámka k položce:_x000d_
V souběhu s v.o. je rýha součástí zemních prací v.o.. zde pouze samostatná trasa</t>
  </si>
  <si>
    <t>-358551495</t>
  </si>
  <si>
    <t>1593330665</t>
  </si>
  <si>
    <t>-1216512491</t>
  </si>
  <si>
    <t>-2021421335</t>
  </si>
  <si>
    <t>2,849*19</t>
  </si>
  <si>
    <t>-1283006103</t>
  </si>
  <si>
    <t>2,849*1,9</t>
  </si>
  <si>
    <t>-1071762693</t>
  </si>
  <si>
    <t>-1796610343</t>
  </si>
  <si>
    <t>2102894020</t>
  </si>
  <si>
    <t>-1050911623</t>
  </si>
  <si>
    <t>6*(0,65*0,05+0,2*0,4-2*0,05*0,05*3,14)</t>
  </si>
  <si>
    <t>-1612395841</t>
  </si>
  <si>
    <t>-1529265754</t>
  </si>
  <si>
    <t>01160656</t>
  </si>
  <si>
    <t>kabelový žlab TK1</t>
  </si>
  <si>
    <t>1856734634</t>
  </si>
  <si>
    <t>Betonový žlab TK1 včetně víka</t>
  </si>
  <si>
    <t>-271217157</t>
  </si>
  <si>
    <t>-2065784369</t>
  </si>
  <si>
    <t>34*1,15 'Přepočtené koeficientem množství</t>
  </si>
  <si>
    <t>-800990467</t>
  </si>
  <si>
    <t>-1912414726</t>
  </si>
  <si>
    <t>434*1,15 'Přepočtené koeficientem množství</t>
  </si>
  <si>
    <t>460791213</t>
  </si>
  <si>
    <t>Montáž trubek ochranných plastových uložených volně do rýhy ohebných přes 50 do 90 mm</t>
  </si>
  <si>
    <t>-522805991</t>
  </si>
  <si>
    <t>Montáž trubek ochranných uložených volně do rýhy plastových ohebných, vnitřního průměru přes 50 do 90 mm</t>
  </si>
  <si>
    <t>https://podminky.urs.cz/item/CS_URS_2023_02/460791213</t>
  </si>
  <si>
    <t>34571353</t>
  </si>
  <si>
    <t>trubka elektroinstalační ohebná dvouplášťová korugovaná (chránička) D 61/75mm, HDPE+LDPE</t>
  </si>
  <si>
    <t>-573027153</t>
  </si>
  <si>
    <t>96*1,15 'Přepočtené koeficientem množství</t>
  </si>
  <si>
    <t>460903219</t>
  </si>
  <si>
    <t>Zazdění skříní nn bez koncového dílu hl do 30 cm, v 60 cm a š přes 135 do 150 cm</t>
  </si>
  <si>
    <t>-1580045654</t>
  </si>
  <si>
    <t>Zazdění a začištění skříně pro rozvod nn včetně vysekání otvoru pro skříň a kabelový svod ve zdivu a obnovy okolní povrchové úpravy bez koncovkového dílu hloubky do 30 cm výšky 60 cm a šířky přes 135 do 150 cm</t>
  </si>
  <si>
    <t>https://podminky.urs.cz/item/CS_URS_2023_02/460903219</t>
  </si>
  <si>
    <t>01295015</t>
  </si>
  <si>
    <t>Rozvaděč RE</t>
  </si>
  <si>
    <t>466929845</t>
  </si>
  <si>
    <t>Rozvaděč RE dle schema a specifikace
Rozváděč v provedení systému 3D. Jedná se o sestavu rozváděče pro nepřímé měření
do 250 A a vývodového rozváděče. Do rozváděče měření lze připojit vodiče o průřezu do 240 mm2 do svorek hlavního jističe. Do vývodového rozváděče lze připojit vodiče do 25 mm2. Zapojení elektroměrového rozváděče odpovídá připojovacím podmínkám ČEZ Distribuce. Sestava je pro osazení do zdiva.
Osazené přístroje PERP:
1 ks Připojovací sada do 240 mm2 Cu/Al
1 ks Jistič 160A 3VA1216-4EF32-0AA0
3 ks MTP CLA 1.2 200/5A, 5VA, tř.př:0,5S cejchované
1 ks Zkušební svorkovnice ZS1B
1 ks Pojistkový odpínač OPVP10-3-S se světelnou signalizací
3 ks Válcová pojistková vložka PV10 2A gG
1 ks Pomocné relé
Osazené přístroje PR:
3ks Distribuční blok OJL 120 (VG 03.0003/MAB1281S10)
1ks Jistič LVN-100B-3
5ks Jistič LTN-40B-3
1ks Jistič LTN-32B-3
Rozměr:
výška: 600 mm
hloubka: 240 mm
šířka: 1.650 mm (550 + 550 + 550)</t>
  </si>
  <si>
    <t>468081412</t>
  </si>
  <si>
    <t>Vybourání otvorů pro elektroinstalace ve zdivu betonovém pl do 0,02 m2 tl přes 15 do 30 cm</t>
  </si>
  <si>
    <t>1139455250</t>
  </si>
  <si>
    <t>Vybourání otvorů ve zdivu betonovém plochy do 0,0225 m2 a tloušťky přes 15 do 30 cm</t>
  </si>
  <si>
    <t>https://podminky.urs.cz/item/CS_URS_2023_02/468081412</t>
  </si>
  <si>
    <t>Poznámka k položce:_x000d_
Prostup kabelů v šachtě kašny</t>
  </si>
  <si>
    <t>01160668</t>
  </si>
  <si>
    <t>Těsněný prostup</t>
  </si>
  <si>
    <t>-442885263</t>
  </si>
  <si>
    <t>Vodotěsná kabelová průchodka, dle počtu a průřezu kabelů na stavbě</t>
  </si>
  <si>
    <t>Poznámka k položce:_x000d_
Cena odhadem</t>
  </si>
  <si>
    <t>-1241805150</t>
  </si>
  <si>
    <t>-1776838571</t>
  </si>
  <si>
    <t>531821564</t>
  </si>
  <si>
    <t>SO 801 - Sadové úpravy</t>
  </si>
  <si>
    <t>1725143901</t>
  </si>
  <si>
    <t>960678863</t>
  </si>
  <si>
    <t>https://podminky.urs.cz/item/CS_URS_2023_01/162751119</t>
  </si>
  <si>
    <t>Poznámka k položce:_x000d_
10 km</t>
  </si>
  <si>
    <t>36*10</t>
  </si>
  <si>
    <t>-2118177429</t>
  </si>
  <si>
    <t>Nakládání, skládání a překládání neulehlého výkopku nebo sypaniny strojně nakládání, množství přes 100 m3, z hornin třídy těžitelnosti I, skupiny 1 až 3</t>
  </si>
  <si>
    <t>1651741648</t>
  </si>
  <si>
    <t>36*1,5</t>
  </si>
  <si>
    <t>183101324</t>
  </si>
  <si>
    <t>Jamky pro výsadbu s výměnou 100 % půdy zeminy skupiny 1 až 4 obj přes 3 do 4 m3 v rovině a svahu do 1:5</t>
  </si>
  <si>
    <t>1440509069</t>
  </si>
  <si>
    <t>Hloubení jamek pro vysazování rostlin v zemině skupiny 1 až 4 s výměnou půdy z 100% v rovině nebo na svahu do 1:5, objemu přes 3,00 do 4,00 m3</t>
  </si>
  <si>
    <t>https://podminky.urs.cz/item/CS_URS_2023_01/183101324</t>
  </si>
  <si>
    <t>-445734797</t>
  </si>
  <si>
    <t>-141003190</t>
  </si>
  <si>
    <t>377124552</t>
  </si>
  <si>
    <t>-2094251073</t>
  </si>
  <si>
    <t>184102111</t>
  </si>
  <si>
    <t>Výsadba dřeviny s balem D přes 0,1 do 0,2 m do jamky se zalitím v rovině a svahu do 1:5</t>
  </si>
  <si>
    <t>-298182494</t>
  </si>
  <si>
    <t>Výsadba dřeviny s balem do předem vyhloubené jamky se zalitím v rovině nebo na svahu do 1:5, při průměru balu přes 100 do 200 mm</t>
  </si>
  <si>
    <t>https://podminky.urs.cz/item/CS_URS_2023_01/184102111</t>
  </si>
  <si>
    <t>RMAT0009</t>
  </si>
  <si>
    <t>dřevina - Lonicera nitida ´Maigrün ´ zimolez, vel. K11</t>
  </si>
  <si>
    <t>948842163</t>
  </si>
  <si>
    <t>RMAT0010</t>
  </si>
  <si>
    <t xml:space="preserve">dřevina - Spiraea betulifolia  ´Tor Gold ´ tavolník, vel. K11</t>
  </si>
  <si>
    <t>1288497989</t>
  </si>
  <si>
    <t>-1875307033</t>
  </si>
  <si>
    <t>Poznámka k položce:_x000d_
stromy</t>
  </si>
  <si>
    <t>RMAT0001</t>
  </si>
  <si>
    <t>dřevina - Acer campestre ‚Elsrijk‘ javor, vel. 12-14 o.k.</t>
  </si>
  <si>
    <t>360147783</t>
  </si>
  <si>
    <t>Acer campestre ‚Elsrijk‘ javor, vel. 12-14 o.k.</t>
  </si>
  <si>
    <t>RMAT0002</t>
  </si>
  <si>
    <t>dřevina - Tilia cordata ‚Rancho‘ lípa, vel. 12-14 o.k.</t>
  </si>
  <si>
    <t>14334956</t>
  </si>
  <si>
    <t>Tilia cordata ‚Rancho‘ lípa, vel. 12-14 o.k.</t>
  </si>
  <si>
    <t>RMAT0003</t>
  </si>
  <si>
    <t>dřevina - Tilia x intermedia ‚Pallida‘ lípa, vel. 12-14 o.k.</t>
  </si>
  <si>
    <t>-1339516356</t>
  </si>
  <si>
    <t>Tilia x intermedia ‚Pallida‘ lípa, vel. 12-14 o.k.</t>
  </si>
  <si>
    <t>RMAT0004</t>
  </si>
  <si>
    <t>dřevina - Sophora japonica, jerlín, vel. 12-14 o.k.</t>
  </si>
  <si>
    <t>-998966390</t>
  </si>
  <si>
    <t>Sophora japonica, jerlín, vel. 12-14 o.k.</t>
  </si>
  <si>
    <t>184215133</t>
  </si>
  <si>
    <t>Ukotvení kmene dřevin v rovině nebo na svahu do 1:5 třemi kůly D do 0,1 m dl přes 2 do 3 m</t>
  </si>
  <si>
    <t>1986463092</t>
  </si>
  <si>
    <t>Ukotvení dřeviny kůly v rovině nebo na svahu do 1:5 třemi kůly, délky přes 2 do 3 m</t>
  </si>
  <si>
    <t>https://podminky.urs.cz/item/CS_URS_2023_01/184215133</t>
  </si>
  <si>
    <t>Poznámka k položce:_x000d_
javor</t>
  </si>
  <si>
    <t>60591257</t>
  </si>
  <si>
    <t>kůl vyvazovací dřevěný impregnovaný D 8cm dl 3m</t>
  </si>
  <si>
    <t>-211325907</t>
  </si>
  <si>
    <t>184215211</t>
  </si>
  <si>
    <t>Podzemní ukotvení kmene dřevin do volné zeminy skupiny 1 až 4 obvodu kmene do 250 mm</t>
  </si>
  <si>
    <t>677430816</t>
  </si>
  <si>
    <t>Ukotvení dřeviny podzemním kotvením do volné zeminy skupiny 1 až 4, obvodu kmene do 250 mm</t>
  </si>
  <si>
    <t>https://podminky.urs.cz/item/CS_URS_2023_01/184215211</t>
  </si>
  <si>
    <t>Poznámka k položce:_x000d_
lípy a jerlín</t>
  </si>
  <si>
    <t>67587000</t>
  </si>
  <si>
    <t>sada pro podzemní kotvení stromu za kořenový bal do volné zeminy obvodu kmene do 200mm výšky kmene do 5m</t>
  </si>
  <si>
    <t>sada</t>
  </si>
  <si>
    <t>1731544231</t>
  </si>
  <si>
    <t>-2029061215</t>
  </si>
  <si>
    <t>184813242</t>
  </si>
  <si>
    <t>Zřízení ochrany paty kmene dřeviny tuhou gumovou vyztuženou chráničkou</t>
  </si>
  <si>
    <t>292846143</t>
  </si>
  <si>
    <t>https://podminky.urs.cz/item/CS_URS_2023_01/184813242</t>
  </si>
  <si>
    <t>27245012</t>
  </si>
  <si>
    <t>chránička pryžová s vysokou ochrannou kmene proti mechanickému poškození sekačkou</t>
  </si>
  <si>
    <t>-1410384672</t>
  </si>
  <si>
    <t>184814221</t>
  </si>
  <si>
    <t>Zapracování příměsí do půdy ručně do hl 150 mm v rovině nebo ve svahu do 1:5</t>
  </si>
  <si>
    <t>272903615</t>
  </si>
  <si>
    <t>Zapracování příměsí do půdy ručně do hloubky 150 mm v rovině nebo na svahu do 1:5</t>
  </si>
  <si>
    <t>https://podminky.urs.cz/item/CS_URS_2023_01/184814221</t>
  </si>
  <si>
    <t>(4*8)+37</t>
  </si>
  <si>
    <t>10321310</t>
  </si>
  <si>
    <t>hnojivo s dlouhodobým účinkem</t>
  </si>
  <si>
    <t>-585445612</t>
  </si>
  <si>
    <t>0,3*9</t>
  </si>
  <si>
    <t>10390002</t>
  </si>
  <si>
    <t>biouhel peletizovaný</t>
  </si>
  <si>
    <t>l</t>
  </si>
  <si>
    <t>651689200</t>
  </si>
  <si>
    <t xml:space="preserve">biouhel peletizovaný </t>
  </si>
  <si>
    <t>184854113</t>
  </si>
  <si>
    <t>Míchání vegetačních substrátů v homogenizačním zařízení v množství přes 10 do 100 m3</t>
  </si>
  <si>
    <t>-227693011</t>
  </si>
  <si>
    <t>Míchání vegetačních substrátů strojně v homogenizačním zařízení, v množství přes 10 do 100 m3</t>
  </si>
  <si>
    <t>https://podminky.urs.cz/item/CS_URS_2023_01/184854113</t>
  </si>
  <si>
    <t>zemina pro terénní úpravy - ornice - obsah jílovitých částc do 5%</t>
  </si>
  <si>
    <t>1581642656</t>
  </si>
  <si>
    <t>184911161</t>
  </si>
  <si>
    <t>Mulčování záhonů kačírkem tl vrstvy přes 0,05 do 0,1 m v rovině a svahu do 1:5</t>
  </si>
  <si>
    <t>825817666</t>
  </si>
  <si>
    <t>Mulčování záhonů kačírkem nebo drceným kamenivem tloušťky mulče přes 50 do 100 mm v rovině nebo na svahu do 1:5</t>
  </si>
  <si>
    <t>https://podminky.urs.cz/item/CS_URS_2023_01/184911161</t>
  </si>
  <si>
    <t>184911311</t>
  </si>
  <si>
    <t>Položení mulčovací textilie v rovině a svahu do 1:5</t>
  </si>
  <si>
    <t>336450633</t>
  </si>
  <si>
    <t>Položení mulčovací textilie proti prorůstání plevelů kolem vysázených rostlin v rovině nebo na svahu do 1:5</t>
  </si>
  <si>
    <t>JTA.67390848</t>
  </si>
  <si>
    <t>textilie jutařská PETEX 70g/m2 š 150cm</t>
  </si>
  <si>
    <t>353377224</t>
  </si>
  <si>
    <t>69*1,1 'Přepočtené koeficientem množství</t>
  </si>
  <si>
    <t>81173623</t>
  </si>
  <si>
    <t>573344857</t>
  </si>
  <si>
    <t>37*0,103 'Přepočtené koeficientem množství</t>
  </si>
  <si>
    <t>491220878</t>
  </si>
  <si>
    <t>((100*9)+(10*130))*0,001</t>
  </si>
  <si>
    <t>950315197</t>
  </si>
  <si>
    <t>1105468055</t>
  </si>
  <si>
    <t>RMAT0005</t>
  </si>
  <si>
    <t>bílý ochranný nátěr kmene</t>
  </si>
  <si>
    <t>-673800924</t>
  </si>
  <si>
    <t xml:space="preserve">Elastický nátěr bílé barvy (pastové konzistence), který u nově vysazovaných stromů chrání mladý kmínek listnatých stromů proti mrazu a slunečnímu záření. </t>
  </si>
  <si>
    <t>1328229305</t>
  </si>
  <si>
    <t>-1031130387</t>
  </si>
  <si>
    <t>zahradní substrát pro výsadbu VL - složení viz Technická zpráva</t>
  </si>
  <si>
    <t>37*0,1</t>
  </si>
  <si>
    <t>60515121</t>
  </si>
  <si>
    <t>řezivo jehličnaté boční prkno 40-60mm</t>
  </si>
  <si>
    <t>-1300346371</t>
  </si>
  <si>
    <t>Poznámka k položce:_x000d_
součást kotvení do trojnožky</t>
  </si>
  <si>
    <t>10390010</t>
  </si>
  <si>
    <t>granulát injekční aerifikujíící + retence vody</t>
  </si>
  <si>
    <t>-1808372818</t>
  </si>
  <si>
    <t>74910194</t>
  </si>
  <si>
    <t>mříže ke stromům bez rámu tvárná litina kruhové otvory 18mm/1200x1200/x470mm</t>
  </si>
  <si>
    <t>896145847</t>
  </si>
  <si>
    <t>Poznámka k položce:_x000d_
viz Technická zpráva</t>
  </si>
  <si>
    <t>74910200</t>
  </si>
  <si>
    <t>rám ochranný ke stromům 4 díly tvárná litina /1200x1200/x200x30mm</t>
  </si>
  <si>
    <t>-2090136802</t>
  </si>
  <si>
    <t>RMAT0006</t>
  </si>
  <si>
    <t>mříže ke stromům bez rámu tvárná litina kruhové otvory 18mm/1950x1950/x1000mm</t>
  </si>
  <si>
    <t>653982650</t>
  </si>
  <si>
    <t>RMAT0007</t>
  </si>
  <si>
    <t>rám ochranný ke stromům 4 díly, tvárná litina 1950x1950x30mm</t>
  </si>
  <si>
    <t>1638821642</t>
  </si>
  <si>
    <t>RMAT0008</t>
  </si>
  <si>
    <t>kovová ochrana kmene</t>
  </si>
  <si>
    <t>2113611295</t>
  </si>
  <si>
    <t>58343959</t>
  </si>
  <si>
    <t>kamenivo drcené hrubé frakce 32/63</t>
  </si>
  <si>
    <t>-5446515</t>
  </si>
  <si>
    <t>Poznámka k položce:_x000d_
součást strukturálního substrátu</t>
  </si>
  <si>
    <t>25,2*1,45 'Přepočtené koeficientem množství</t>
  </si>
  <si>
    <t>58761503</t>
  </si>
  <si>
    <t>kamenivo keramické lehké frakce 8/16</t>
  </si>
  <si>
    <t>-1464324532</t>
  </si>
  <si>
    <t>Poznámka k položce:_x000d_
výplň flexibilní závlahové trubky</t>
  </si>
  <si>
    <t>58337403</t>
  </si>
  <si>
    <t>kamenivo dekorační (kačírek) frakce 16/32</t>
  </si>
  <si>
    <t>1682891533</t>
  </si>
  <si>
    <t>Poznámka k položce:_x000d_
mulč stromů v mříži</t>
  </si>
  <si>
    <t>3,2*1,5 'Přepočtené koeficientem množství</t>
  </si>
  <si>
    <t>RGL.16062</t>
  </si>
  <si>
    <t>Flexibilní trubka pr. 80 s víčkem - metráž</t>
  </si>
  <si>
    <t>446566992</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</si>
  <si>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</si>
  <si>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</si>
  <si>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</si>
  <si>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</si>
  <si>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</si>
  <si>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</si>
  <si>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VRN</t>
  </si>
  <si>
    <t>Vedlejší rozpočtové náklady</t>
  </si>
  <si>
    <t>VRN1</t>
  </si>
  <si>
    <t>Průzkumné, geodetické a projektové práce</t>
  </si>
  <si>
    <t>011002000</t>
  </si>
  <si>
    <t>Průzkumné práce</t>
  </si>
  <si>
    <t>…</t>
  </si>
  <si>
    <t>1024</t>
  </si>
  <si>
    <t>137439172</t>
  </si>
  <si>
    <t>011114000</t>
  </si>
  <si>
    <t>Inženýrsko-geologický průzkum</t>
  </si>
  <si>
    <t>1712768754</t>
  </si>
  <si>
    <t>https://podminky.urs.cz/item/CS_URS_2023_02/011114000</t>
  </si>
  <si>
    <t>011514000</t>
  </si>
  <si>
    <t>Stavebně-technický průzkum</t>
  </si>
  <si>
    <t>-1724971918</t>
  </si>
  <si>
    <t>https://podminky.urs.cz/item/CS_URS_2023_02/011514000</t>
  </si>
  <si>
    <t>011534000</t>
  </si>
  <si>
    <t>Umělecko-historický průzkum</t>
  </si>
  <si>
    <t>1157446712</t>
  </si>
  <si>
    <t>https://podminky.urs.cz/item/CS_URS_2023_02/011534000</t>
  </si>
  <si>
    <t>012203000</t>
  </si>
  <si>
    <t>Geodetické práce při provádění stavby</t>
  </si>
  <si>
    <t>-1054818569</t>
  </si>
  <si>
    <t>https://podminky.urs.cz/item/CS_URS_2023_02/012203000</t>
  </si>
  <si>
    <t>012303000</t>
  </si>
  <si>
    <t>Geodetické práce po výstavbě</t>
  </si>
  <si>
    <t>164508911</t>
  </si>
  <si>
    <t>https://podminky.urs.cz/item/CS_URS_2023_02/012303000</t>
  </si>
  <si>
    <t>013254000</t>
  </si>
  <si>
    <t>Dokumentace skutečného provedení stavby</t>
  </si>
  <si>
    <t>320315971</t>
  </si>
  <si>
    <t>013274000</t>
  </si>
  <si>
    <t>Pasportizace objektu před započetím prací</t>
  </si>
  <si>
    <t>-453348157</t>
  </si>
  <si>
    <t>https://podminky.urs.cz/item/CS_URS_2023_02/013274000</t>
  </si>
  <si>
    <t>VRN3</t>
  </si>
  <si>
    <t>Zařízení staveniště</t>
  </si>
  <si>
    <t>030001000</t>
  </si>
  <si>
    <t>845458532</t>
  </si>
  <si>
    <t>034503000</t>
  </si>
  <si>
    <t>Informační tabule na staveništi</t>
  </si>
  <si>
    <t>-2024222738</t>
  </si>
  <si>
    <t>VRN4</t>
  </si>
  <si>
    <t>Inženýrská činnost</t>
  </si>
  <si>
    <t>043002000</t>
  </si>
  <si>
    <t>Zkoušky a ostatní měření</t>
  </si>
  <si>
    <t>-171623044</t>
  </si>
  <si>
    <t>https://podminky.urs.cz/item/CS_URS_2023_02/043002000</t>
  </si>
  <si>
    <t>044002000</t>
  </si>
  <si>
    <t>Revize</t>
  </si>
  <si>
    <t>959515406</t>
  </si>
  <si>
    <t>https://podminky.urs.cz/item/CS_URS_2023_02/044002000</t>
  </si>
  <si>
    <t>VRN5</t>
  </si>
  <si>
    <t>Finanční náklady</t>
  </si>
  <si>
    <t>050001000</t>
  </si>
  <si>
    <t>-359418093</t>
  </si>
  <si>
    <t>ext - Tachov, náměstí Republiky - oprava vodovodu (zemní práce)</t>
  </si>
  <si>
    <t>119001405</t>
  </si>
  <si>
    <t>Dočasné zajištění potrubí z PE DN do 200 mm</t>
  </si>
  <si>
    <t>-472350047</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</si>
  <si>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</si>
  <si>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https://podminky.urs.cz/item/CS_URS_2023_02/119001405</t>
  </si>
  <si>
    <t>25*0,8</t>
  </si>
  <si>
    <t>"stávající plynovodní potrubí"</t>
  </si>
  <si>
    <t>119001421</t>
  </si>
  <si>
    <t>Dočasné zajištění kabelů a kabelových tratí ze 3 volně ložených kabelů</t>
  </si>
  <si>
    <t>-751720372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</si>
  <si>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</si>
  <si>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https://podminky.urs.cz/item/CS_URS_2023_02/119001421</t>
  </si>
  <si>
    <t>22*0,8</t>
  </si>
  <si>
    <t>"stávající kabelové vedení"</t>
  </si>
  <si>
    <t>132301209</t>
  </si>
  <si>
    <t>Příplatek za lepivost k hloubení rýh š do 2000 mm v hornině tř. 4</t>
  </si>
  <si>
    <t>-1539067286</t>
  </si>
  <si>
    <t>585,2*0,3</t>
  </si>
  <si>
    <t>"30% strojního výkopku"</t>
  </si>
  <si>
    <t>132312121</t>
  </si>
  <si>
    <t>Hloubení zapažených rýh šířky do 800 mm v soudržných horninách třídy těžitelnosti II skupiny 4 ručně</t>
  </si>
  <si>
    <t>-248157701</t>
  </si>
  <si>
    <t>Hloubení zapažených rýh šířky do 800 mm ručně s urovnáním dna do předepsaného profilu a spádu v hornině třídy těžitelnosti II skupiny 4 soudržných</t>
  </si>
  <si>
    <t>https://podminky.urs.cz/item/CS_URS_2023_02/132312121</t>
  </si>
  <si>
    <t>550*0,8*1,4*0,05</t>
  </si>
  <si>
    <t>"zatřídění zemin: tř. 4 - 100%"</t>
  </si>
  <si>
    <t>"ručně 5%"</t>
  </si>
  <si>
    <t>132351104</t>
  </si>
  <si>
    <t>Hloubení rýh nezapažených š do 800 mm v hornině třídy těžitelnosti II skupiny 4 objem přes 100 m3 strojně</t>
  </si>
  <si>
    <t>1642854434</t>
  </si>
  <si>
    <t>Hloubení nezapažených rýh šířky do 800 mm strojně s urovnáním dna do předepsaného profilu a spádu v hornině třídy těžitelnosti II skupiny 4 přes 100 m3</t>
  </si>
  <si>
    <t>https://podminky.urs.cz/item/CS_URS_2023_02/132351104</t>
  </si>
  <si>
    <t>550*0,8*1,4*0,95</t>
  </si>
  <si>
    <t>"95 % strojně"</t>
  </si>
  <si>
    <t>47625680</t>
  </si>
  <si>
    <t>Příplatek k cenám hloubených vykopávek za ztížení vykopávky v blízkosti podzemního vedení nebo výbušnin pro jakoukoliv třídu horniny</t>
  </si>
  <si>
    <t>https://podminky.urs.cz/item/CS_URS_2023_02/139001101</t>
  </si>
  <si>
    <t>550*0,8*0,6</t>
  </si>
  <si>
    <t>"stávající vodovod v rýze DN 100"</t>
  </si>
  <si>
    <t>0,8*0,6*1,1*25</t>
  </si>
  <si>
    <t>"stávající plynovodní potrubí DN 80"</t>
  </si>
  <si>
    <t>0,8* 1,3*1*22</t>
  </si>
  <si>
    <t>1809650515</t>
  </si>
  <si>
    <t>Zřízení pažení a rozepření stěn rýh pro podzemní vedení příložné pro jakoukoliv mezerovitost, hloubky do 2 m</t>
  </si>
  <si>
    <t>https://podminky.urs.cz/item/CS_URS_2023_02/151101101</t>
  </si>
  <si>
    <t>550*1,4*2</t>
  </si>
  <si>
    <t>-90674752</t>
  </si>
  <si>
    <t>Odstranění pažení a rozepření stěn rýh pro podzemní vedení s uložením materiálu na vzdálenost do 3 m od kraje výkopu příložné, hloubky do 2 m</t>
  </si>
  <si>
    <t>https://podminky.urs.cz/item/CS_URS_2023_02/151101111</t>
  </si>
  <si>
    <t>161101101</t>
  </si>
  <si>
    <t>Svislé přemístění výkopku z horniny tř. 1 až 4 hl výkopu do 2,5 m</t>
  </si>
  <si>
    <t>514521841</t>
  </si>
  <si>
    <t>550*0,8*1,4*0,7</t>
  </si>
  <si>
    <t>"70% z celkového množství"</t>
  </si>
  <si>
    <t>162701105</t>
  </si>
  <si>
    <t>Vodorovné přemístění do 10000 m výkopku/sypaniny z horniny tř. 1 až 4</t>
  </si>
  <si>
    <t>1339998114</t>
  </si>
  <si>
    <t>550*0,8*0,4-3,14*0,05*0,05*550</t>
  </si>
  <si>
    <t>"vytlačená zemina lože + zásyp"</t>
  </si>
  <si>
    <t>162701109</t>
  </si>
  <si>
    <t>Příplatek k vodorovnému přemístění výkopku/sypaniny z horniny tř. 1 až 4 ZKD 1000 m přes 10000 m</t>
  </si>
  <si>
    <t>-1141026056</t>
  </si>
  <si>
    <t>171,683*10</t>
  </si>
  <si>
    <t>"vzdálenost trvalé skládky 20 km"</t>
  </si>
  <si>
    <t>171201211</t>
  </si>
  <si>
    <t>Poplatek za uložení stavebního odpadu - zeminy a kameniva na skládce</t>
  </si>
  <si>
    <t>-1112438150</t>
  </si>
  <si>
    <t>171,683*1,8</t>
  </si>
  <si>
    <t>174101101</t>
  </si>
  <si>
    <t>663003182</t>
  </si>
  <si>
    <t>550*0,8*1</t>
  </si>
  <si>
    <t>"zásyp tl. vrstvy 1,0 m"</t>
  </si>
  <si>
    <t>-1748541288</t>
  </si>
  <si>
    <t>550*0,8*0,3-3,14*0,05*0,05*550</t>
  </si>
  <si>
    <t>"obsyp potrubí štěrkopískem tl. vrstvy 0,3 m"</t>
  </si>
  <si>
    <t>58341341</t>
  </si>
  <si>
    <t>kamenivo drcené drobné frakce 0/4</t>
  </si>
  <si>
    <t>110705741</t>
  </si>
  <si>
    <t>127,683*2</t>
  </si>
  <si>
    <t>"pro obsyp potrubí"</t>
  </si>
  <si>
    <t>-707411763</t>
  </si>
  <si>
    <t>550*0,8*0,1</t>
  </si>
  <si>
    <t>"lože tl. 0,1 m"</t>
  </si>
  <si>
    <t>-1806891779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</si>
</sst>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4" fontId="33" fillId="0" borderId="12" xfId="0" applyNumberFormat="1" applyFont="1" applyBorder="1" applyAlignment="1" applyProtection="1"/>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39"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0" fontId="41" fillId="0" borderId="22" xfId="0" applyFont="1" applyBorder="1" applyAlignment="1" applyProtection="1">
      <alignment vertical="center"/>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0" xfId="0" applyFont="1" applyAlignment="1" applyProtection="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11212351" TargetMode="External" /><Relationship Id="rId2" Type="http://schemas.openxmlformats.org/officeDocument/2006/relationships/hyperlink" Target="https://podminky.urs.cz/item/CS_URS_2023_01/112151111" TargetMode="External" /><Relationship Id="rId3" Type="http://schemas.openxmlformats.org/officeDocument/2006/relationships/hyperlink" Target="https://podminky.urs.cz/item/CS_URS_2023_01/112151114" TargetMode="External" /><Relationship Id="rId4" Type="http://schemas.openxmlformats.org/officeDocument/2006/relationships/hyperlink" Target="https://podminky.urs.cz/item/CS_URS_2023_01/112151115" TargetMode="External" /><Relationship Id="rId5" Type="http://schemas.openxmlformats.org/officeDocument/2006/relationships/hyperlink" Target="https://podminky.urs.cz/item/CS_URS_2023_01/112151312" TargetMode="External" /><Relationship Id="rId6" Type="http://schemas.openxmlformats.org/officeDocument/2006/relationships/hyperlink" Target="https://podminky.urs.cz/item/CS_URS_2023_01/112151354" TargetMode="External" /><Relationship Id="rId7" Type="http://schemas.openxmlformats.org/officeDocument/2006/relationships/hyperlink" Target="https://podminky.urs.cz/item/CS_URS_2023_01/112155215" TargetMode="External" /><Relationship Id="rId8" Type="http://schemas.openxmlformats.org/officeDocument/2006/relationships/hyperlink" Target="https://podminky.urs.cz/item/CS_URS_2023_01/112155221" TargetMode="External" /><Relationship Id="rId9" Type="http://schemas.openxmlformats.org/officeDocument/2006/relationships/hyperlink" Target="https://podminky.urs.cz/item/CS_URS_2023_01/112155225" TargetMode="External" /><Relationship Id="rId10" Type="http://schemas.openxmlformats.org/officeDocument/2006/relationships/hyperlink" Target="https://podminky.urs.cz/item/CS_URS_2023_01/112155311" TargetMode="External" /><Relationship Id="rId11" Type="http://schemas.openxmlformats.org/officeDocument/2006/relationships/hyperlink" Target="https://podminky.urs.cz/item/CS_URS_2023_01/112201111" TargetMode="External" /><Relationship Id="rId12" Type="http://schemas.openxmlformats.org/officeDocument/2006/relationships/hyperlink" Target="https://podminky.urs.cz/item/CS_URS_2023_01/112201112" TargetMode="External" /><Relationship Id="rId13" Type="http://schemas.openxmlformats.org/officeDocument/2006/relationships/hyperlink" Target="https://podminky.urs.cz/item/CS_URS_2023_01/112201114" TargetMode="External" /><Relationship Id="rId14" Type="http://schemas.openxmlformats.org/officeDocument/2006/relationships/hyperlink" Target="https://podminky.urs.cz/item/CS_URS_2023_01/112201115" TargetMode="External" /><Relationship Id="rId15" Type="http://schemas.openxmlformats.org/officeDocument/2006/relationships/hyperlink" Target="https://podminky.urs.cz/item/CS_URS_2023_01/162201411" TargetMode="External" /><Relationship Id="rId16" Type="http://schemas.openxmlformats.org/officeDocument/2006/relationships/hyperlink" Target="https://podminky.urs.cz/item/CS_URS_2023_01/162201412" TargetMode="External" /><Relationship Id="rId17" Type="http://schemas.openxmlformats.org/officeDocument/2006/relationships/hyperlink" Target="https://podminky.urs.cz/item/CS_URS_2023_01/162201413" TargetMode="External" /><Relationship Id="rId18" Type="http://schemas.openxmlformats.org/officeDocument/2006/relationships/hyperlink" Target="https://podminky.urs.cz/item/CS_URS_2023_01/162201421" TargetMode="External" /><Relationship Id="rId19" Type="http://schemas.openxmlformats.org/officeDocument/2006/relationships/hyperlink" Target="https://podminky.urs.cz/item/CS_URS_2023_01/162201422" TargetMode="External" /><Relationship Id="rId20" Type="http://schemas.openxmlformats.org/officeDocument/2006/relationships/hyperlink" Target="https://podminky.urs.cz/item/CS_URS_2023_01/162201423" TargetMode="External" /><Relationship Id="rId21" Type="http://schemas.openxmlformats.org/officeDocument/2006/relationships/hyperlink" Target="https://podminky.urs.cz/item/CS_URS_2023_01/162301951" TargetMode="External" /><Relationship Id="rId22" Type="http://schemas.openxmlformats.org/officeDocument/2006/relationships/hyperlink" Target="https://podminky.urs.cz/item/CS_URS_2023_01/162301952" TargetMode="External" /><Relationship Id="rId23" Type="http://schemas.openxmlformats.org/officeDocument/2006/relationships/hyperlink" Target="https://podminky.urs.cz/item/CS_URS_2023_01/162301953" TargetMode="External" /><Relationship Id="rId24" Type="http://schemas.openxmlformats.org/officeDocument/2006/relationships/hyperlink" Target="https://podminky.urs.cz/item/CS_URS_2023_01/162301971" TargetMode="External" /><Relationship Id="rId25" Type="http://schemas.openxmlformats.org/officeDocument/2006/relationships/hyperlink" Target="https://podminky.urs.cz/item/CS_URS_2023_01/162301972" TargetMode="External" /><Relationship Id="rId26" Type="http://schemas.openxmlformats.org/officeDocument/2006/relationships/hyperlink" Target="https://podminky.urs.cz/item/CS_URS_2023_01/162301973" TargetMode="External" /><Relationship Id="rId27" Type="http://schemas.openxmlformats.org/officeDocument/2006/relationships/hyperlink" Target="https://podminky.urs.cz/item/CS_URS_2023_01/174111111" TargetMode="External" /><Relationship Id="rId28" Type="http://schemas.openxmlformats.org/officeDocument/2006/relationships/hyperlink" Target="https://podminky.urs.cz/item/CS_URS_2023_01/183101215" TargetMode="External" /><Relationship Id="rId29" Type="http://schemas.openxmlformats.org/officeDocument/2006/relationships/hyperlink" Target="https://podminky.urs.cz/item/CS_URS_2023_01/183111212" TargetMode="External" /><Relationship Id="rId30" Type="http://schemas.openxmlformats.org/officeDocument/2006/relationships/hyperlink" Target="https://podminky.urs.cz/item/CS_URS_2023_01/183205121" TargetMode="External" /><Relationship Id="rId31" Type="http://schemas.openxmlformats.org/officeDocument/2006/relationships/hyperlink" Target="https://podminky.urs.cz/item/CS_URS_2023_01/183403113" TargetMode="External" /><Relationship Id="rId32" Type="http://schemas.openxmlformats.org/officeDocument/2006/relationships/hyperlink" Target="https://podminky.urs.cz/item/CS_URS_2023_01/183403153" TargetMode="External" /><Relationship Id="rId33" Type="http://schemas.openxmlformats.org/officeDocument/2006/relationships/hyperlink" Target="https://podminky.urs.cz/item/CS_URS_2023_01/184102112" TargetMode="External" /><Relationship Id="rId34" Type="http://schemas.openxmlformats.org/officeDocument/2006/relationships/hyperlink" Target="https://podminky.urs.cz/item/CS_URS_2023_01/184215111" TargetMode="External" /><Relationship Id="rId35" Type="http://schemas.openxmlformats.org/officeDocument/2006/relationships/hyperlink" Target="https://podminky.urs.cz/item/CS_URS_2023_01/184401111" TargetMode="External" /><Relationship Id="rId36" Type="http://schemas.openxmlformats.org/officeDocument/2006/relationships/hyperlink" Target="https://podminky.urs.cz/item/CS_URS_2023_01/184502113" TargetMode="External" /><Relationship Id="rId37" Type="http://schemas.openxmlformats.org/officeDocument/2006/relationships/hyperlink" Target="https://podminky.urs.cz/item/CS_URS_2023_01/184801121" TargetMode="External" /><Relationship Id="rId38" Type="http://schemas.openxmlformats.org/officeDocument/2006/relationships/hyperlink" Target="https://podminky.urs.cz/item/CS_URS_2023_01/184911421" TargetMode="External" /><Relationship Id="rId39" Type="http://schemas.openxmlformats.org/officeDocument/2006/relationships/hyperlink" Target="https://podminky.urs.cz/item/CS_URS_2023_01/185804312" TargetMode="External" /><Relationship Id="rId4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13106122" TargetMode="External" /><Relationship Id="rId2" Type="http://schemas.openxmlformats.org/officeDocument/2006/relationships/hyperlink" Target="https://podminky.urs.cz/item/CS_URS_2023_02/113106123" TargetMode="External" /><Relationship Id="rId3" Type="http://schemas.openxmlformats.org/officeDocument/2006/relationships/hyperlink" Target="https://podminky.urs.cz/item/CS_URS_2023_02/113106143" TargetMode="External" /><Relationship Id="rId4" Type="http://schemas.openxmlformats.org/officeDocument/2006/relationships/hyperlink" Target="https://podminky.urs.cz/item/CS_URS_2023_02/113106144" TargetMode="External" /><Relationship Id="rId5" Type="http://schemas.openxmlformats.org/officeDocument/2006/relationships/hyperlink" Target="https://podminky.urs.cz/item/CS_URS_2023_02/113106161" TargetMode="External" /><Relationship Id="rId6" Type="http://schemas.openxmlformats.org/officeDocument/2006/relationships/hyperlink" Target="https://podminky.urs.cz/item/CS_URS_2023_02/113106183" TargetMode="External" /><Relationship Id="rId7" Type="http://schemas.openxmlformats.org/officeDocument/2006/relationships/hyperlink" Target="https://podminky.urs.cz/item/CS_URS_2023_02/113106522" TargetMode="External" /><Relationship Id="rId8" Type="http://schemas.openxmlformats.org/officeDocument/2006/relationships/hyperlink" Target="https://podminky.urs.cz/item/CS_URS_2023_02/113107122" TargetMode="External" /><Relationship Id="rId9" Type="http://schemas.openxmlformats.org/officeDocument/2006/relationships/hyperlink" Target="https://podminky.urs.cz/item/CS_URS_2023_02/113107131" TargetMode="External" /><Relationship Id="rId10" Type="http://schemas.openxmlformats.org/officeDocument/2006/relationships/hyperlink" Target="https://podminky.urs.cz/item/CS_URS_2023_02/113107162" TargetMode="External" /><Relationship Id="rId11" Type="http://schemas.openxmlformats.org/officeDocument/2006/relationships/hyperlink" Target="https://podminky.urs.cz/item/CS_URS_2023_02/113107163" TargetMode="External" /><Relationship Id="rId12" Type="http://schemas.openxmlformats.org/officeDocument/2006/relationships/hyperlink" Target="https://podminky.urs.cz/item/CS_URS_2023_02/113107181" TargetMode="External" /><Relationship Id="rId13" Type="http://schemas.openxmlformats.org/officeDocument/2006/relationships/hyperlink" Target="https://podminky.urs.cz/item/CS_URS_2023_02/113107182" TargetMode="External" /><Relationship Id="rId14" Type="http://schemas.openxmlformats.org/officeDocument/2006/relationships/hyperlink" Target="https://podminky.urs.cz/item/CS_URS_2023_02/113107222" TargetMode="External" /><Relationship Id="rId15" Type="http://schemas.openxmlformats.org/officeDocument/2006/relationships/hyperlink" Target="https://podminky.urs.cz/item/CS_URS_2023_02/113107223" TargetMode="External" /><Relationship Id="rId16" Type="http://schemas.openxmlformats.org/officeDocument/2006/relationships/hyperlink" Target="https://podminky.urs.cz/item/CS_URS_2023_02/113107223" TargetMode="External" /><Relationship Id="rId17" Type="http://schemas.openxmlformats.org/officeDocument/2006/relationships/hyperlink" Target="https://podminky.urs.cz/item/CS_URS_2023_02/113107241" TargetMode="External" /><Relationship Id="rId18" Type="http://schemas.openxmlformats.org/officeDocument/2006/relationships/hyperlink" Target="https://podminky.urs.cz/item/CS_URS_2023_02/113107242" TargetMode="External" /><Relationship Id="rId19" Type="http://schemas.openxmlformats.org/officeDocument/2006/relationships/hyperlink" Target="https://podminky.urs.cz/item/CS_URS_2023_02/113107242" TargetMode="External" /><Relationship Id="rId20" Type="http://schemas.openxmlformats.org/officeDocument/2006/relationships/hyperlink" Target="https://podminky.urs.cz/item/CS_URS_2023_02/113107323" TargetMode="External" /><Relationship Id="rId21" Type="http://schemas.openxmlformats.org/officeDocument/2006/relationships/hyperlink" Target="https://podminky.urs.cz/item/CS_URS_2023_02/113107342" TargetMode="External" /><Relationship Id="rId22" Type="http://schemas.openxmlformats.org/officeDocument/2006/relationships/hyperlink" Target="https://podminky.urs.cz/item/CS_URS_2023_02/113201112" TargetMode="External" /><Relationship Id="rId23" Type="http://schemas.openxmlformats.org/officeDocument/2006/relationships/hyperlink" Target="https://podminky.urs.cz/item/CS_URS_2023_02/113201112" TargetMode="External" /><Relationship Id="rId24" Type="http://schemas.openxmlformats.org/officeDocument/2006/relationships/hyperlink" Target="https://podminky.urs.cz/item/CS_URS_2023_02/113202111" TargetMode="External" /><Relationship Id="rId25" Type="http://schemas.openxmlformats.org/officeDocument/2006/relationships/hyperlink" Target="https://podminky.urs.cz/item/CS_URS_2023_02/113202111" TargetMode="External" /><Relationship Id="rId26" Type="http://schemas.openxmlformats.org/officeDocument/2006/relationships/hyperlink" Target="https://podminky.urs.cz/item/CS_URS_2023_02/113203111" TargetMode="External" /><Relationship Id="rId27" Type="http://schemas.openxmlformats.org/officeDocument/2006/relationships/hyperlink" Target="https://podminky.urs.cz/item/CS_URS_2023_02/113204111" TargetMode="External" /><Relationship Id="rId28" Type="http://schemas.openxmlformats.org/officeDocument/2006/relationships/hyperlink" Target="https://podminky.urs.cz/item/CS_URS_2023_02/122251102" TargetMode="External" /><Relationship Id="rId29" Type="http://schemas.openxmlformats.org/officeDocument/2006/relationships/hyperlink" Target="https://podminky.urs.cz/item/CS_URS_2023_02/122252206" TargetMode="External" /><Relationship Id="rId30" Type="http://schemas.openxmlformats.org/officeDocument/2006/relationships/hyperlink" Target="https://podminky.urs.cz/item/CS_URS_2022_01/122702119" TargetMode="External" /><Relationship Id="rId31" Type="http://schemas.openxmlformats.org/officeDocument/2006/relationships/hyperlink" Target="https://podminky.urs.cz/item/CS_URS_2023_02/131151201" TargetMode="External" /><Relationship Id="rId32" Type="http://schemas.openxmlformats.org/officeDocument/2006/relationships/hyperlink" Target="https://podminky.urs.cz/item/CS_URS_2023_02/131151201" TargetMode="External" /><Relationship Id="rId33" Type="http://schemas.openxmlformats.org/officeDocument/2006/relationships/hyperlink" Target="https://podminky.urs.cz/item/CS_URS_2023_02/132151101" TargetMode="External" /><Relationship Id="rId34" Type="http://schemas.openxmlformats.org/officeDocument/2006/relationships/hyperlink" Target="https://podminky.urs.cz/item/CS_URS_2023_02/162751117" TargetMode="External" /><Relationship Id="rId35" Type="http://schemas.openxmlformats.org/officeDocument/2006/relationships/hyperlink" Target="https://podminky.urs.cz/item/CS_URS_2023_02/162751117" TargetMode="External" /><Relationship Id="rId36" Type="http://schemas.openxmlformats.org/officeDocument/2006/relationships/hyperlink" Target="https://podminky.urs.cz/item/CS_URS_2023_02/162751117" TargetMode="External" /><Relationship Id="rId37" Type="http://schemas.openxmlformats.org/officeDocument/2006/relationships/hyperlink" Target="https://podminky.urs.cz/item/CS_URS_2023_02/162751117" TargetMode="External" /><Relationship Id="rId38" Type="http://schemas.openxmlformats.org/officeDocument/2006/relationships/hyperlink" Target="https://podminky.urs.cz/item/CS_URS_2023_02/162751119" TargetMode="External" /><Relationship Id="rId39" Type="http://schemas.openxmlformats.org/officeDocument/2006/relationships/hyperlink" Target="https://podminky.urs.cz/item/CS_URS_2023_02/162751119" TargetMode="External" /><Relationship Id="rId40" Type="http://schemas.openxmlformats.org/officeDocument/2006/relationships/hyperlink" Target="https://podminky.urs.cz/item/CS_URS_2023_02/162751119" TargetMode="External" /><Relationship Id="rId41" Type="http://schemas.openxmlformats.org/officeDocument/2006/relationships/hyperlink" Target="https://podminky.urs.cz/item/CS_URS_2023_02/162751119" TargetMode="External" /><Relationship Id="rId42" Type="http://schemas.openxmlformats.org/officeDocument/2006/relationships/hyperlink" Target="https://podminky.urs.cz/item/CS_URS_2023_02/171152111" TargetMode="External" /><Relationship Id="rId43" Type="http://schemas.openxmlformats.org/officeDocument/2006/relationships/hyperlink" Target="https://podminky.urs.cz/item/CS_URS_2023_02/171201221" TargetMode="External" /><Relationship Id="rId44" Type="http://schemas.openxmlformats.org/officeDocument/2006/relationships/hyperlink" Target="https://podminky.urs.cz/item/CS_URS_2023_02/171251201" TargetMode="External" /><Relationship Id="rId45" Type="http://schemas.openxmlformats.org/officeDocument/2006/relationships/hyperlink" Target="https://podminky.urs.cz/item/CS_URS_2023_01/181411121" TargetMode="External" /><Relationship Id="rId46" Type="http://schemas.openxmlformats.org/officeDocument/2006/relationships/hyperlink" Target="https://podminky.urs.cz/item/CS_URS_2023_02/181951111" TargetMode="External" /><Relationship Id="rId47" Type="http://schemas.openxmlformats.org/officeDocument/2006/relationships/hyperlink" Target="https://podminky.urs.cz/item/CS_URS_2023_02/181951112" TargetMode="External" /><Relationship Id="rId48" Type="http://schemas.openxmlformats.org/officeDocument/2006/relationships/hyperlink" Target="https://podminky.urs.cz/item/CS_URS_2022_01/564671111" TargetMode="External" /><Relationship Id="rId49" Type="http://schemas.openxmlformats.org/officeDocument/2006/relationships/hyperlink" Target="https://podminky.urs.cz/item/CS_URS_2022_01/564671111" TargetMode="External" /><Relationship Id="rId50" Type="http://schemas.openxmlformats.org/officeDocument/2006/relationships/hyperlink" Target="https://podminky.urs.cz/item/CS_URS_2022_01/919726122" TargetMode="External" /><Relationship Id="rId51" Type="http://schemas.openxmlformats.org/officeDocument/2006/relationships/hyperlink" Target="https://podminky.urs.cz/item/CS_URS_2023_02/212752102" TargetMode="External" /><Relationship Id="rId52" Type="http://schemas.openxmlformats.org/officeDocument/2006/relationships/hyperlink" Target="https://podminky.urs.cz/item/CS_URS_2023_02/270352132" TargetMode="External" /><Relationship Id="rId53" Type="http://schemas.openxmlformats.org/officeDocument/2006/relationships/hyperlink" Target="https://podminky.urs.cz/item/CS_URS_2023_02/273321211" TargetMode="External" /><Relationship Id="rId54" Type="http://schemas.openxmlformats.org/officeDocument/2006/relationships/hyperlink" Target="https://podminky.urs.cz/item/CS_URS_2023_02/273321411" TargetMode="External" /><Relationship Id="rId55" Type="http://schemas.openxmlformats.org/officeDocument/2006/relationships/hyperlink" Target="https://podminky.urs.cz/item/CS_URS_2023_02/273362021" TargetMode="External" /><Relationship Id="rId56" Type="http://schemas.openxmlformats.org/officeDocument/2006/relationships/hyperlink" Target="https://podminky.urs.cz/item/CS_URS_2023_02/274321311" TargetMode="External" /><Relationship Id="rId57" Type="http://schemas.openxmlformats.org/officeDocument/2006/relationships/hyperlink" Target="https://podminky.urs.cz/item/CS_URS_2023_02/275322611" TargetMode="External" /><Relationship Id="rId58" Type="http://schemas.openxmlformats.org/officeDocument/2006/relationships/hyperlink" Target="https://podminky.urs.cz/item/CS_URS_2023_02/275351111" TargetMode="External" /><Relationship Id="rId59" Type="http://schemas.openxmlformats.org/officeDocument/2006/relationships/hyperlink" Target="https://podminky.urs.cz/item/CS_URS_2023_02/380361006" TargetMode="External" /><Relationship Id="rId60" Type="http://schemas.openxmlformats.org/officeDocument/2006/relationships/hyperlink" Target="https://podminky.urs.cz/item/CS_URS_2023_02/451319777" TargetMode="External" /><Relationship Id="rId61" Type="http://schemas.openxmlformats.org/officeDocument/2006/relationships/hyperlink" Target="https://podminky.urs.cz/item/CS_URS_2023_02/451459777" TargetMode="External" /><Relationship Id="rId62" Type="http://schemas.openxmlformats.org/officeDocument/2006/relationships/hyperlink" Target="https://podminky.urs.cz/item/CS_URS_2023_02/451459777" TargetMode="External" /><Relationship Id="rId63" Type="http://schemas.openxmlformats.org/officeDocument/2006/relationships/hyperlink" Target="https://podminky.urs.cz/item/CS_URS_2023_02/564851011" TargetMode="External" /><Relationship Id="rId64" Type="http://schemas.openxmlformats.org/officeDocument/2006/relationships/hyperlink" Target="https://podminky.urs.cz/item/CS_URS_2023_02/564851011" TargetMode="External" /><Relationship Id="rId65" Type="http://schemas.openxmlformats.org/officeDocument/2006/relationships/hyperlink" Target="https://podminky.urs.cz/item/CS_URS_2023_02/564851011" TargetMode="External" /><Relationship Id="rId66" Type="http://schemas.openxmlformats.org/officeDocument/2006/relationships/hyperlink" Target="https://podminky.urs.cz/item/CS_URS_2023_02/564851011" TargetMode="External" /><Relationship Id="rId67" Type="http://schemas.openxmlformats.org/officeDocument/2006/relationships/hyperlink" Target="https://podminky.urs.cz/item/CS_URS_2023_02/564851111" TargetMode="External" /><Relationship Id="rId68" Type="http://schemas.openxmlformats.org/officeDocument/2006/relationships/hyperlink" Target="https://podminky.urs.cz/item/CS_URS_2023_02/564861111" TargetMode="External" /><Relationship Id="rId69" Type="http://schemas.openxmlformats.org/officeDocument/2006/relationships/hyperlink" Target="https://podminky.urs.cz/item/CS_URS_2023_02/567122114" TargetMode="External" /><Relationship Id="rId70" Type="http://schemas.openxmlformats.org/officeDocument/2006/relationships/hyperlink" Target="https://podminky.urs.cz/item/CS_URS_2023_02/567132115" TargetMode="External" /><Relationship Id="rId71" Type="http://schemas.openxmlformats.org/officeDocument/2006/relationships/hyperlink" Target="https://podminky.urs.cz/item/CS_URS_2023_02/577135121" TargetMode="External" /><Relationship Id="rId72" Type="http://schemas.openxmlformats.org/officeDocument/2006/relationships/hyperlink" Target="https://podminky.urs.cz/item/CS_URS_2023_02/577156121" TargetMode="External" /><Relationship Id="rId73" Type="http://schemas.openxmlformats.org/officeDocument/2006/relationships/hyperlink" Target="https://podminky.urs.cz/item/CS_URS_2023_02/591241111" TargetMode="External" /><Relationship Id="rId74" Type="http://schemas.openxmlformats.org/officeDocument/2006/relationships/hyperlink" Target="https://podminky.urs.cz/item/CS_URS_2023_02/591441111" TargetMode="External" /><Relationship Id="rId75" Type="http://schemas.openxmlformats.org/officeDocument/2006/relationships/hyperlink" Target="https://podminky.urs.cz/item/CS_URS_2023_02/596811120" TargetMode="External" /><Relationship Id="rId76" Type="http://schemas.openxmlformats.org/officeDocument/2006/relationships/hyperlink" Target="https://podminky.urs.cz/item/CS_URS_2022_01/890411811" TargetMode="External" /><Relationship Id="rId77" Type="http://schemas.openxmlformats.org/officeDocument/2006/relationships/hyperlink" Target="https://podminky.urs.cz/item/CS_URS_2022_01/899331111" TargetMode="External" /><Relationship Id="rId78" Type="http://schemas.openxmlformats.org/officeDocument/2006/relationships/hyperlink" Target="https://podminky.urs.cz/item/CS_URS_2022_01/899431111" TargetMode="External" /><Relationship Id="rId79" Type="http://schemas.openxmlformats.org/officeDocument/2006/relationships/hyperlink" Target="https://podminky.urs.cz/item/CS_URS_2023_02/916111113" TargetMode="External" /><Relationship Id="rId80" Type="http://schemas.openxmlformats.org/officeDocument/2006/relationships/hyperlink" Target="https://podminky.urs.cz/item/CS_URS_2023_02/916111123" TargetMode="External" /><Relationship Id="rId81" Type="http://schemas.openxmlformats.org/officeDocument/2006/relationships/hyperlink" Target="https://podminky.urs.cz/item/CS_URS_2023_02/916111123" TargetMode="External" /><Relationship Id="rId82" Type="http://schemas.openxmlformats.org/officeDocument/2006/relationships/hyperlink" Target="https://podminky.urs.cz/item/CS_URS_2023_02/916241113" TargetMode="External" /><Relationship Id="rId83" Type="http://schemas.openxmlformats.org/officeDocument/2006/relationships/hyperlink" Target="https://podminky.urs.cz/item/CS_URS_2023_02/916241113" TargetMode="External" /><Relationship Id="rId84" Type="http://schemas.openxmlformats.org/officeDocument/2006/relationships/hyperlink" Target="https://podminky.urs.cz/item/CS_URS_2023_02/916331112" TargetMode="External" /><Relationship Id="rId85" Type="http://schemas.openxmlformats.org/officeDocument/2006/relationships/hyperlink" Target="https://podminky.urs.cz/item/CS_URS_2023_02/916991121" TargetMode="External" /><Relationship Id="rId86" Type="http://schemas.openxmlformats.org/officeDocument/2006/relationships/hyperlink" Target="https://podminky.urs.cz/item/CS_URS_2023_02/919791823" TargetMode="External" /><Relationship Id="rId87" Type="http://schemas.openxmlformats.org/officeDocument/2006/relationships/hyperlink" Target="https://podminky.urs.cz/item/CS_URS_2023_02/961022311" TargetMode="External" /><Relationship Id="rId88" Type="http://schemas.openxmlformats.org/officeDocument/2006/relationships/hyperlink" Target="https://podminky.urs.cz/item/CS_URS_2023_02/962032231" TargetMode="External" /><Relationship Id="rId89" Type="http://schemas.openxmlformats.org/officeDocument/2006/relationships/hyperlink" Target="https://podminky.urs.cz/item/CS_URS_2023_02/962042320" TargetMode="External" /><Relationship Id="rId90" Type="http://schemas.openxmlformats.org/officeDocument/2006/relationships/hyperlink" Target="https://podminky.urs.cz/item/CS_URS_2023_02/963023611" TargetMode="External" /><Relationship Id="rId91" Type="http://schemas.openxmlformats.org/officeDocument/2006/relationships/hyperlink" Target="https://podminky.urs.cz/item/CS_URS_2023_02/963065512" TargetMode="External" /><Relationship Id="rId92" Type="http://schemas.openxmlformats.org/officeDocument/2006/relationships/hyperlink" Target="https://podminky.urs.cz/item/CS_URS_2023_02/966001212" TargetMode="External" /><Relationship Id="rId93" Type="http://schemas.openxmlformats.org/officeDocument/2006/relationships/hyperlink" Target="https://podminky.urs.cz/item/CS_URS_2023_02/772421811" TargetMode="External" /><Relationship Id="rId94" Type="http://schemas.openxmlformats.org/officeDocument/2006/relationships/hyperlink" Target="https://podminky.urs.cz/item/CS_URS_2023_02/185805214" TargetMode="External" /><Relationship Id="rId95" Type="http://schemas.openxmlformats.org/officeDocument/2006/relationships/hyperlink" Target="https://podminky.urs.cz/item/CS_URS_2023_02/966001311" TargetMode="External" /><Relationship Id="rId96" Type="http://schemas.openxmlformats.org/officeDocument/2006/relationships/hyperlink" Target="https://podminky.urs.cz/item/CS_URS_2023_02/979024443" TargetMode="External" /><Relationship Id="rId97" Type="http://schemas.openxmlformats.org/officeDocument/2006/relationships/hyperlink" Target="https://podminky.urs.cz/item/CS_URS_2023_02/979054441" TargetMode="External" /><Relationship Id="rId98" Type="http://schemas.openxmlformats.org/officeDocument/2006/relationships/hyperlink" Target="https://podminky.urs.cz/item/CS_URS_2023_02/979054451" TargetMode="External" /><Relationship Id="rId99" Type="http://schemas.openxmlformats.org/officeDocument/2006/relationships/hyperlink" Target="https://podminky.urs.cz/item/CS_URS_2023_02/979071111" TargetMode="External" /><Relationship Id="rId100" Type="http://schemas.openxmlformats.org/officeDocument/2006/relationships/hyperlink" Target="https://podminky.urs.cz/item/CS_URS_2023_02/979071121" TargetMode="External" /><Relationship Id="rId101" Type="http://schemas.openxmlformats.org/officeDocument/2006/relationships/hyperlink" Target="https://podminky.urs.cz/item/CS_URS_2023_02/979071122" TargetMode="External" /><Relationship Id="rId102" Type="http://schemas.openxmlformats.org/officeDocument/2006/relationships/hyperlink" Target="https://podminky.urs.cz/item/CS_URS_2023_02/997013811" TargetMode="External" /><Relationship Id="rId103" Type="http://schemas.openxmlformats.org/officeDocument/2006/relationships/hyperlink" Target="https://podminky.urs.cz/item/CS_URS_2022_01/997221551" TargetMode="External" /><Relationship Id="rId104" Type="http://schemas.openxmlformats.org/officeDocument/2006/relationships/hyperlink" Target="https://podminky.urs.cz/item/CS_URS_2022_01/997221559" TargetMode="External" /><Relationship Id="rId105" Type="http://schemas.openxmlformats.org/officeDocument/2006/relationships/hyperlink" Target="https://podminky.urs.cz/item/CS_URS_2022_01/997221561" TargetMode="External" /><Relationship Id="rId106" Type="http://schemas.openxmlformats.org/officeDocument/2006/relationships/hyperlink" Target="https://podminky.urs.cz/item/CS_URS_2022_01/997221569" TargetMode="External" /><Relationship Id="rId107" Type="http://schemas.openxmlformats.org/officeDocument/2006/relationships/hyperlink" Target="https://podminky.urs.cz/item/CS_URS_2022_01/997221569" TargetMode="External" /><Relationship Id="rId108" Type="http://schemas.openxmlformats.org/officeDocument/2006/relationships/hyperlink" Target="https://podminky.urs.cz/item/CS_URS_2022_01/997221861" TargetMode="External" /><Relationship Id="rId109" Type="http://schemas.openxmlformats.org/officeDocument/2006/relationships/hyperlink" Target="https://podminky.urs.cz/item/CS_URS_2022_01/997221873" TargetMode="External" /><Relationship Id="rId110" Type="http://schemas.openxmlformats.org/officeDocument/2006/relationships/hyperlink" Target="https://podminky.urs.cz/item/CS_URS_2022_01/997221875" TargetMode="External" /><Relationship Id="rId111" Type="http://schemas.openxmlformats.org/officeDocument/2006/relationships/hyperlink" Target="https://podminky.urs.cz/item/CS_URS_2023_02/998223011" TargetMode="External" /><Relationship Id="rId112" Type="http://schemas.openxmlformats.org/officeDocument/2006/relationships/hyperlink" Target="https://podminky.urs.cz/item/CS_URS_2022_01/711132101" TargetMode="External" /><Relationship Id="rId113" Type="http://schemas.openxmlformats.org/officeDocument/2006/relationships/hyperlink" Target="https://podminky.urs.cz/item/CS_URS_2023_02/767163201" TargetMode="External" /><Relationship Id="rId114" Type="http://schemas.openxmlformats.org/officeDocument/2006/relationships/hyperlink" Target="https://podminky.urs.cz/item/CS_URS_2023_02/772522170" TargetMode="External" /><Relationship Id="rId115" Type="http://schemas.openxmlformats.org/officeDocument/2006/relationships/hyperlink" Target="https://podminky.urs.cz/item/CS_URS_2023_02/772526170" TargetMode="External" /><Relationship Id="rId11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13106161" TargetMode="External" /><Relationship Id="rId2" Type="http://schemas.openxmlformats.org/officeDocument/2006/relationships/hyperlink" Target="https://podminky.urs.cz/item/CS_URS_2023_02/113106171" TargetMode="External" /><Relationship Id="rId3" Type="http://schemas.openxmlformats.org/officeDocument/2006/relationships/hyperlink" Target="https://podminky.urs.cz/item/CS_URS_2023_02/113107223" TargetMode="External" /><Relationship Id="rId4" Type="http://schemas.openxmlformats.org/officeDocument/2006/relationships/hyperlink" Target="https://podminky.urs.cz/item/CS_URS_2023_02/113107243" TargetMode="External" /><Relationship Id="rId5" Type="http://schemas.openxmlformats.org/officeDocument/2006/relationships/hyperlink" Target="https://podminky.urs.cz/item/CS_URS_2023_02/113107322" TargetMode="External" /><Relationship Id="rId6" Type="http://schemas.openxmlformats.org/officeDocument/2006/relationships/hyperlink" Target="https://podminky.urs.cz/item/CS_URS_2023_02/113107341" TargetMode="External" /><Relationship Id="rId7" Type="http://schemas.openxmlformats.org/officeDocument/2006/relationships/hyperlink" Target="https://podminky.urs.cz/item/CS_URS_2023_02/113201112" TargetMode="External" /><Relationship Id="rId8" Type="http://schemas.openxmlformats.org/officeDocument/2006/relationships/hyperlink" Target="https://podminky.urs.cz/item/CS_URS_2023_02/113202111" TargetMode="External" /><Relationship Id="rId9" Type="http://schemas.openxmlformats.org/officeDocument/2006/relationships/hyperlink" Target="https://podminky.urs.cz/item/CS_URS_2023_02/113202111" TargetMode="External" /><Relationship Id="rId10" Type="http://schemas.openxmlformats.org/officeDocument/2006/relationships/hyperlink" Target="https://podminky.urs.cz/item/CS_URS_2023_02/122252203" TargetMode="External" /><Relationship Id="rId11" Type="http://schemas.openxmlformats.org/officeDocument/2006/relationships/hyperlink" Target="https://podminky.urs.cz/item/CS_URS_2022_01/122702119" TargetMode="External" /><Relationship Id="rId12" Type="http://schemas.openxmlformats.org/officeDocument/2006/relationships/hyperlink" Target="https://podminky.urs.cz/item/CS_URS_2023_02/131151201" TargetMode="External" /><Relationship Id="rId13" Type="http://schemas.openxmlformats.org/officeDocument/2006/relationships/hyperlink" Target="https://podminky.urs.cz/item/CS_URS_2023_02/132151101" TargetMode="External" /><Relationship Id="rId14" Type="http://schemas.openxmlformats.org/officeDocument/2006/relationships/hyperlink" Target="https://podminky.urs.cz/item/CS_URS_2023_02/162751117" TargetMode="External" /><Relationship Id="rId15" Type="http://schemas.openxmlformats.org/officeDocument/2006/relationships/hyperlink" Target="https://podminky.urs.cz/item/CS_URS_2023_02/162751119" TargetMode="External" /><Relationship Id="rId16" Type="http://schemas.openxmlformats.org/officeDocument/2006/relationships/hyperlink" Target="https://podminky.urs.cz/item/CS_URS_2023_02/171201221" TargetMode="External" /><Relationship Id="rId17" Type="http://schemas.openxmlformats.org/officeDocument/2006/relationships/hyperlink" Target="https://podminky.urs.cz/item/CS_URS_2023_02/171251201" TargetMode="External" /><Relationship Id="rId18" Type="http://schemas.openxmlformats.org/officeDocument/2006/relationships/hyperlink" Target="https://podminky.urs.cz/item/CS_URS_2022_01/181951112" TargetMode="External" /><Relationship Id="rId19" Type="http://schemas.openxmlformats.org/officeDocument/2006/relationships/hyperlink" Target="https://podminky.urs.cz/item/CS_URS_2022_01/564671111" TargetMode="External" /><Relationship Id="rId20" Type="http://schemas.openxmlformats.org/officeDocument/2006/relationships/hyperlink" Target="https://podminky.urs.cz/item/CS_URS_2022_01/564671111" TargetMode="External" /><Relationship Id="rId21" Type="http://schemas.openxmlformats.org/officeDocument/2006/relationships/hyperlink" Target="https://podminky.urs.cz/item/CS_URS_2022_01/919726122" TargetMode="External" /><Relationship Id="rId22" Type="http://schemas.openxmlformats.org/officeDocument/2006/relationships/hyperlink" Target="https://podminky.urs.cz/item/CS_URS_2023_02/212752102" TargetMode="External" /><Relationship Id="rId23" Type="http://schemas.openxmlformats.org/officeDocument/2006/relationships/hyperlink" Target="https://podminky.urs.cz/item/CS_URS_2023_02/564861111" TargetMode="External" /><Relationship Id="rId24" Type="http://schemas.openxmlformats.org/officeDocument/2006/relationships/hyperlink" Target="https://podminky.urs.cz/item/CS_URS_2023_02/564861111" TargetMode="External" /><Relationship Id="rId25" Type="http://schemas.openxmlformats.org/officeDocument/2006/relationships/hyperlink" Target="https://podminky.urs.cz/item/CS_URS_2023_02/567122114" TargetMode="External" /><Relationship Id="rId26" Type="http://schemas.openxmlformats.org/officeDocument/2006/relationships/hyperlink" Target="https://podminky.urs.cz/item/CS_URS_2023_02/567122114" TargetMode="External" /><Relationship Id="rId27" Type="http://schemas.openxmlformats.org/officeDocument/2006/relationships/hyperlink" Target="https://podminky.urs.cz/item/CS_URS_2023_02/591241111" TargetMode="External" /><Relationship Id="rId28" Type="http://schemas.openxmlformats.org/officeDocument/2006/relationships/hyperlink" Target="https://podminky.urs.cz/item/CS_URS_2023_02/594511112" TargetMode="External" /><Relationship Id="rId29" Type="http://schemas.openxmlformats.org/officeDocument/2006/relationships/hyperlink" Target="https://podminky.urs.cz/item/CS_URS_2022_01/890411811" TargetMode="External" /><Relationship Id="rId30" Type="http://schemas.openxmlformats.org/officeDocument/2006/relationships/hyperlink" Target="https://podminky.urs.cz/item/CS_URS_2022_01/899331111" TargetMode="External" /><Relationship Id="rId31" Type="http://schemas.openxmlformats.org/officeDocument/2006/relationships/hyperlink" Target="https://podminky.urs.cz/item/CS_URS_2022_01/899431111" TargetMode="External" /><Relationship Id="rId32" Type="http://schemas.openxmlformats.org/officeDocument/2006/relationships/hyperlink" Target="https://podminky.urs.cz/item/CS_URS_2023_02/916111113" TargetMode="External" /><Relationship Id="rId33" Type="http://schemas.openxmlformats.org/officeDocument/2006/relationships/hyperlink" Target="https://podminky.urs.cz/item/CS_URS_2023_02/916111123" TargetMode="External" /><Relationship Id="rId34" Type="http://schemas.openxmlformats.org/officeDocument/2006/relationships/hyperlink" Target="https://podminky.urs.cz/item/CS_URS_2023_02/916241113" TargetMode="External" /><Relationship Id="rId35" Type="http://schemas.openxmlformats.org/officeDocument/2006/relationships/hyperlink" Target="https://podminky.urs.cz/item/CS_URS_2022_01/916991121" TargetMode="External" /><Relationship Id="rId36" Type="http://schemas.openxmlformats.org/officeDocument/2006/relationships/hyperlink" Target="https://podminky.urs.cz/item/CS_URS_2023_02/919735111" TargetMode="External" /><Relationship Id="rId37" Type="http://schemas.openxmlformats.org/officeDocument/2006/relationships/hyperlink" Target="https://podminky.urs.cz/item/CS_URS_2023_02/919735112" TargetMode="External" /><Relationship Id="rId38" Type="http://schemas.openxmlformats.org/officeDocument/2006/relationships/hyperlink" Target="https://podminky.urs.cz/item/CS_URS_2023_02/919791823" TargetMode="External" /><Relationship Id="rId39" Type="http://schemas.openxmlformats.org/officeDocument/2006/relationships/hyperlink" Target="https://podminky.urs.cz/item/CS_URS_2023_02/979024443" TargetMode="External" /><Relationship Id="rId40" Type="http://schemas.openxmlformats.org/officeDocument/2006/relationships/hyperlink" Target="https://podminky.urs.cz/item/CS_URS_2023_02/979054451" TargetMode="External" /><Relationship Id="rId41" Type="http://schemas.openxmlformats.org/officeDocument/2006/relationships/hyperlink" Target="https://podminky.urs.cz/item/CS_URS_2023_02/979071121" TargetMode="External" /><Relationship Id="rId42" Type="http://schemas.openxmlformats.org/officeDocument/2006/relationships/hyperlink" Target="https://podminky.urs.cz/item/CS_URS_2022_01/997221551" TargetMode="External" /><Relationship Id="rId43" Type="http://schemas.openxmlformats.org/officeDocument/2006/relationships/hyperlink" Target="https://podminky.urs.cz/item/CS_URS_2022_01/997221559" TargetMode="External" /><Relationship Id="rId44" Type="http://schemas.openxmlformats.org/officeDocument/2006/relationships/hyperlink" Target="https://podminky.urs.cz/item/CS_URS_2022_01/997221561" TargetMode="External" /><Relationship Id="rId45" Type="http://schemas.openxmlformats.org/officeDocument/2006/relationships/hyperlink" Target="https://podminky.urs.cz/item/CS_URS_2022_01/997221569" TargetMode="External" /><Relationship Id="rId46" Type="http://schemas.openxmlformats.org/officeDocument/2006/relationships/hyperlink" Target="https://podminky.urs.cz/item/CS_URS_2022_01/997221569" TargetMode="External" /><Relationship Id="rId47" Type="http://schemas.openxmlformats.org/officeDocument/2006/relationships/hyperlink" Target="https://podminky.urs.cz/item/CS_URS_2022_01/997221861" TargetMode="External" /><Relationship Id="rId48" Type="http://schemas.openxmlformats.org/officeDocument/2006/relationships/hyperlink" Target="https://podminky.urs.cz/item/CS_URS_2022_01/997221873" TargetMode="External" /><Relationship Id="rId49" Type="http://schemas.openxmlformats.org/officeDocument/2006/relationships/hyperlink" Target="https://podminky.urs.cz/item/CS_URS_2022_01/997221875" TargetMode="External" /><Relationship Id="rId50" Type="http://schemas.openxmlformats.org/officeDocument/2006/relationships/hyperlink" Target="https://podminky.urs.cz/item/CS_URS_2023_02/998223011" TargetMode="External" /><Relationship Id="rId51" Type="http://schemas.openxmlformats.org/officeDocument/2006/relationships/hyperlink" Target="https://podminky.urs.cz/item/CS_URS_2022_01/711132101" TargetMode="External" /><Relationship Id="rId52" Type="http://schemas.openxmlformats.org/officeDocument/2006/relationships/hyperlink" Target="https://podminky.urs.cz/item/CS_URS_2023_02/772522170" TargetMode="External" /><Relationship Id="rId5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13106161" TargetMode="External" /><Relationship Id="rId2" Type="http://schemas.openxmlformats.org/officeDocument/2006/relationships/hyperlink" Target="https://podminky.urs.cz/item/CS_URS_2023_02/113106171" TargetMode="External" /><Relationship Id="rId3" Type="http://schemas.openxmlformats.org/officeDocument/2006/relationships/hyperlink" Target="https://podminky.urs.cz/item/CS_URS_2023_02/113106271" TargetMode="External" /><Relationship Id="rId4" Type="http://schemas.openxmlformats.org/officeDocument/2006/relationships/hyperlink" Target="https://podminky.urs.cz/item/CS_URS_2023_02/113106271" TargetMode="External" /><Relationship Id="rId5" Type="http://schemas.openxmlformats.org/officeDocument/2006/relationships/hyperlink" Target="https://podminky.urs.cz/item/CS_URS_2023_02/113107122" TargetMode="External" /><Relationship Id="rId6" Type="http://schemas.openxmlformats.org/officeDocument/2006/relationships/hyperlink" Target="https://podminky.urs.cz/item/CS_URS_2023_02/113107162" TargetMode="External" /><Relationship Id="rId7" Type="http://schemas.openxmlformats.org/officeDocument/2006/relationships/hyperlink" Target="https://podminky.urs.cz/item/CS_URS_2023_02/113107163" TargetMode="External" /><Relationship Id="rId8" Type="http://schemas.openxmlformats.org/officeDocument/2006/relationships/hyperlink" Target="https://podminky.urs.cz/item/CS_URS_2023_02/113107223" TargetMode="External" /><Relationship Id="rId9" Type="http://schemas.openxmlformats.org/officeDocument/2006/relationships/hyperlink" Target="https://podminky.urs.cz/item/CS_URS_2023_02/113107243" TargetMode="External" /><Relationship Id="rId10" Type="http://schemas.openxmlformats.org/officeDocument/2006/relationships/hyperlink" Target="https://podminky.urs.cz/item/CS_URS_2023_02/113201112" TargetMode="External" /><Relationship Id="rId11" Type="http://schemas.openxmlformats.org/officeDocument/2006/relationships/hyperlink" Target="https://podminky.urs.cz/item/CS_URS_2023_02/113202111" TargetMode="External" /><Relationship Id="rId12" Type="http://schemas.openxmlformats.org/officeDocument/2006/relationships/hyperlink" Target="https://podminky.urs.cz/item/CS_URS_2023_02/122251102" TargetMode="External" /><Relationship Id="rId13" Type="http://schemas.openxmlformats.org/officeDocument/2006/relationships/hyperlink" Target="https://podminky.urs.cz/item/CS_URS_2023_02/122252203" TargetMode="External" /><Relationship Id="rId14" Type="http://schemas.openxmlformats.org/officeDocument/2006/relationships/hyperlink" Target="https://podminky.urs.cz/item/CS_URS_2022_01/122702119" TargetMode="External" /><Relationship Id="rId15" Type="http://schemas.openxmlformats.org/officeDocument/2006/relationships/hyperlink" Target="https://podminky.urs.cz/item/CS_URS_2023_02/131151201" TargetMode="External" /><Relationship Id="rId16" Type="http://schemas.openxmlformats.org/officeDocument/2006/relationships/hyperlink" Target="https://podminky.urs.cz/item/CS_URS_2023_02/132151101" TargetMode="External" /><Relationship Id="rId17" Type="http://schemas.openxmlformats.org/officeDocument/2006/relationships/hyperlink" Target="https://podminky.urs.cz/item/CS_URS_2023_02/162751117" TargetMode="External" /><Relationship Id="rId18" Type="http://schemas.openxmlformats.org/officeDocument/2006/relationships/hyperlink" Target="https://podminky.urs.cz/item/CS_URS_2023_02/162751117" TargetMode="External" /><Relationship Id="rId19" Type="http://schemas.openxmlformats.org/officeDocument/2006/relationships/hyperlink" Target="https://podminky.urs.cz/item/CS_URS_2023_02/162751119" TargetMode="External" /><Relationship Id="rId20" Type="http://schemas.openxmlformats.org/officeDocument/2006/relationships/hyperlink" Target="https://podminky.urs.cz/item/CS_URS_2023_02/162751119" TargetMode="External" /><Relationship Id="rId21" Type="http://schemas.openxmlformats.org/officeDocument/2006/relationships/hyperlink" Target="https://podminky.urs.cz/item/CS_URS_2023_02/171152111" TargetMode="External" /><Relationship Id="rId22" Type="http://schemas.openxmlformats.org/officeDocument/2006/relationships/hyperlink" Target="https://podminky.urs.cz/item/CS_URS_2023_02/171201221" TargetMode="External" /><Relationship Id="rId23" Type="http://schemas.openxmlformats.org/officeDocument/2006/relationships/hyperlink" Target="https://podminky.urs.cz/item/CS_URS_2023_02/171251201" TargetMode="External" /><Relationship Id="rId24" Type="http://schemas.openxmlformats.org/officeDocument/2006/relationships/hyperlink" Target="https://podminky.urs.cz/item/CS_URS_2023_02/181951112" TargetMode="External" /><Relationship Id="rId25" Type="http://schemas.openxmlformats.org/officeDocument/2006/relationships/hyperlink" Target="https://podminky.urs.cz/item/CS_URS_2022_01/564671111" TargetMode="External" /><Relationship Id="rId26" Type="http://schemas.openxmlformats.org/officeDocument/2006/relationships/hyperlink" Target="https://podminky.urs.cz/item/CS_URS_2022_01/564671111" TargetMode="External" /><Relationship Id="rId27" Type="http://schemas.openxmlformats.org/officeDocument/2006/relationships/hyperlink" Target="https://podminky.urs.cz/item/CS_URS_2022_01/919726122" TargetMode="External" /><Relationship Id="rId28" Type="http://schemas.openxmlformats.org/officeDocument/2006/relationships/hyperlink" Target="https://podminky.urs.cz/item/CS_URS_2023_02/212752102" TargetMode="External" /><Relationship Id="rId29" Type="http://schemas.openxmlformats.org/officeDocument/2006/relationships/hyperlink" Target="https://podminky.urs.cz/item/CS_URS_2023_02/564851011" TargetMode="External" /><Relationship Id="rId30" Type="http://schemas.openxmlformats.org/officeDocument/2006/relationships/hyperlink" Target="https://podminky.urs.cz/item/CS_URS_2023_02/564851111" TargetMode="External" /><Relationship Id="rId31" Type="http://schemas.openxmlformats.org/officeDocument/2006/relationships/hyperlink" Target="https://podminky.urs.cz/item/CS_URS_2023_02/564861111" TargetMode="External" /><Relationship Id="rId32" Type="http://schemas.openxmlformats.org/officeDocument/2006/relationships/hyperlink" Target="https://podminky.urs.cz/item/CS_URS_2023_02/565135121" TargetMode="External" /><Relationship Id="rId33" Type="http://schemas.openxmlformats.org/officeDocument/2006/relationships/hyperlink" Target="https://podminky.urs.cz/item/CS_URS_2023_02/567122114" TargetMode="External" /><Relationship Id="rId34" Type="http://schemas.openxmlformats.org/officeDocument/2006/relationships/hyperlink" Target="https://podminky.urs.cz/item/CS_URS_2023_02/567122114" TargetMode="External" /><Relationship Id="rId35" Type="http://schemas.openxmlformats.org/officeDocument/2006/relationships/hyperlink" Target="https://podminky.urs.cz/item/CS_URS_2023_02/573211107" TargetMode="External" /><Relationship Id="rId36" Type="http://schemas.openxmlformats.org/officeDocument/2006/relationships/hyperlink" Target="https://podminky.urs.cz/item/CS_URS_2023_02/577135121" TargetMode="External" /><Relationship Id="rId37" Type="http://schemas.openxmlformats.org/officeDocument/2006/relationships/hyperlink" Target="https://podminky.urs.cz/item/CS_URS_2023_02/577156121" TargetMode="External" /><Relationship Id="rId38" Type="http://schemas.openxmlformats.org/officeDocument/2006/relationships/hyperlink" Target="https://podminky.urs.cz/item/CS_URS_2023_02/596211110" TargetMode="External" /><Relationship Id="rId39" Type="http://schemas.openxmlformats.org/officeDocument/2006/relationships/hyperlink" Target="https://podminky.urs.cz/item/CS_URS_2023_02/596211112" TargetMode="External" /><Relationship Id="rId40" Type="http://schemas.openxmlformats.org/officeDocument/2006/relationships/hyperlink" Target="https://podminky.urs.cz/item/CS_URS_2023_02/596212210" TargetMode="External" /><Relationship Id="rId41" Type="http://schemas.openxmlformats.org/officeDocument/2006/relationships/hyperlink" Target="https://podminky.urs.cz/item/CS_URS_2022_01/890411811" TargetMode="External" /><Relationship Id="rId42" Type="http://schemas.openxmlformats.org/officeDocument/2006/relationships/hyperlink" Target="https://podminky.urs.cz/item/CS_URS_2022_01/899331111" TargetMode="External" /><Relationship Id="rId43" Type="http://schemas.openxmlformats.org/officeDocument/2006/relationships/hyperlink" Target="https://podminky.urs.cz/item/CS_URS_2022_01/899431111" TargetMode="External" /><Relationship Id="rId44" Type="http://schemas.openxmlformats.org/officeDocument/2006/relationships/hyperlink" Target="https://podminky.urs.cz/item/CS_URS_2023_02/916131113" TargetMode="External" /><Relationship Id="rId45" Type="http://schemas.openxmlformats.org/officeDocument/2006/relationships/hyperlink" Target="https://podminky.urs.cz/item/CS_URS_2023_02/916241213" TargetMode="External" /><Relationship Id="rId46" Type="http://schemas.openxmlformats.org/officeDocument/2006/relationships/hyperlink" Target="https://podminky.urs.cz/item/CS_URS_2022_01/916991121" TargetMode="External" /><Relationship Id="rId47" Type="http://schemas.openxmlformats.org/officeDocument/2006/relationships/hyperlink" Target="https://podminky.urs.cz/item/CS_URS_2023_02/919732211" TargetMode="External" /><Relationship Id="rId48" Type="http://schemas.openxmlformats.org/officeDocument/2006/relationships/hyperlink" Target="https://podminky.urs.cz/item/CS_URS_2023_02/919735112" TargetMode="External" /><Relationship Id="rId49" Type="http://schemas.openxmlformats.org/officeDocument/2006/relationships/hyperlink" Target="https://podminky.urs.cz/item/CS_URS_2023_02/979024443" TargetMode="External" /><Relationship Id="rId50" Type="http://schemas.openxmlformats.org/officeDocument/2006/relationships/hyperlink" Target="https://podminky.urs.cz/item/CS_URS_2023_02/979054451" TargetMode="External" /><Relationship Id="rId51" Type="http://schemas.openxmlformats.org/officeDocument/2006/relationships/hyperlink" Target="https://podminky.urs.cz/item/CS_URS_2023_02/979071121" TargetMode="External" /><Relationship Id="rId52" Type="http://schemas.openxmlformats.org/officeDocument/2006/relationships/hyperlink" Target="https://podminky.urs.cz/item/CS_URS_2022_01/997221551" TargetMode="External" /><Relationship Id="rId53" Type="http://schemas.openxmlformats.org/officeDocument/2006/relationships/hyperlink" Target="https://podminky.urs.cz/item/CS_URS_2022_01/997221559" TargetMode="External" /><Relationship Id="rId54" Type="http://schemas.openxmlformats.org/officeDocument/2006/relationships/hyperlink" Target="https://podminky.urs.cz/item/CS_URS_2022_01/997221561" TargetMode="External" /><Relationship Id="rId55" Type="http://schemas.openxmlformats.org/officeDocument/2006/relationships/hyperlink" Target="https://podminky.urs.cz/item/CS_URS_2022_01/997221569" TargetMode="External" /><Relationship Id="rId56" Type="http://schemas.openxmlformats.org/officeDocument/2006/relationships/hyperlink" Target="https://podminky.urs.cz/item/CS_URS_2022_01/997221569" TargetMode="External" /><Relationship Id="rId57" Type="http://schemas.openxmlformats.org/officeDocument/2006/relationships/hyperlink" Target="https://podminky.urs.cz/item/CS_URS_2022_01/997221861" TargetMode="External" /><Relationship Id="rId58" Type="http://schemas.openxmlformats.org/officeDocument/2006/relationships/hyperlink" Target="https://podminky.urs.cz/item/CS_URS_2022_01/997221873" TargetMode="External" /><Relationship Id="rId59" Type="http://schemas.openxmlformats.org/officeDocument/2006/relationships/hyperlink" Target="https://podminky.urs.cz/item/CS_URS_2022_01/997221875" TargetMode="External" /><Relationship Id="rId60" Type="http://schemas.openxmlformats.org/officeDocument/2006/relationships/hyperlink" Target="https://podminky.urs.cz/item/CS_URS_2023_02/998225111" TargetMode="External" /><Relationship Id="rId61" Type="http://schemas.openxmlformats.org/officeDocument/2006/relationships/hyperlink" Target="https://podminky.urs.cz/item/CS_URS_2022_01/711132101" TargetMode="External" /><Relationship Id="rId6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113106185" TargetMode="External" /><Relationship Id="rId2" Type="http://schemas.openxmlformats.org/officeDocument/2006/relationships/hyperlink" Target="https://podminky.urs.cz/item/CS_URS_2023_02/113106187" TargetMode="External" /><Relationship Id="rId3" Type="http://schemas.openxmlformats.org/officeDocument/2006/relationships/hyperlink" Target="https://podminky.urs.cz/item/CS_URS_2023_02/113106271" TargetMode="External" /><Relationship Id="rId4" Type="http://schemas.openxmlformats.org/officeDocument/2006/relationships/hyperlink" Target="https://podminky.urs.cz/item/CS_URS_2023_02/113106271" TargetMode="External" /><Relationship Id="rId5" Type="http://schemas.openxmlformats.org/officeDocument/2006/relationships/hyperlink" Target="https://podminky.urs.cz/item/CS_URS_2023_02/113107162" TargetMode="External" /><Relationship Id="rId6" Type="http://schemas.openxmlformats.org/officeDocument/2006/relationships/hyperlink" Target="https://podminky.urs.cz/item/CS_URS_2023_02/113107223" TargetMode="External" /><Relationship Id="rId7" Type="http://schemas.openxmlformats.org/officeDocument/2006/relationships/hyperlink" Target="https://podminky.urs.cz/item/CS_URS_2023_02/113107243" TargetMode="External" /><Relationship Id="rId8" Type="http://schemas.openxmlformats.org/officeDocument/2006/relationships/hyperlink" Target="https://podminky.urs.cz/item/CS_URS_2023_02/113107322" TargetMode="External" /><Relationship Id="rId9" Type="http://schemas.openxmlformats.org/officeDocument/2006/relationships/hyperlink" Target="https://podminky.urs.cz/item/CS_URS_2023_02/113107341" TargetMode="External" /><Relationship Id="rId10" Type="http://schemas.openxmlformats.org/officeDocument/2006/relationships/hyperlink" Target="https://podminky.urs.cz/item/CS_URS_2023_02/113201112" TargetMode="External" /><Relationship Id="rId11" Type="http://schemas.openxmlformats.org/officeDocument/2006/relationships/hyperlink" Target="https://podminky.urs.cz/item/CS_URS_2023_02/113202111" TargetMode="External" /><Relationship Id="rId12" Type="http://schemas.openxmlformats.org/officeDocument/2006/relationships/hyperlink" Target="https://podminky.urs.cz/item/CS_URS_2023_02/113202111" TargetMode="External" /><Relationship Id="rId13" Type="http://schemas.openxmlformats.org/officeDocument/2006/relationships/hyperlink" Target="https://podminky.urs.cz/item/CS_URS_2023_02/113202111" TargetMode="External" /><Relationship Id="rId14" Type="http://schemas.openxmlformats.org/officeDocument/2006/relationships/hyperlink" Target="https://podminky.urs.cz/item/CS_URS_2023_02/113203111" TargetMode="External" /><Relationship Id="rId15" Type="http://schemas.openxmlformats.org/officeDocument/2006/relationships/hyperlink" Target="https://podminky.urs.cz/item/CS_URS_2023_02/113204111" TargetMode="External" /><Relationship Id="rId16" Type="http://schemas.openxmlformats.org/officeDocument/2006/relationships/hyperlink" Target="https://podminky.urs.cz/item/CS_URS_2023_02/122251102" TargetMode="External" /><Relationship Id="rId17" Type="http://schemas.openxmlformats.org/officeDocument/2006/relationships/hyperlink" Target="https://podminky.urs.cz/item/CS_URS_2023_02/122252203" TargetMode="External" /><Relationship Id="rId18" Type="http://schemas.openxmlformats.org/officeDocument/2006/relationships/hyperlink" Target="https://podminky.urs.cz/item/CS_URS_2022_01/122702119" TargetMode="External" /><Relationship Id="rId19" Type="http://schemas.openxmlformats.org/officeDocument/2006/relationships/hyperlink" Target="https://podminky.urs.cz/item/CS_URS_2023_02/131151201" TargetMode="External" /><Relationship Id="rId20" Type="http://schemas.openxmlformats.org/officeDocument/2006/relationships/hyperlink" Target="https://podminky.urs.cz/item/CS_URS_2023_02/132151101" TargetMode="External" /><Relationship Id="rId21" Type="http://schemas.openxmlformats.org/officeDocument/2006/relationships/hyperlink" Target="https://podminky.urs.cz/item/CS_URS_2023_02/162751117" TargetMode="External" /><Relationship Id="rId22" Type="http://schemas.openxmlformats.org/officeDocument/2006/relationships/hyperlink" Target="https://podminky.urs.cz/item/CS_URS_2023_02/162751117" TargetMode="External" /><Relationship Id="rId23" Type="http://schemas.openxmlformats.org/officeDocument/2006/relationships/hyperlink" Target="https://podminky.urs.cz/item/CS_URS_2023_02/162751117" TargetMode="External" /><Relationship Id="rId24" Type="http://schemas.openxmlformats.org/officeDocument/2006/relationships/hyperlink" Target="https://podminky.urs.cz/item/CS_URS_2023_02/162751119" TargetMode="External" /><Relationship Id="rId25" Type="http://schemas.openxmlformats.org/officeDocument/2006/relationships/hyperlink" Target="https://podminky.urs.cz/item/CS_URS_2023_02/162751119" TargetMode="External" /><Relationship Id="rId26" Type="http://schemas.openxmlformats.org/officeDocument/2006/relationships/hyperlink" Target="https://podminky.urs.cz/item/CS_URS_2023_02/162751119" TargetMode="External" /><Relationship Id="rId27" Type="http://schemas.openxmlformats.org/officeDocument/2006/relationships/hyperlink" Target="https://podminky.urs.cz/item/CS_URS_2023_02/171152111" TargetMode="External" /><Relationship Id="rId28" Type="http://schemas.openxmlformats.org/officeDocument/2006/relationships/hyperlink" Target="https://podminky.urs.cz/item/CS_URS_2023_02/171201221" TargetMode="External" /><Relationship Id="rId29" Type="http://schemas.openxmlformats.org/officeDocument/2006/relationships/hyperlink" Target="https://podminky.urs.cz/item/CS_URS_2023_02/171251201" TargetMode="External" /><Relationship Id="rId30" Type="http://schemas.openxmlformats.org/officeDocument/2006/relationships/hyperlink" Target="https://podminky.urs.cz/item/CS_URS_2023_01/181411121" TargetMode="External" /><Relationship Id="rId31" Type="http://schemas.openxmlformats.org/officeDocument/2006/relationships/hyperlink" Target="https://podminky.urs.cz/item/CS_URS_2023_02/181951111" TargetMode="External" /><Relationship Id="rId32" Type="http://schemas.openxmlformats.org/officeDocument/2006/relationships/hyperlink" Target="https://podminky.urs.cz/item/CS_URS_2023_02/181951112" TargetMode="External" /><Relationship Id="rId33" Type="http://schemas.openxmlformats.org/officeDocument/2006/relationships/hyperlink" Target="https://podminky.urs.cz/item/CS_URS_2022_01/564671111" TargetMode="External" /><Relationship Id="rId34" Type="http://schemas.openxmlformats.org/officeDocument/2006/relationships/hyperlink" Target="https://podminky.urs.cz/item/CS_URS_2022_01/564671111" TargetMode="External" /><Relationship Id="rId35" Type="http://schemas.openxmlformats.org/officeDocument/2006/relationships/hyperlink" Target="https://podminky.urs.cz/item/CS_URS_2022_01/919726122" TargetMode="External" /><Relationship Id="rId36" Type="http://schemas.openxmlformats.org/officeDocument/2006/relationships/hyperlink" Target="https://podminky.urs.cz/item/CS_URS_2023_02/212752102" TargetMode="External" /><Relationship Id="rId37" Type="http://schemas.openxmlformats.org/officeDocument/2006/relationships/hyperlink" Target="https://podminky.urs.cz/item/CS_URS_2023_02/564851011" TargetMode="External" /><Relationship Id="rId38" Type="http://schemas.openxmlformats.org/officeDocument/2006/relationships/hyperlink" Target="https://podminky.urs.cz/item/CS_URS_2023_02/564851111" TargetMode="External" /><Relationship Id="rId39" Type="http://schemas.openxmlformats.org/officeDocument/2006/relationships/hyperlink" Target="https://podminky.urs.cz/item/CS_URS_2023_02/564861011" TargetMode="External" /><Relationship Id="rId40" Type="http://schemas.openxmlformats.org/officeDocument/2006/relationships/hyperlink" Target="https://podminky.urs.cz/item/CS_URS_2023_02/564861111" TargetMode="External" /><Relationship Id="rId41" Type="http://schemas.openxmlformats.org/officeDocument/2006/relationships/hyperlink" Target="https://podminky.urs.cz/item/CS_URS_2023_02/565135121" TargetMode="External" /><Relationship Id="rId42" Type="http://schemas.openxmlformats.org/officeDocument/2006/relationships/hyperlink" Target="https://podminky.urs.cz/item/CS_URS_2023_02/567122114" TargetMode="External" /><Relationship Id="rId43" Type="http://schemas.openxmlformats.org/officeDocument/2006/relationships/hyperlink" Target="https://podminky.urs.cz/item/CS_URS_2023_02/567122114" TargetMode="External" /><Relationship Id="rId44" Type="http://schemas.openxmlformats.org/officeDocument/2006/relationships/hyperlink" Target="https://podminky.urs.cz/item/CS_URS_2023_02/567122114" TargetMode="External" /><Relationship Id="rId45" Type="http://schemas.openxmlformats.org/officeDocument/2006/relationships/hyperlink" Target="https://podminky.urs.cz/item/CS_URS_2023_02/573211107" TargetMode="External" /><Relationship Id="rId46" Type="http://schemas.openxmlformats.org/officeDocument/2006/relationships/hyperlink" Target="https://podminky.urs.cz/item/CS_URS_2023_02/577135121" TargetMode="External" /><Relationship Id="rId47" Type="http://schemas.openxmlformats.org/officeDocument/2006/relationships/hyperlink" Target="https://podminky.urs.cz/item/CS_URS_2023_02/577156121" TargetMode="External" /><Relationship Id="rId48" Type="http://schemas.openxmlformats.org/officeDocument/2006/relationships/hyperlink" Target="https://podminky.urs.cz/item/CS_URS_2023_02/591241111" TargetMode="External" /><Relationship Id="rId49" Type="http://schemas.openxmlformats.org/officeDocument/2006/relationships/hyperlink" Target="https://podminky.urs.cz/item/CS_URS_2023_02/596211110" TargetMode="External" /><Relationship Id="rId50" Type="http://schemas.openxmlformats.org/officeDocument/2006/relationships/hyperlink" Target="https://podminky.urs.cz/item/CS_URS_2023_02/596211112" TargetMode="External" /><Relationship Id="rId51" Type="http://schemas.openxmlformats.org/officeDocument/2006/relationships/hyperlink" Target="https://podminky.urs.cz/item/CS_URS_2023_02/596212210" TargetMode="External" /><Relationship Id="rId52" Type="http://schemas.openxmlformats.org/officeDocument/2006/relationships/hyperlink" Target="https://podminky.urs.cz/item/CS_URS_2022_01/890411811" TargetMode="External" /><Relationship Id="rId53" Type="http://schemas.openxmlformats.org/officeDocument/2006/relationships/hyperlink" Target="https://podminky.urs.cz/item/CS_URS_2022_01/899331111" TargetMode="External" /><Relationship Id="rId54" Type="http://schemas.openxmlformats.org/officeDocument/2006/relationships/hyperlink" Target="https://podminky.urs.cz/item/CS_URS_2022_01/899431111" TargetMode="External" /><Relationship Id="rId55" Type="http://schemas.openxmlformats.org/officeDocument/2006/relationships/hyperlink" Target="https://podminky.urs.cz/item/CS_URS_2023_02/916111112" TargetMode="External" /><Relationship Id="rId56" Type="http://schemas.openxmlformats.org/officeDocument/2006/relationships/hyperlink" Target="https://podminky.urs.cz/item/CS_URS_2023_02/916111123" TargetMode="External" /><Relationship Id="rId57" Type="http://schemas.openxmlformats.org/officeDocument/2006/relationships/hyperlink" Target="https://podminky.urs.cz/item/CS_URS_2023_02/916241113" TargetMode="External" /><Relationship Id="rId58" Type="http://schemas.openxmlformats.org/officeDocument/2006/relationships/hyperlink" Target="https://podminky.urs.cz/item/CS_URS_2023_02/916241213" TargetMode="External" /><Relationship Id="rId59" Type="http://schemas.openxmlformats.org/officeDocument/2006/relationships/hyperlink" Target="https://podminky.urs.cz/item/CS_URS_2023_02/916331112" TargetMode="External" /><Relationship Id="rId60" Type="http://schemas.openxmlformats.org/officeDocument/2006/relationships/hyperlink" Target="https://podminky.urs.cz/item/CS_URS_2022_01/916991121" TargetMode="External" /><Relationship Id="rId61" Type="http://schemas.openxmlformats.org/officeDocument/2006/relationships/hyperlink" Target="https://podminky.urs.cz/item/CS_URS_2023_02/919732211" TargetMode="External" /><Relationship Id="rId62" Type="http://schemas.openxmlformats.org/officeDocument/2006/relationships/hyperlink" Target="https://podminky.urs.cz/item/CS_URS_2023_02/919735112" TargetMode="External" /><Relationship Id="rId63" Type="http://schemas.openxmlformats.org/officeDocument/2006/relationships/hyperlink" Target="https://podminky.urs.cz/item/CS_URS_2023_02/979024443" TargetMode="External" /><Relationship Id="rId64" Type="http://schemas.openxmlformats.org/officeDocument/2006/relationships/hyperlink" Target="https://podminky.urs.cz/item/CS_URS_2023_02/979054451" TargetMode="External" /><Relationship Id="rId65" Type="http://schemas.openxmlformats.org/officeDocument/2006/relationships/hyperlink" Target="https://podminky.urs.cz/item/CS_URS_2023_02/979071121" TargetMode="External" /><Relationship Id="rId66" Type="http://schemas.openxmlformats.org/officeDocument/2006/relationships/hyperlink" Target="https://podminky.urs.cz/item/CS_URS_2022_01/997221551" TargetMode="External" /><Relationship Id="rId67" Type="http://schemas.openxmlformats.org/officeDocument/2006/relationships/hyperlink" Target="https://podminky.urs.cz/item/CS_URS_2022_01/997221559" TargetMode="External" /><Relationship Id="rId68" Type="http://schemas.openxmlformats.org/officeDocument/2006/relationships/hyperlink" Target="https://podminky.urs.cz/item/CS_URS_2022_01/997221561" TargetMode="External" /><Relationship Id="rId69" Type="http://schemas.openxmlformats.org/officeDocument/2006/relationships/hyperlink" Target="https://podminky.urs.cz/item/CS_URS_2022_01/997221569" TargetMode="External" /><Relationship Id="rId70" Type="http://schemas.openxmlformats.org/officeDocument/2006/relationships/hyperlink" Target="https://podminky.urs.cz/item/CS_URS_2022_01/997221569" TargetMode="External" /><Relationship Id="rId71" Type="http://schemas.openxmlformats.org/officeDocument/2006/relationships/hyperlink" Target="https://podminky.urs.cz/item/CS_URS_2022_01/997221861" TargetMode="External" /><Relationship Id="rId72" Type="http://schemas.openxmlformats.org/officeDocument/2006/relationships/hyperlink" Target="https://podminky.urs.cz/item/CS_URS_2022_01/997221873" TargetMode="External" /><Relationship Id="rId73" Type="http://schemas.openxmlformats.org/officeDocument/2006/relationships/hyperlink" Target="https://podminky.urs.cz/item/CS_URS_2022_01/997221875" TargetMode="External" /><Relationship Id="rId74" Type="http://schemas.openxmlformats.org/officeDocument/2006/relationships/hyperlink" Target="https://podminky.urs.cz/item/CS_URS_2023_02/998225111" TargetMode="External" /><Relationship Id="rId75" Type="http://schemas.openxmlformats.org/officeDocument/2006/relationships/hyperlink" Target="https://podminky.urs.cz/item/CS_URS_2022_01/711132101" TargetMode="External" /><Relationship Id="rId7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914111111" TargetMode="External" /><Relationship Id="rId2" Type="http://schemas.openxmlformats.org/officeDocument/2006/relationships/hyperlink" Target="https://podminky.urs.cz/item/CS_URS_2023_01/914511112" TargetMode="External" /><Relationship Id="rId3" Type="http://schemas.openxmlformats.org/officeDocument/2006/relationships/hyperlink" Target="https://podminky.urs.cz/item/CS_URS_2023_01/966006132" TargetMode="External" /><Relationship Id="rId4" Type="http://schemas.openxmlformats.org/officeDocument/2006/relationships/hyperlink" Target="https://podminky.urs.cz/item/CS_URS_2023_01/966006211" TargetMode="External" /><Relationship Id="rId5" Type="http://schemas.openxmlformats.org/officeDocument/2006/relationships/hyperlink" Target="https://podminky.urs.cz/item/CS_URS_2023_01/997221571" TargetMode="External" /><Relationship Id="rId6" Type="http://schemas.openxmlformats.org/officeDocument/2006/relationships/hyperlink" Target="https://podminky.urs.cz/item/CS_URS_2023_01/997221579" TargetMode="External" /><Relationship Id="rId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911381122" TargetMode="External" /><Relationship Id="rId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1/115101221" TargetMode="External" /><Relationship Id="rId2" Type="http://schemas.openxmlformats.org/officeDocument/2006/relationships/hyperlink" Target="https://podminky.urs.cz/item/CS_URS_2023_01/115101301" TargetMode="External" /><Relationship Id="rId3" Type="http://schemas.openxmlformats.org/officeDocument/2006/relationships/hyperlink" Target="https://podminky.urs.cz/item/CS_URS_2023_01/119001401" TargetMode="External" /><Relationship Id="rId4" Type="http://schemas.openxmlformats.org/officeDocument/2006/relationships/hyperlink" Target="https://podminky.urs.cz/item/CS_URS_2023_01/119001422" TargetMode="External" /><Relationship Id="rId5" Type="http://schemas.openxmlformats.org/officeDocument/2006/relationships/hyperlink" Target="https://podminky.urs.cz/item/CS_URS_2023_01/139001101" TargetMode="External" /><Relationship Id="rId6" Type="http://schemas.openxmlformats.org/officeDocument/2006/relationships/hyperlink" Target="https://podminky.urs.cz/item/CS_URS_2023_01/132254205" TargetMode="External" /><Relationship Id="rId7" Type="http://schemas.openxmlformats.org/officeDocument/2006/relationships/hyperlink" Target="https://podminky.urs.cz/item/CS_URS_2023_01/151101101" TargetMode="External" /><Relationship Id="rId8" Type="http://schemas.openxmlformats.org/officeDocument/2006/relationships/hyperlink" Target="https://podminky.urs.cz/item/CS_URS_2023_01/151101111" TargetMode="External" /><Relationship Id="rId9" Type="http://schemas.openxmlformats.org/officeDocument/2006/relationships/hyperlink" Target="https://podminky.urs.cz/item/CS_URS_2023_01/151101102" TargetMode="External" /><Relationship Id="rId10" Type="http://schemas.openxmlformats.org/officeDocument/2006/relationships/hyperlink" Target="https://podminky.urs.cz/item/CS_URS_2023_01/151101112" TargetMode="External" /><Relationship Id="rId11" Type="http://schemas.openxmlformats.org/officeDocument/2006/relationships/hyperlink" Target="https://podminky.urs.cz/item/CS_URS_2023_01/162351103" TargetMode="External" /><Relationship Id="rId12" Type="http://schemas.openxmlformats.org/officeDocument/2006/relationships/hyperlink" Target="https://podminky.urs.cz/item/CS_URS_2023_01/167151111" TargetMode="External" /><Relationship Id="rId13" Type="http://schemas.openxmlformats.org/officeDocument/2006/relationships/hyperlink" Target="https://podminky.urs.cz/item/CS_URS_2023_01/162751117" TargetMode="External" /><Relationship Id="rId14" Type="http://schemas.openxmlformats.org/officeDocument/2006/relationships/hyperlink" Target="https://podminky.urs.cz/item/CS_URS_2023_01/171201231" TargetMode="External" /><Relationship Id="rId15" Type="http://schemas.openxmlformats.org/officeDocument/2006/relationships/hyperlink" Target="https://podminky.urs.cz/item/CS_URS_2023_01/174151101" TargetMode="External" /><Relationship Id="rId16" Type="http://schemas.openxmlformats.org/officeDocument/2006/relationships/hyperlink" Target="https://podminky.urs.cz/item/CS_URS_2023_01/175151101" TargetMode="External" /><Relationship Id="rId17" Type="http://schemas.openxmlformats.org/officeDocument/2006/relationships/hyperlink" Target="https://podminky.urs.cz/item/CS_URS_2023_01/451573111" TargetMode="External" /><Relationship Id="rId18" Type="http://schemas.openxmlformats.org/officeDocument/2006/relationships/hyperlink" Target="https://podminky.urs.cz/item/CS_URS_2023_01/452311131" TargetMode="External" /><Relationship Id="rId19" Type="http://schemas.openxmlformats.org/officeDocument/2006/relationships/hyperlink" Target="https://podminky.urs.cz/item/CS_URS_2023_01/452312131" TargetMode="External" /><Relationship Id="rId20" Type="http://schemas.openxmlformats.org/officeDocument/2006/relationships/hyperlink" Target="https://podminky.urs.cz/item/CS_URS_2023_01/831362121" TargetMode="External" /><Relationship Id="rId21" Type="http://schemas.openxmlformats.org/officeDocument/2006/relationships/hyperlink" Target="https://podminky.urs.cz/item/CS_URS_2023_01/837361221" TargetMode="External" /><Relationship Id="rId22" Type="http://schemas.openxmlformats.org/officeDocument/2006/relationships/hyperlink" Target="https://podminky.urs.cz/item/CS_URS_2023_01/837365121" TargetMode="External" /><Relationship Id="rId23" Type="http://schemas.openxmlformats.org/officeDocument/2006/relationships/hyperlink" Target="https://podminky.urs.cz/item/CS_URS_2023_01/837371221" TargetMode="External" /><Relationship Id="rId24" Type="http://schemas.openxmlformats.org/officeDocument/2006/relationships/hyperlink" Target="https://podminky.urs.cz/item/CS_URS_2023_01/837375121" TargetMode="External" /><Relationship Id="rId25" Type="http://schemas.openxmlformats.org/officeDocument/2006/relationships/hyperlink" Target="https://podminky.urs.cz/item/CS_URS_2023_01/837395121" TargetMode="External" /><Relationship Id="rId26" Type="http://schemas.openxmlformats.org/officeDocument/2006/relationships/hyperlink" Target="https://podminky.urs.cz/item/CS_URS_2023_01/837391921" TargetMode="External" /><Relationship Id="rId27" Type="http://schemas.openxmlformats.org/officeDocument/2006/relationships/hyperlink" Target="https://podminky.urs.cz/item/CS_URS_2023_01/837312221" TargetMode="External" /><Relationship Id="rId28" Type="http://schemas.openxmlformats.org/officeDocument/2006/relationships/hyperlink" Target="https://podminky.urs.cz/item/CS_URS_2023_01/871313121" TargetMode="External" /><Relationship Id="rId29" Type="http://schemas.openxmlformats.org/officeDocument/2006/relationships/hyperlink" Target="https://podminky.urs.cz/item/CS_URS_2023_01/892362121" TargetMode="External" /><Relationship Id="rId30" Type="http://schemas.openxmlformats.org/officeDocument/2006/relationships/hyperlink" Target="https://podminky.urs.cz/item/CS_URS_2023_01/894411121" TargetMode="External" /><Relationship Id="rId31" Type="http://schemas.openxmlformats.org/officeDocument/2006/relationships/hyperlink" Target="https://podminky.urs.cz/item/CS_URS_2023_01/894412411" TargetMode="External" /><Relationship Id="rId32" Type="http://schemas.openxmlformats.org/officeDocument/2006/relationships/hyperlink" Target="https://podminky.urs.cz/item/CS_URS_2023_01/894411311" TargetMode="External" /><Relationship Id="rId33" Type="http://schemas.openxmlformats.org/officeDocument/2006/relationships/hyperlink" Target="https://podminky.urs.cz/item/CS_URS_2023_01/899104112" TargetMode="External" /><Relationship Id="rId34" Type="http://schemas.openxmlformats.org/officeDocument/2006/relationships/hyperlink" Target="https://podminky.urs.cz/item/CS_URS_2023_01/837362221" TargetMode="External" /><Relationship Id="rId35" Type="http://schemas.openxmlformats.org/officeDocument/2006/relationships/hyperlink" Target="https://podminky.urs.cz/item/CS_URS_2023_01/977151127" TargetMode="External" /><Relationship Id="rId36" Type="http://schemas.openxmlformats.org/officeDocument/2006/relationships/hyperlink" Target="https://podminky.urs.cz/item/CS_URS_2023_01/977151131" TargetMode="External" /><Relationship Id="rId37" Type="http://schemas.openxmlformats.org/officeDocument/2006/relationships/hyperlink" Target="https://podminky.urs.cz/item/CS_URS_2023_01/998275101" TargetMode="External" /><Relationship Id="rId3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1/115101221" TargetMode="External" /><Relationship Id="rId2" Type="http://schemas.openxmlformats.org/officeDocument/2006/relationships/hyperlink" Target="https://podminky.urs.cz/item/CS_URS_2023_01/115101301" TargetMode="External" /><Relationship Id="rId3" Type="http://schemas.openxmlformats.org/officeDocument/2006/relationships/hyperlink" Target="https://podminky.urs.cz/item/CS_URS_2023_01/119001422" TargetMode="External" /><Relationship Id="rId4" Type="http://schemas.openxmlformats.org/officeDocument/2006/relationships/hyperlink" Target="https://podminky.urs.cz/item/CS_URS_2023_01/139001101" TargetMode="External" /><Relationship Id="rId5" Type="http://schemas.openxmlformats.org/officeDocument/2006/relationships/hyperlink" Target="https://podminky.urs.cz/item/CS_URS_2023_01/132254205" TargetMode="External" /><Relationship Id="rId6" Type="http://schemas.openxmlformats.org/officeDocument/2006/relationships/hyperlink" Target="https://podminky.urs.cz/item/CS_URS_2023_01/162351103" TargetMode="External" /><Relationship Id="rId7" Type="http://schemas.openxmlformats.org/officeDocument/2006/relationships/hyperlink" Target="https://podminky.urs.cz/item/CS_URS_2023_01/167151111" TargetMode="External" /><Relationship Id="rId8" Type="http://schemas.openxmlformats.org/officeDocument/2006/relationships/hyperlink" Target="https://podminky.urs.cz/item/CS_URS_2023_01/162751117" TargetMode="External" /><Relationship Id="rId9" Type="http://schemas.openxmlformats.org/officeDocument/2006/relationships/hyperlink" Target="https://podminky.urs.cz/item/CS_URS_2023_01/171201231" TargetMode="External" /><Relationship Id="rId10" Type="http://schemas.openxmlformats.org/officeDocument/2006/relationships/hyperlink" Target="https://podminky.urs.cz/item/CS_URS_2023_01/174151101" TargetMode="External" /><Relationship Id="rId11" Type="http://schemas.openxmlformats.org/officeDocument/2006/relationships/hyperlink" Target="https://podminky.urs.cz/item/CS_URS_2023_01/175151101" TargetMode="External" /><Relationship Id="rId12" Type="http://schemas.openxmlformats.org/officeDocument/2006/relationships/hyperlink" Target="https://podminky.urs.cz/item/CS_URS_2023_01/451573111" TargetMode="External" /><Relationship Id="rId13" Type="http://schemas.openxmlformats.org/officeDocument/2006/relationships/hyperlink" Target="https://podminky.urs.cz/item/CS_URS_2023_02/871161211" TargetMode="External" /><Relationship Id="rId14" Type="http://schemas.openxmlformats.org/officeDocument/2006/relationships/hyperlink" Target="https://podminky.urs.cz/item/CS_URS_2023_01/891249111" TargetMode="External" /><Relationship Id="rId15" Type="http://schemas.openxmlformats.org/officeDocument/2006/relationships/hyperlink" Target="https://podminky.urs.cz/item/CS_URS_2023_02/891161321" TargetMode="External" /><Relationship Id="rId16" Type="http://schemas.openxmlformats.org/officeDocument/2006/relationships/hyperlink" Target="https://podminky.urs.cz/item/CS_URS_2023_02/892233122" TargetMode="External" /><Relationship Id="rId17" Type="http://schemas.openxmlformats.org/officeDocument/2006/relationships/hyperlink" Target="https://podminky.urs.cz/item/CS_URS_2023_02/892241111" TargetMode="External" /><Relationship Id="rId18" Type="http://schemas.openxmlformats.org/officeDocument/2006/relationships/hyperlink" Target="https://podminky.urs.cz/item/CS_URS_2023_02/899401112" TargetMode="External" /><Relationship Id="rId19" Type="http://schemas.openxmlformats.org/officeDocument/2006/relationships/hyperlink" Target="https://podminky.urs.cz/item/CS_URS_2023_02/899712111" TargetMode="External" /><Relationship Id="rId20" Type="http://schemas.openxmlformats.org/officeDocument/2006/relationships/hyperlink" Target="https://podminky.urs.cz/item/CS_URS_2023_01/899722112" TargetMode="External" /><Relationship Id="rId21" Type="http://schemas.openxmlformats.org/officeDocument/2006/relationships/hyperlink" Target="https://podminky.urs.cz/item/CS_URS_2023_01/998276101" TargetMode="External" /><Relationship Id="rId2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115101201" TargetMode="External" /><Relationship Id="rId2" Type="http://schemas.openxmlformats.org/officeDocument/2006/relationships/hyperlink" Target="https://podminky.urs.cz/item/CS_URS_2023_01/115101301" TargetMode="External" /><Relationship Id="rId3" Type="http://schemas.openxmlformats.org/officeDocument/2006/relationships/hyperlink" Target="https://podminky.urs.cz/item/CS_URS_2023_02/131251103" TargetMode="External" /><Relationship Id="rId4" Type="http://schemas.openxmlformats.org/officeDocument/2006/relationships/hyperlink" Target="https://podminky.urs.cz/item/CS_URS_2023_01/132251253" TargetMode="External" /><Relationship Id="rId5" Type="http://schemas.openxmlformats.org/officeDocument/2006/relationships/hyperlink" Target="https://podminky.urs.cz/item/CS_URS_2023_01/174151101" TargetMode="External" /><Relationship Id="rId6" Type="http://schemas.openxmlformats.org/officeDocument/2006/relationships/hyperlink" Target="https://podminky.urs.cz/item/CS_URS_2023_01/175151101.1" TargetMode="External" /><Relationship Id="rId7" Type="http://schemas.openxmlformats.org/officeDocument/2006/relationships/hyperlink" Target="https://podminky.urs.cz/item/CS_URS_2023_01/162751117" TargetMode="External" /><Relationship Id="rId8" Type="http://schemas.openxmlformats.org/officeDocument/2006/relationships/hyperlink" Target="https://podminky.urs.cz/item/CS_URS_2023_02/162751119" TargetMode="External" /><Relationship Id="rId9" Type="http://schemas.openxmlformats.org/officeDocument/2006/relationships/hyperlink" Target="https://podminky.urs.cz/item/CS_URS_2023_01/171201231" TargetMode="External" /><Relationship Id="rId10" Type="http://schemas.openxmlformats.org/officeDocument/2006/relationships/hyperlink" Target="https://podminky.urs.cz/item/CS_URS_2023_01/451573111" TargetMode="External" /><Relationship Id="rId11" Type="http://schemas.openxmlformats.org/officeDocument/2006/relationships/hyperlink" Target="https://podminky.urs.cz/item/CS_URS_2023_01/452311131.1" TargetMode="External" /><Relationship Id="rId12" Type="http://schemas.openxmlformats.org/officeDocument/2006/relationships/hyperlink" Target="https://podminky.urs.cz/item/CS_URS_2023_02/452351101" TargetMode="External" /><Relationship Id="rId13" Type="http://schemas.openxmlformats.org/officeDocument/2006/relationships/hyperlink" Target="https://podminky.urs.cz/item/CS_URS_2023_01/452311172" TargetMode="External" /><Relationship Id="rId14" Type="http://schemas.openxmlformats.org/officeDocument/2006/relationships/hyperlink" Target="https://podminky.urs.cz/item/CS_URS_2023_01/596211110" TargetMode="External" /><Relationship Id="rId15" Type="http://schemas.openxmlformats.org/officeDocument/2006/relationships/hyperlink" Target="https://podminky.urs.cz/item/CS_URS_2023_01/871313121" TargetMode="External" /><Relationship Id="rId16" Type="http://schemas.openxmlformats.org/officeDocument/2006/relationships/hyperlink" Target="https://podminky.urs.cz/item/CS_URS_2023_02/871161211" TargetMode="External" /><Relationship Id="rId17" Type="http://schemas.openxmlformats.org/officeDocument/2006/relationships/hyperlink" Target="https://podminky.urs.cz/item/CS_URS_2023_01/877315211" TargetMode="External" /><Relationship Id="rId18" Type="http://schemas.openxmlformats.org/officeDocument/2006/relationships/hyperlink" Target="https://podminky.urs.cz/item/CS_URS_2023_01/899722111" TargetMode="External" /><Relationship Id="rId19" Type="http://schemas.openxmlformats.org/officeDocument/2006/relationships/hyperlink" Target="https://podminky.urs.cz/item/CS_URS_2023_01/977151114" TargetMode="External" /><Relationship Id="rId20" Type="http://schemas.openxmlformats.org/officeDocument/2006/relationships/hyperlink" Target="https://podminky.urs.cz/item/CS_URS_2023_01/977151118" TargetMode="External" /><Relationship Id="rId21" Type="http://schemas.openxmlformats.org/officeDocument/2006/relationships/hyperlink" Target="https://podminky.urs.cz/item/CS_URS_2023_01/977151122" TargetMode="External" /><Relationship Id="rId22" Type="http://schemas.openxmlformats.org/officeDocument/2006/relationships/hyperlink" Target="https://podminky.urs.cz/item/CS_URS_2023_01/998276101" TargetMode="External" /><Relationship Id="rId23"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2/210100151" TargetMode="External" /><Relationship Id="rId2" Type="http://schemas.openxmlformats.org/officeDocument/2006/relationships/hyperlink" Target="https://podminky.urs.cz/item/CS_URS_2023_02/210100155" TargetMode="External" /><Relationship Id="rId3" Type="http://schemas.openxmlformats.org/officeDocument/2006/relationships/hyperlink" Target="https://podminky.urs.cz/item/CS_URS_2023_02/210101229" TargetMode="External" /><Relationship Id="rId4" Type="http://schemas.openxmlformats.org/officeDocument/2006/relationships/hyperlink" Target="https://podminky.urs.cz/item/CS_URS_2023_02/210203901" TargetMode="External" /><Relationship Id="rId5" Type="http://schemas.openxmlformats.org/officeDocument/2006/relationships/hyperlink" Target="https://podminky.urs.cz/item/CS_URS_2023_02/210203901" TargetMode="External" /><Relationship Id="rId6" Type="http://schemas.openxmlformats.org/officeDocument/2006/relationships/hyperlink" Target="https://podminky.urs.cz/item/CS_URS_2023_02/210203901" TargetMode="External" /><Relationship Id="rId7" Type="http://schemas.openxmlformats.org/officeDocument/2006/relationships/hyperlink" Target="https://podminky.urs.cz/item/CS_URS_2023_02/210203901" TargetMode="External" /><Relationship Id="rId8" Type="http://schemas.openxmlformats.org/officeDocument/2006/relationships/hyperlink" Target="https://podminky.urs.cz/item/CS_URS_2023_02/210203901" TargetMode="External" /><Relationship Id="rId9" Type="http://schemas.openxmlformats.org/officeDocument/2006/relationships/hyperlink" Target="https://podminky.urs.cz/item/CS_URS_2023_02/210203901" TargetMode="External" /><Relationship Id="rId10" Type="http://schemas.openxmlformats.org/officeDocument/2006/relationships/hyperlink" Target="https://podminky.urs.cz/item/CS_URS_2023_02/210203901" TargetMode="External" /><Relationship Id="rId11" Type="http://schemas.openxmlformats.org/officeDocument/2006/relationships/hyperlink" Target="https://podminky.urs.cz/item/CS_URS_2023_02/210203901" TargetMode="External" /><Relationship Id="rId12" Type="http://schemas.openxmlformats.org/officeDocument/2006/relationships/hyperlink" Target="https://podminky.urs.cz/item/CS_URS_2023_02/210203901" TargetMode="External" /><Relationship Id="rId13" Type="http://schemas.openxmlformats.org/officeDocument/2006/relationships/hyperlink" Target="https://podminky.urs.cz/item/CS_URS_2023_02/210203901" TargetMode="External" /><Relationship Id="rId14" Type="http://schemas.openxmlformats.org/officeDocument/2006/relationships/hyperlink" Target="https://podminky.urs.cz/item/CS_URS_2023_02/210204011" TargetMode="External" /><Relationship Id="rId15" Type="http://schemas.openxmlformats.org/officeDocument/2006/relationships/hyperlink" Target="https://podminky.urs.cz/item/CS_URS_2023_02/210204011" TargetMode="External" /><Relationship Id="rId16" Type="http://schemas.openxmlformats.org/officeDocument/2006/relationships/hyperlink" Target="https://podminky.urs.cz/item/CS_URS_2023_02/210204011" TargetMode="External" /><Relationship Id="rId17" Type="http://schemas.openxmlformats.org/officeDocument/2006/relationships/hyperlink" Target="https://podminky.urs.cz/item/CS_URS_2023_02/210204100" TargetMode="External" /><Relationship Id="rId18" Type="http://schemas.openxmlformats.org/officeDocument/2006/relationships/hyperlink" Target="https://podminky.urs.cz/item/CS_URS_2023_02/210204103" TargetMode="External" /><Relationship Id="rId19" Type="http://schemas.openxmlformats.org/officeDocument/2006/relationships/hyperlink" Target="https://podminky.urs.cz/item/CS_URS_2023_02/210204105" TargetMode="External" /><Relationship Id="rId20" Type="http://schemas.openxmlformats.org/officeDocument/2006/relationships/hyperlink" Target="https://podminky.urs.cz/item/CS_URS_2023_02/210204107" TargetMode="External" /><Relationship Id="rId21" Type="http://schemas.openxmlformats.org/officeDocument/2006/relationships/hyperlink" Target="https://podminky.urs.cz/item/CS_URS_2023_02/210204201" TargetMode="External" /><Relationship Id="rId22" Type="http://schemas.openxmlformats.org/officeDocument/2006/relationships/hyperlink" Target="https://podminky.urs.cz/item/CS_URS_2023_02/210204202" TargetMode="External" /><Relationship Id="rId23" Type="http://schemas.openxmlformats.org/officeDocument/2006/relationships/hyperlink" Target="https://podminky.urs.cz/item/CS_URS_2023_02/210204203" TargetMode="External" /><Relationship Id="rId24" Type="http://schemas.openxmlformats.org/officeDocument/2006/relationships/hyperlink" Target="https://podminky.urs.cz/item/CS_URS_2023_02/210220022" TargetMode="External" /><Relationship Id="rId25" Type="http://schemas.openxmlformats.org/officeDocument/2006/relationships/hyperlink" Target="https://podminky.urs.cz/item/CS_URS_2023_02/210220301" TargetMode="External" /><Relationship Id="rId26" Type="http://schemas.openxmlformats.org/officeDocument/2006/relationships/hyperlink" Target="https://podminky.urs.cz/item/CS_URS_2023_02/210220304" TargetMode="External" /><Relationship Id="rId27" Type="http://schemas.openxmlformats.org/officeDocument/2006/relationships/hyperlink" Target="https://podminky.urs.cz/item/CS_URS_2023_02/210812001" TargetMode="External" /><Relationship Id="rId28" Type="http://schemas.openxmlformats.org/officeDocument/2006/relationships/hyperlink" Target="https://podminky.urs.cz/item/CS_URS_2023_02/210812011" TargetMode="External" /><Relationship Id="rId29" Type="http://schemas.openxmlformats.org/officeDocument/2006/relationships/hyperlink" Target="https://podminky.urs.cz/item/CS_URS_2023_02/210812011" TargetMode="External" /><Relationship Id="rId30" Type="http://schemas.openxmlformats.org/officeDocument/2006/relationships/hyperlink" Target="https://podminky.urs.cz/item/CS_URS_2023_02/210812011" TargetMode="External" /><Relationship Id="rId31" Type="http://schemas.openxmlformats.org/officeDocument/2006/relationships/hyperlink" Target="https://podminky.urs.cz/item/CS_URS_2023_02/210812035" TargetMode="External" /><Relationship Id="rId32" Type="http://schemas.openxmlformats.org/officeDocument/2006/relationships/hyperlink" Target="https://podminky.urs.cz/item/CS_URS_2023_02/210812063" TargetMode="External" /><Relationship Id="rId33" Type="http://schemas.openxmlformats.org/officeDocument/2006/relationships/hyperlink" Target="https://podminky.urs.cz/item/CS_URS_2023_02/218191532.mm" TargetMode="External" /><Relationship Id="rId34" Type="http://schemas.openxmlformats.org/officeDocument/2006/relationships/hyperlink" Target="https://podminky.urs.cz/item/CS_URS_2023_02/218202016" TargetMode="External" /><Relationship Id="rId35" Type="http://schemas.openxmlformats.org/officeDocument/2006/relationships/hyperlink" Target="https://podminky.urs.cz/item/CS_URS_2023_02/218204011" TargetMode="External" /><Relationship Id="rId36" Type="http://schemas.openxmlformats.org/officeDocument/2006/relationships/hyperlink" Target="https://podminky.urs.cz/item/CS_URS_2023_02/218204100" TargetMode="External" /><Relationship Id="rId37" Type="http://schemas.openxmlformats.org/officeDocument/2006/relationships/hyperlink" Target="https://podminky.urs.cz/item/CS_URS_2023_02/218204105" TargetMode="External" /><Relationship Id="rId38" Type="http://schemas.openxmlformats.org/officeDocument/2006/relationships/hyperlink" Target="https://podminky.urs.cz/item/CS_URS_2023_02/460010024" TargetMode="External" /><Relationship Id="rId39" Type="http://schemas.openxmlformats.org/officeDocument/2006/relationships/hyperlink" Target="https://podminky.urs.cz/item/CS_URS_2023_02/460131113" TargetMode="External" /><Relationship Id="rId40" Type="http://schemas.openxmlformats.org/officeDocument/2006/relationships/hyperlink" Target="https://podminky.urs.cz/item/CS_URS_2023_02/460131113" TargetMode="External" /><Relationship Id="rId41" Type="http://schemas.openxmlformats.org/officeDocument/2006/relationships/hyperlink" Target="https://podminky.urs.cz/item/CS_URS_2023_02/460131113" TargetMode="External" /><Relationship Id="rId42" Type="http://schemas.openxmlformats.org/officeDocument/2006/relationships/hyperlink" Target="https://podminky.urs.cz/item/CS_URS_2023_02/460131113" TargetMode="External" /><Relationship Id="rId43" Type="http://schemas.openxmlformats.org/officeDocument/2006/relationships/hyperlink" Target="https://podminky.urs.cz/item/CS_URS_2023_02/460391123" TargetMode="External" /><Relationship Id="rId44" Type="http://schemas.openxmlformats.org/officeDocument/2006/relationships/hyperlink" Target="https://podminky.urs.cz/item/CS_URS_2023_02/460161172" TargetMode="External" /><Relationship Id="rId45" Type="http://schemas.openxmlformats.org/officeDocument/2006/relationships/hyperlink" Target="https://podminky.urs.cz/item/CS_URS_2023_02/460161272" TargetMode="External" /><Relationship Id="rId46" Type="http://schemas.openxmlformats.org/officeDocument/2006/relationships/hyperlink" Target="https://podminky.urs.cz/item/CS_URS_2023_02/460161442" TargetMode="External" /><Relationship Id="rId47" Type="http://schemas.openxmlformats.org/officeDocument/2006/relationships/hyperlink" Target="https://podminky.urs.cz/item/CS_URS_2023_02/460161482" TargetMode="External" /><Relationship Id="rId48" Type="http://schemas.openxmlformats.org/officeDocument/2006/relationships/hyperlink" Target="https://podminky.urs.cz/item/CS_URS_2023_02/460341113" TargetMode="External" /><Relationship Id="rId49" Type="http://schemas.openxmlformats.org/officeDocument/2006/relationships/hyperlink" Target="https://podminky.urs.cz/item/CS_URS_2023_02/460341121" TargetMode="External" /><Relationship Id="rId50" Type="http://schemas.openxmlformats.org/officeDocument/2006/relationships/hyperlink" Target="https://podminky.urs.cz/item/CS_URS_2023_02/460361111" TargetMode="External" /><Relationship Id="rId51" Type="http://schemas.openxmlformats.org/officeDocument/2006/relationships/hyperlink" Target="https://podminky.urs.cz/item/CS_URS_2023_02/460431182" TargetMode="External" /><Relationship Id="rId52" Type="http://schemas.openxmlformats.org/officeDocument/2006/relationships/hyperlink" Target="https://podminky.urs.cz/item/CS_URS_2023_02/460431282" TargetMode="External" /><Relationship Id="rId53" Type="http://schemas.openxmlformats.org/officeDocument/2006/relationships/hyperlink" Target="https://podminky.urs.cz/item/CS_URS_2023_02/460431462" TargetMode="External" /><Relationship Id="rId54" Type="http://schemas.openxmlformats.org/officeDocument/2006/relationships/hyperlink" Target="https://podminky.urs.cz/item/CS_URS_2023_02/460431512" TargetMode="External" /><Relationship Id="rId55" Type="http://schemas.openxmlformats.org/officeDocument/2006/relationships/hyperlink" Target="https://podminky.urs.cz/item/CS_URS_2023_02/460641111" TargetMode="External" /><Relationship Id="rId56" Type="http://schemas.openxmlformats.org/officeDocument/2006/relationships/hyperlink" Target="https://podminky.urs.cz/item/CS_URS_2023_02/460641111" TargetMode="External" /><Relationship Id="rId57" Type="http://schemas.openxmlformats.org/officeDocument/2006/relationships/hyperlink" Target="https://podminky.urs.cz/item/CS_URS_2023_02/460661512" TargetMode="External" /><Relationship Id="rId58" Type="http://schemas.openxmlformats.org/officeDocument/2006/relationships/hyperlink" Target="https://podminky.urs.cz/item/CS_URS_2023_02/460762111" TargetMode="External" /><Relationship Id="rId59" Type="http://schemas.openxmlformats.org/officeDocument/2006/relationships/hyperlink" Target="https://podminky.urs.cz/item/CS_URS_2023_02/460791114" TargetMode="External" /><Relationship Id="rId60" Type="http://schemas.openxmlformats.org/officeDocument/2006/relationships/hyperlink" Target="https://podminky.urs.cz/item/CS_URS_2023_02/460791212" TargetMode="External" /><Relationship Id="rId61" Type="http://schemas.openxmlformats.org/officeDocument/2006/relationships/hyperlink" Target="https://podminky.urs.cz/item/CS_URS_2023_02/460903213" TargetMode="External" /><Relationship Id="rId62" Type="http://schemas.openxmlformats.org/officeDocument/2006/relationships/hyperlink" Target="https://podminky.urs.cz/item/CS_URS_2023_02/460903312" TargetMode="External" /><Relationship Id="rId63" Type="http://schemas.openxmlformats.org/officeDocument/2006/relationships/hyperlink" Target="https://podminky.urs.cz/item/CS_URS_2023_02/460905121" TargetMode="External" /><Relationship Id="rId64" Type="http://schemas.openxmlformats.org/officeDocument/2006/relationships/hyperlink" Target="https://podminky.urs.cz/item/CS_URS_2023_02/HZS4212" TargetMode="External" /><Relationship Id="rId65" Type="http://schemas.openxmlformats.org/officeDocument/2006/relationships/hyperlink" Target="https://podminky.urs.cz/item/CS_URS_2023_02/HZS4221" TargetMode="External" /><Relationship Id="rId66"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2/741110002" TargetMode="External" /><Relationship Id="rId2" Type="http://schemas.openxmlformats.org/officeDocument/2006/relationships/hyperlink" Target="https://podminky.urs.cz/item/CS_URS_2023_02/741112111" TargetMode="External" /><Relationship Id="rId3" Type="http://schemas.openxmlformats.org/officeDocument/2006/relationships/hyperlink" Target="https://podminky.urs.cz/item/CS_URS_2023_02/741120301" TargetMode="External" /><Relationship Id="rId4" Type="http://schemas.openxmlformats.org/officeDocument/2006/relationships/hyperlink" Target="https://podminky.urs.cz/item/CS_URS_2023_02/741122122" TargetMode="External" /><Relationship Id="rId5" Type="http://schemas.openxmlformats.org/officeDocument/2006/relationships/hyperlink" Target="https://podminky.urs.cz/item/CS_URS_2023_02/741122122" TargetMode="External" /><Relationship Id="rId6" Type="http://schemas.openxmlformats.org/officeDocument/2006/relationships/hyperlink" Target="https://podminky.urs.cz/item/CS_URS_2023_02/741122143" TargetMode="External" /><Relationship Id="rId7" Type="http://schemas.openxmlformats.org/officeDocument/2006/relationships/hyperlink" Target="https://podminky.urs.cz/item/CS_URS_2023_02/741210002" TargetMode="External" /><Relationship Id="rId8" Type="http://schemas.openxmlformats.org/officeDocument/2006/relationships/hyperlink" Target="https://podminky.urs.cz/item/CS_URS_2023_02/741310031" TargetMode="External" /><Relationship Id="rId9" Type="http://schemas.openxmlformats.org/officeDocument/2006/relationships/hyperlink" Target="https://podminky.urs.cz/item/CS_URS_2023_02/741313082" TargetMode="External" /><Relationship Id="rId10" Type="http://schemas.openxmlformats.org/officeDocument/2006/relationships/hyperlink" Target="https://podminky.urs.cz/item/CS_URS_2023_02/741372153" TargetMode="External" /><Relationship Id="rId11" Type="http://schemas.openxmlformats.org/officeDocument/2006/relationships/hyperlink" Target="https://podminky.urs.cz/item/CS_URS_2023_02/210100259" TargetMode="External" /><Relationship Id="rId12" Type="http://schemas.openxmlformats.org/officeDocument/2006/relationships/hyperlink" Target="https://podminky.urs.cz/item/CS_URS_2023_02/210220022" TargetMode="External" /><Relationship Id="rId13" Type="http://schemas.openxmlformats.org/officeDocument/2006/relationships/hyperlink" Target="https://podminky.urs.cz/item/CS_URS_2023_02/210220301" TargetMode="External" /><Relationship Id="rId14" Type="http://schemas.openxmlformats.org/officeDocument/2006/relationships/hyperlink" Target="https://podminky.urs.cz/item/CS_URS_2023_02/210812065" TargetMode="External" /><Relationship Id="rId15" Type="http://schemas.openxmlformats.org/officeDocument/2006/relationships/hyperlink" Target="https://podminky.urs.cz/item/CS_URS_2023_02/460010024" TargetMode="External" /><Relationship Id="rId16" Type="http://schemas.openxmlformats.org/officeDocument/2006/relationships/hyperlink" Target="https://podminky.urs.cz/item/CS_URS_2023_02/460131113" TargetMode="External" /><Relationship Id="rId17" Type="http://schemas.openxmlformats.org/officeDocument/2006/relationships/hyperlink" Target="https://podminky.urs.cz/item/CS_URS_2023_02/460161172" TargetMode="External" /><Relationship Id="rId18" Type="http://schemas.openxmlformats.org/officeDocument/2006/relationships/hyperlink" Target="https://podminky.urs.cz/item/CS_URS_2023_02/460161272" TargetMode="External" /><Relationship Id="rId19" Type="http://schemas.openxmlformats.org/officeDocument/2006/relationships/hyperlink" Target="https://podminky.urs.cz/item/CS_URS_2023_02/460161482" TargetMode="External" /><Relationship Id="rId20" Type="http://schemas.openxmlformats.org/officeDocument/2006/relationships/hyperlink" Target="https://podminky.urs.cz/item/CS_URS_2023_02/460341113" TargetMode="External" /><Relationship Id="rId21" Type="http://schemas.openxmlformats.org/officeDocument/2006/relationships/hyperlink" Target="https://podminky.urs.cz/item/CS_URS_2023_02/460341121" TargetMode="External" /><Relationship Id="rId22" Type="http://schemas.openxmlformats.org/officeDocument/2006/relationships/hyperlink" Target="https://podminky.urs.cz/item/CS_URS_2023_02/460361111" TargetMode="External" /><Relationship Id="rId23" Type="http://schemas.openxmlformats.org/officeDocument/2006/relationships/hyperlink" Target="https://podminky.urs.cz/item/CS_URS_2023_02/460431182" TargetMode="External" /><Relationship Id="rId24" Type="http://schemas.openxmlformats.org/officeDocument/2006/relationships/hyperlink" Target="https://podminky.urs.cz/item/CS_URS_2023_02/460431282" TargetMode="External" /><Relationship Id="rId25" Type="http://schemas.openxmlformats.org/officeDocument/2006/relationships/hyperlink" Target="https://podminky.urs.cz/item/CS_URS_2023_02/460431512" TargetMode="External" /><Relationship Id="rId26" Type="http://schemas.openxmlformats.org/officeDocument/2006/relationships/hyperlink" Target="https://podminky.urs.cz/item/CS_URS_2023_02/460641111" TargetMode="External" /><Relationship Id="rId27" Type="http://schemas.openxmlformats.org/officeDocument/2006/relationships/hyperlink" Target="https://podminky.urs.cz/item/CS_URS_2023_02/460661512" TargetMode="External" /><Relationship Id="rId28" Type="http://schemas.openxmlformats.org/officeDocument/2006/relationships/hyperlink" Target="https://podminky.urs.cz/item/CS_URS_2023_02/460762111" TargetMode="External" /><Relationship Id="rId29" Type="http://schemas.openxmlformats.org/officeDocument/2006/relationships/hyperlink" Target="https://podminky.urs.cz/item/CS_URS_2023_02/460791114" TargetMode="External" /><Relationship Id="rId30" Type="http://schemas.openxmlformats.org/officeDocument/2006/relationships/hyperlink" Target="https://podminky.urs.cz/item/CS_URS_2023_02/460791212" TargetMode="External" /><Relationship Id="rId31" Type="http://schemas.openxmlformats.org/officeDocument/2006/relationships/hyperlink" Target="https://podminky.urs.cz/item/CS_URS_2023_02/460791213" TargetMode="External" /><Relationship Id="rId32" Type="http://schemas.openxmlformats.org/officeDocument/2006/relationships/hyperlink" Target="https://podminky.urs.cz/item/CS_URS_2023_02/460903219" TargetMode="External" /><Relationship Id="rId33" Type="http://schemas.openxmlformats.org/officeDocument/2006/relationships/hyperlink" Target="https://podminky.urs.cz/item/CS_URS_2023_02/468081412" TargetMode="External" /><Relationship Id="rId34" Type="http://schemas.openxmlformats.org/officeDocument/2006/relationships/hyperlink" Target="https://podminky.urs.cz/item/CS_URS_2023_02/HZS4212" TargetMode="External" /><Relationship Id="rId35" Type="http://schemas.openxmlformats.org/officeDocument/2006/relationships/hyperlink" Target="https://podminky.urs.cz/item/CS_URS_2023_02/HZS4221" TargetMode="External" /><Relationship Id="rId36"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162751117" TargetMode="External" /><Relationship Id="rId2" Type="http://schemas.openxmlformats.org/officeDocument/2006/relationships/hyperlink" Target="https://podminky.urs.cz/item/CS_URS_2023_01/162751119" TargetMode="External" /><Relationship Id="rId3" Type="http://schemas.openxmlformats.org/officeDocument/2006/relationships/hyperlink" Target="https://podminky.urs.cz/item/CS_URS_2023_01/167151111" TargetMode="External" /><Relationship Id="rId4" Type="http://schemas.openxmlformats.org/officeDocument/2006/relationships/hyperlink" Target="https://podminky.urs.cz/item/CS_URS_2023_01/171201231" TargetMode="External" /><Relationship Id="rId5" Type="http://schemas.openxmlformats.org/officeDocument/2006/relationships/hyperlink" Target="https://podminky.urs.cz/item/CS_URS_2023_01/183101324" TargetMode="External" /><Relationship Id="rId6" Type="http://schemas.openxmlformats.org/officeDocument/2006/relationships/hyperlink" Target="https://podminky.urs.cz/item/CS_URS_2023_01/183111212" TargetMode="External" /><Relationship Id="rId7" Type="http://schemas.openxmlformats.org/officeDocument/2006/relationships/hyperlink" Target="https://podminky.urs.cz/item/CS_URS_2023_01/183205121" TargetMode="External" /><Relationship Id="rId8" Type="http://schemas.openxmlformats.org/officeDocument/2006/relationships/hyperlink" Target="https://podminky.urs.cz/item/CS_URS_2023_01/183403113" TargetMode="External" /><Relationship Id="rId9" Type="http://schemas.openxmlformats.org/officeDocument/2006/relationships/hyperlink" Target="https://podminky.urs.cz/item/CS_URS_2023_01/183403153" TargetMode="External" /><Relationship Id="rId10" Type="http://schemas.openxmlformats.org/officeDocument/2006/relationships/hyperlink" Target="https://podminky.urs.cz/item/CS_URS_2023_01/184102111" TargetMode="External" /><Relationship Id="rId11" Type="http://schemas.openxmlformats.org/officeDocument/2006/relationships/hyperlink" Target="https://podminky.urs.cz/item/CS_URS_2023_01/184215133" TargetMode="External" /><Relationship Id="rId12" Type="http://schemas.openxmlformats.org/officeDocument/2006/relationships/hyperlink" Target="https://podminky.urs.cz/item/CS_URS_2023_01/184215211" TargetMode="External" /><Relationship Id="rId13" Type="http://schemas.openxmlformats.org/officeDocument/2006/relationships/hyperlink" Target="https://podminky.urs.cz/item/CS_URS_2023_01/184813242" TargetMode="External" /><Relationship Id="rId14" Type="http://schemas.openxmlformats.org/officeDocument/2006/relationships/hyperlink" Target="https://podminky.urs.cz/item/CS_URS_2023_01/184814221" TargetMode="External" /><Relationship Id="rId15" Type="http://schemas.openxmlformats.org/officeDocument/2006/relationships/hyperlink" Target="https://podminky.urs.cz/item/CS_URS_2023_01/184854113" TargetMode="External" /><Relationship Id="rId16" Type="http://schemas.openxmlformats.org/officeDocument/2006/relationships/hyperlink" Target="https://podminky.urs.cz/item/CS_URS_2023_01/184911161" TargetMode="External" /><Relationship Id="rId17" Type="http://schemas.openxmlformats.org/officeDocument/2006/relationships/hyperlink" Target="https://podminky.urs.cz/item/CS_URS_2023_01/184911421" TargetMode="External" /><Relationship Id="rId18" Type="http://schemas.openxmlformats.org/officeDocument/2006/relationships/hyperlink" Target="https://podminky.urs.cz/item/CS_URS_2023_01/185804312" TargetMode="External" /><Relationship Id="rId19"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2/011114000" TargetMode="External" /><Relationship Id="rId2" Type="http://schemas.openxmlformats.org/officeDocument/2006/relationships/hyperlink" Target="https://podminky.urs.cz/item/CS_URS_2023_02/011514000" TargetMode="External" /><Relationship Id="rId3" Type="http://schemas.openxmlformats.org/officeDocument/2006/relationships/hyperlink" Target="https://podminky.urs.cz/item/CS_URS_2023_02/011534000" TargetMode="External" /><Relationship Id="rId4" Type="http://schemas.openxmlformats.org/officeDocument/2006/relationships/hyperlink" Target="https://podminky.urs.cz/item/CS_URS_2023_02/012203000" TargetMode="External" /><Relationship Id="rId5" Type="http://schemas.openxmlformats.org/officeDocument/2006/relationships/hyperlink" Target="https://podminky.urs.cz/item/CS_URS_2023_02/012303000" TargetMode="External" /><Relationship Id="rId6" Type="http://schemas.openxmlformats.org/officeDocument/2006/relationships/hyperlink" Target="https://podminky.urs.cz/item/CS_URS_2023_02/013274000" TargetMode="External" /><Relationship Id="rId7" Type="http://schemas.openxmlformats.org/officeDocument/2006/relationships/hyperlink" Target="https://podminky.urs.cz/item/CS_URS_2023_02/043002000" TargetMode="External" /><Relationship Id="rId8" Type="http://schemas.openxmlformats.org/officeDocument/2006/relationships/hyperlink" Target="https://podminky.urs.cz/item/CS_URS_2023_02/044002000" TargetMode="External" /><Relationship Id="rId9"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2/119001405" TargetMode="External" /><Relationship Id="rId2" Type="http://schemas.openxmlformats.org/officeDocument/2006/relationships/hyperlink" Target="https://podminky.urs.cz/item/CS_URS_2023_02/119001421" TargetMode="External" /><Relationship Id="rId3" Type="http://schemas.openxmlformats.org/officeDocument/2006/relationships/hyperlink" Target="https://podminky.urs.cz/item/CS_URS_2023_02/132312121" TargetMode="External" /><Relationship Id="rId4" Type="http://schemas.openxmlformats.org/officeDocument/2006/relationships/hyperlink" Target="https://podminky.urs.cz/item/CS_URS_2023_02/132351104" TargetMode="External" /><Relationship Id="rId5" Type="http://schemas.openxmlformats.org/officeDocument/2006/relationships/hyperlink" Target="https://podminky.urs.cz/item/CS_URS_2023_02/139001101" TargetMode="External" /><Relationship Id="rId6" Type="http://schemas.openxmlformats.org/officeDocument/2006/relationships/hyperlink" Target="https://podminky.urs.cz/item/CS_URS_2023_02/151101101" TargetMode="External" /><Relationship Id="rId7" Type="http://schemas.openxmlformats.org/officeDocument/2006/relationships/hyperlink" Target="https://podminky.urs.cz/item/CS_URS_2023_02/151101111" TargetMode="External" /><Relationship Id="rId8" Type="http://schemas.openxmlformats.org/officeDocument/2006/relationships/drawing" Target="../drawings/drawing1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5</v>
      </c>
      <c r="BV1" s="17" t="s">
        <v>6</v>
      </c>
    </row>
    <row r="2" s="1" customFormat="1" ht="36.96" customHeight="1">
      <c r="AR2" s="1"/>
      <c r="AS2" s="1"/>
      <c r="AT2" s="1"/>
      <c r="AU2" s="1"/>
      <c r="AV2" s="1"/>
      <c r="AW2" s="1"/>
      <c r="AX2" s="1"/>
      <c r="AY2" s="1"/>
      <c r="AZ2" s="1"/>
      <c r="BA2" s="1"/>
      <c r="BB2" s="1"/>
      <c r="BC2" s="1"/>
      <c r="BD2" s="1"/>
      <c r="BE2" s="1"/>
      <c r="BF2" s="1"/>
      <c r="BG2" s="1"/>
      <c r="BS2" s="18" t="s">
        <v>7</v>
      </c>
      <c r="BT2" s="18" t="s">
        <v>8</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G5" s="29" t="s">
        <v>16</v>
      </c>
      <c r="BS5" s="18" t="s">
        <v>7</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G6" s="32"/>
      <c r="BS6" s="18" t="s">
        <v>7</v>
      </c>
    </row>
    <row r="7" s="1" customFormat="1" ht="12" customHeight="1">
      <c r="B7" s="22"/>
      <c r="C7" s="23"/>
      <c r="D7" s="33"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G7" s="32"/>
      <c r="BS7" s="18" t="s">
        <v>7</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G8" s="32"/>
      <c r="BS8" s="18" t="s">
        <v>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2"/>
      <c r="BS9" s="18" t="s">
        <v>7</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v>
      </c>
      <c r="AO10" s="23"/>
      <c r="AP10" s="23"/>
      <c r="AQ10" s="23"/>
      <c r="AR10" s="21"/>
      <c r="BG10" s="32"/>
      <c r="BS10" s="18" t="s">
        <v>7</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v>
      </c>
      <c r="AO11" s="23"/>
      <c r="AP11" s="23"/>
      <c r="AQ11" s="23"/>
      <c r="AR11" s="21"/>
      <c r="BG11" s="32"/>
      <c r="BS11" s="18" t="s">
        <v>7</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2"/>
      <c r="BS12" s="18" t="s">
        <v>7</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G13" s="32"/>
      <c r="BS13" s="18" t="s">
        <v>7</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G14" s="32"/>
      <c r="BS14" s="18" t="s">
        <v>7</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v>
      </c>
      <c r="AO16" s="23"/>
      <c r="AP16" s="23"/>
      <c r="AQ16" s="23"/>
      <c r="AR16" s="21"/>
      <c r="BG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v>
      </c>
      <c r="AO17" s="23"/>
      <c r="AP17" s="23"/>
      <c r="AQ17" s="23"/>
      <c r="AR17" s="21"/>
      <c r="BG17" s="32"/>
      <c r="BS17" s="18" t="s">
        <v>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2"/>
      <c r="BS18" s="18" t="s">
        <v>7</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G19" s="32"/>
      <c r="BS19" s="18" t="s">
        <v>7</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G20" s="32"/>
      <c r="BS20" s="18" t="s">
        <v>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G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G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G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G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G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ROUND(BB94, 2)</f>
        <v>0</v>
      </c>
      <c r="X29" s="48"/>
      <c r="Y29" s="48"/>
      <c r="Z29" s="48"/>
      <c r="AA29" s="48"/>
      <c r="AB29" s="48"/>
      <c r="AC29" s="48"/>
      <c r="AD29" s="48"/>
      <c r="AE29" s="48"/>
      <c r="AF29" s="48"/>
      <c r="AG29" s="48"/>
      <c r="AH29" s="48"/>
      <c r="AI29" s="48"/>
      <c r="AJ29" s="48"/>
      <c r="AK29" s="50">
        <f>ROUND(AX94, 2)</f>
        <v>0</v>
      </c>
      <c r="AL29" s="48"/>
      <c r="AM29" s="48"/>
      <c r="AN29" s="48"/>
      <c r="AO29" s="48"/>
      <c r="AP29" s="48"/>
      <c r="AQ29" s="48"/>
      <c r="AR29" s="51"/>
      <c r="BG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ROUND(BC94, 2)</f>
        <v>0</v>
      </c>
      <c r="X30" s="48"/>
      <c r="Y30" s="48"/>
      <c r="Z30" s="48"/>
      <c r="AA30" s="48"/>
      <c r="AB30" s="48"/>
      <c r="AC30" s="48"/>
      <c r="AD30" s="48"/>
      <c r="AE30" s="48"/>
      <c r="AF30" s="48"/>
      <c r="AG30" s="48"/>
      <c r="AH30" s="48"/>
      <c r="AI30" s="48"/>
      <c r="AJ30" s="48"/>
      <c r="AK30" s="50">
        <f>ROUND(AY94, 2)</f>
        <v>0</v>
      </c>
      <c r="AL30" s="48"/>
      <c r="AM30" s="48"/>
      <c r="AN30" s="48"/>
      <c r="AO30" s="48"/>
      <c r="AP30" s="48"/>
      <c r="AQ30" s="48"/>
      <c r="AR30" s="51"/>
      <c r="BG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ROUND(BD94, 2)</f>
        <v>0</v>
      </c>
      <c r="X31" s="48"/>
      <c r="Y31" s="48"/>
      <c r="Z31" s="48"/>
      <c r="AA31" s="48"/>
      <c r="AB31" s="48"/>
      <c r="AC31" s="48"/>
      <c r="AD31" s="48"/>
      <c r="AE31" s="48"/>
      <c r="AF31" s="48"/>
      <c r="AG31" s="48"/>
      <c r="AH31" s="48"/>
      <c r="AI31" s="48"/>
      <c r="AJ31" s="48"/>
      <c r="AK31" s="50">
        <v>0</v>
      </c>
      <c r="AL31" s="48"/>
      <c r="AM31" s="48"/>
      <c r="AN31" s="48"/>
      <c r="AO31" s="48"/>
      <c r="AP31" s="48"/>
      <c r="AQ31" s="48"/>
      <c r="AR31" s="51"/>
      <c r="BG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ROUND(BE94, 2)</f>
        <v>0</v>
      </c>
      <c r="X32" s="48"/>
      <c r="Y32" s="48"/>
      <c r="Z32" s="48"/>
      <c r="AA32" s="48"/>
      <c r="AB32" s="48"/>
      <c r="AC32" s="48"/>
      <c r="AD32" s="48"/>
      <c r="AE32" s="48"/>
      <c r="AF32" s="48"/>
      <c r="AG32" s="48"/>
      <c r="AH32" s="48"/>
      <c r="AI32" s="48"/>
      <c r="AJ32" s="48"/>
      <c r="AK32" s="50">
        <v>0</v>
      </c>
      <c r="AL32" s="48"/>
      <c r="AM32" s="48"/>
      <c r="AN32" s="48"/>
      <c r="AO32" s="48"/>
      <c r="AP32" s="48"/>
      <c r="AQ32" s="48"/>
      <c r="AR32" s="51"/>
      <c r="BG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ROUND(BF94, 2)</f>
        <v>0</v>
      </c>
      <c r="X33" s="48"/>
      <c r="Y33" s="48"/>
      <c r="Z33" s="48"/>
      <c r="AA33" s="48"/>
      <c r="AB33" s="48"/>
      <c r="AC33" s="48"/>
      <c r="AD33" s="48"/>
      <c r="AE33" s="48"/>
      <c r="AF33" s="48"/>
      <c r="AG33" s="48"/>
      <c r="AH33" s="48"/>
      <c r="AI33" s="48"/>
      <c r="AJ33" s="48"/>
      <c r="AK33" s="50">
        <v>0</v>
      </c>
      <c r="AL33" s="48"/>
      <c r="AM33" s="48"/>
      <c r="AN33" s="48"/>
      <c r="AO33" s="48"/>
      <c r="AP33" s="48"/>
      <c r="AQ33" s="48"/>
      <c r="AR33" s="51"/>
      <c r="BG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G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G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G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G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G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G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G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G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G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G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G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G83" s="39"/>
    </row>
    <row r="84" s="4" customFormat="1" ht="12" customHeight="1">
      <c r="A84" s="4"/>
      <c r="B84" s="71"/>
      <c r="C84" s="33" t="s">
        <v>14</v>
      </c>
      <c r="D84" s="72"/>
      <c r="E84" s="72"/>
      <c r="F84" s="72"/>
      <c r="G84" s="72"/>
      <c r="H84" s="72"/>
      <c r="I84" s="72"/>
      <c r="J84" s="72"/>
      <c r="K84" s="72"/>
      <c r="L84" s="72" t="str">
        <f>K5</f>
        <v>Tachov</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G84" s="4"/>
    </row>
    <row r="85" s="5" customFormat="1" ht="36.96" customHeight="1">
      <c r="A85" s="5"/>
      <c r="B85" s="74"/>
      <c r="C85" s="75" t="s">
        <v>17</v>
      </c>
      <c r="D85" s="76"/>
      <c r="E85" s="76"/>
      <c r="F85" s="76"/>
      <c r="G85" s="76"/>
      <c r="H85" s="76"/>
      <c r="I85" s="76"/>
      <c r="J85" s="76"/>
      <c r="K85" s="76"/>
      <c r="L85" s="77" t="str">
        <f>K6</f>
        <v>Úpravy náměstí Republiky v rámci MPZ Tachov</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G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G86" s="39"/>
    </row>
    <row r="87" s="2" customFormat="1" ht="12" customHeight="1">
      <c r="A87" s="39"/>
      <c r="B87" s="40"/>
      <c r="C87" s="33" t="s">
        <v>21</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11. 12. 2023</v>
      </c>
      <c r="AN87" s="80"/>
      <c r="AO87" s="41"/>
      <c r="AP87" s="41"/>
      <c r="AQ87" s="41"/>
      <c r="AR87" s="45"/>
      <c r="BG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G88" s="39"/>
    </row>
    <row r="89" s="2" customFormat="1" ht="15.15" customHeight="1">
      <c r="A89" s="39"/>
      <c r="B89" s="40"/>
      <c r="C89" s="33" t="s">
        <v>25</v>
      </c>
      <c r="D89" s="41"/>
      <c r="E89" s="41"/>
      <c r="F89" s="41"/>
      <c r="G89" s="41"/>
      <c r="H89" s="41"/>
      <c r="I89" s="41"/>
      <c r="J89" s="41"/>
      <c r="K89" s="41"/>
      <c r="L89" s="72" t="str">
        <f>IF(E11= "","",E11)</f>
        <v>Město Tachov</v>
      </c>
      <c r="M89" s="41"/>
      <c r="N89" s="41"/>
      <c r="O89" s="41"/>
      <c r="P89" s="41"/>
      <c r="Q89" s="41"/>
      <c r="R89" s="41"/>
      <c r="S89" s="41"/>
      <c r="T89" s="41"/>
      <c r="U89" s="41"/>
      <c r="V89" s="41"/>
      <c r="W89" s="41"/>
      <c r="X89" s="41"/>
      <c r="Y89" s="41"/>
      <c r="Z89" s="41"/>
      <c r="AA89" s="41"/>
      <c r="AB89" s="41"/>
      <c r="AC89" s="41"/>
      <c r="AD89" s="41"/>
      <c r="AE89" s="41"/>
      <c r="AF89" s="41"/>
      <c r="AG89" s="41"/>
      <c r="AH89" s="41"/>
      <c r="AI89" s="33" t="s">
        <v>31</v>
      </c>
      <c r="AJ89" s="41"/>
      <c r="AK89" s="41"/>
      <c r="AL89" s="41"/>
      <c r="AM89" s="81" t="str">
        <f>IF(E17="","",E17)</f>
        <v>Ing. Václav Lacyk</v>
      </c>
      <c r="AN89" s="72"/>
      <c r="AO89" s="72"/>
      <c r="AP89" s="72"/>
      <c r="AQ89" s="41"/>
      <c r="AR89" s="45"/>
      <c r="AS89" s="82" t="s">
        <v>56</v>
      </c>
      <c r="AT89" s="83"/>
      <c r="AU89" s="84"/>
      <c r="AV89" s="84"/>
      <c r="AW89" s="84"/>
      <c r="AX89" s="84"/>
      <c r="AY89" s="84"/>
      <c r="AZ89" s="84"/>
      <c r="BA89" s="84"/>
      <c r="BB89" s="84"/>
      <c r="BC89" s="84"/>
      <c r="BD89" s="84"/>
      <c r="BE89" s="84"/>
      <c r="BF89" s="85"/>
      <c r="BG89" s="39"/>
    </row>
    <row r="90" s="2" customFormat="1" ht="25.65" customHeight="1">
      <c r="A90" s="39"/>
      <c r="B90" s="40"/>
      <c r="C90" s="33" t="s">
        <v>29</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D PROJEKT PLZEŇ Nedvěd s.r.o.</v>
      </c>
      <c r="AN90" s="72"/>
      <c r="AO90" s="72"/>
      <c r="AP90" s="72"/>
      <c r="AQ90" s="41"/>
      <c r="AR90" s="45"/>
      <c r="AS90" s="86"/>
      <c r="AT90" s="87"/>
      <c r="AU90" s="88"/>
      <c r="AV90" s="88"/>
      <c r="AW90" s="88"/>
      <c r="AX90" s="88"/>
      <c r="AY90" s="88"/>
      <c r="AZ90" s="88"/>
      <c r="BA90" s="88"/>
      <c r="BB90" s="88"/>
      <c r="BC90" s="88"/>
      <c r="BD90" s="88"/>
      <c r="BE90" s="88"/>
      <c r="BF90" s="89"/>
      <c r="BG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2"/>
      <c r="BE91" s="92"/>
      <c r="BF91" s="93"/>
      <c r="BG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2" t="s">
        <v>73</v>
      </c>
      <c r="BE92" s="102" t="s">
        <v>74</v>
      </c>
      <c r="BF92" s="103" t="s">
        <v>75</v>
      </c>
      <c r="BG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5"/>
      <c r="BE93" s="105"/>
      <c r="BF93" s="106"/>
      <c r="BG93" s="39"/>
    </row>
    <row r="94" s="6" customFormat="1" ht="32.4" customHeight="1">
      <c r="A94" s="6"/>
      <c r="B94" s="107"/>
      <c r="C94" s="108" t="s">
        <v>76</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ROUND(SUM(AG95:AG109),2)</f>
        <v>0</v>
      </c>
      <c r="AH94" s="110"/>
      <c r="AI94" s="110"/>
      <c r="AJ94" s="110"/>
      <c r="AK94" s="110"/>
      <c r="AL94" s="110"/>
      <c r="AM94" s="110"/>
      <c r="AN94" s="111">
        <f>SUM(AG94,AV94)</f>
        <v>0</v>
      </c>
      <c r="AO94" s="111"/>
      <c r="AP94" s="111"/>
      <c r="AQ94" s="112" t="s">
        <v>1</v>
      </c>
      <c r="AR94" s="113"/>
      <c r="AS94" s="114">
        <f>ROUND(SUM(AS95:AS109),2)</f>
        <v>0</v>
      </c>
      <c r="AT94" s="115">
        <f>ROUND(SUM(AT95:AT109),2)</f>
        <v>0</v>
      </c>
      <c r="AU94" s="116">
        <f>ROUND(SUM(AU95:AU109),2)</f>
        <v>0</v>
      </c>
      <c r="AV94" s="116">
        <f>ROUND(SUM(AX94:AY94),2)</f>
        <v>0</v>
      </c>
      <c r="AW94" s="117">
        <f>ROUND(SUM(AW95:AW109),5)</f>
        <v>0</v>
      </c>
      <c r="AX94" s="116">
        <f>ROUND(BB94*L29,2)</f>
        <v>0</v>
      </c>
      <c r="AY94" s="116">
        <f>ROUND(BC94*L30,2)</f>
        <v>0</v>
      </c>
      <c r="AZ94" s="116">
        <f>ROUND(BD94*L29,2)</f>
        <v>0</v>
      </c>
      <c r="BA94" s="116">
        <f>ROUND(BE94*L30,2)</f>
        <v>0</v>
      </c>
      <c r="BB94" s="116">
        <f>ROUND(SUM(BB95:BB109),2)</f>
        <v>0</v>
      </c>
      <c r="BC94" s="116">
        <f>ROUND(SUM(BC95:BC109),2)</f>
        <v>0</v>
      </c>
      <c r="BD94" s="116">
        <f>ROUND(SUM(BD95:BD109),2)</f>
        <v>0</v>
      </c>
      <c r="BE94" s="116">
        <f>ROUND(SUM(BE95:BE109),2)</f>
        <v>0</v>
      </c>
      <c r="BF94" s="118">
        <f>ROUND(SUM(BF95:BF109),2)</f>
        <v>0</v>
      </c>
      <c r="BG94" s="6"/>
      <c r="BS94" s="119" t="s">
        <v>77</v>
      </c>
      <c r="BT94" s="119" t="s">
        <v>78</v>
      </c>
      <c r="BU94" s="120" t="s">
        <v>79</v>
      </c>
      <c r="BV94" s="119" t="s">
        <v>80</v>
      </c>
      <c r="BW94" s="119" t="s">
        <v>6</v>
      </c>
      <c r="BX94" s="119" t="s">
        <v>81</v>
      </c>
      <c r="CL94" s="119" t="s">
        <v>1</v>
      </c>
    </row>
    <row r="95" s="7" customFormat="1" ht="16.5" customHeight="1">
      <c r="A95" s="121" t="s">
        <v>82</v>
      </c>
      <c r="B95" s="122"/>
      <c r="C95" s="123"/>
      <c r="D95" s="124" t="s">
        <v>83</v>
      </c>
      <c r="E95" s="124"/>
      <c r="F95" s="124"/>
      <c r="G95" s="124"/>
      <c r="H95" s="124"/>
      <c r="I95" s="125"/>
      <c r="J95" s="124" t="s">
        <v>84</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'SO 001 - Kácení zeleně'!K32</f>
        <v>0</v>
      </c>
      <c r="AH95" s="125"/>
      <c r="AI95" s="125"/>
      <c r="AJ95" s="125"/>
      <c r="AK95" s="125"/>
      <c r="AL95" s="125"/>
      <c r="AM95" s="125"/>
      <c r="AN95" s="126">
        <f>SUM(AG95,AV95)</f>
        <v>0</v>
      </c>
      <c r="AO95" s="125"/>
      <c r="AP95" s="125"/>
      <c r="AQ95" s="127" t="s">
        <v>85</v>
      </c>
      <c r="AR95" s="128"/>
      <c r="AS95" s="129">
        <f>'SO 001 - Kácení zeleně'!K30</f>
        <v>0</v>
      </c>
      <c r="AT95" s="130">
        <f>'SO 001 - Kácení zeleně'!K31</f>
        <v>0</v>
      </c>
      <c r="AU95" s="130">
        <v>0</v>
      </c>
      <c r="AV95" s="130">
        <f>ROUND(SUM(AX95:AY95),2)</f>
        <v>0</v>
      </c>
      <c r="AW95" s="131">
        <f>'SO 001 - Kácení zeleně'!T118</f>
        <v>0</v>
      </c>
      <c r="AX95" s="130">
        <f>'SO 001 - Kácení zeleně'!K35</f>
        <v>0</v>
      </c>
      <c r="AY95" s="130">
        <f>'SO 001 - Kácení zeleně'!K36</f>
        <v>0</v>
      </c>
      <c r="AZ95" s="130">
        <f>'SO 001 - Kácení zeleně'!K37</f>
        <v>0</v>
      </c>
      <c r="BA95" s="130">
        <f>'SO 001 - Kácení zeleně'!K38</f>
        <v>0</v>
      </c>
      <c r="BB95" s="130">
        <f>'SO 001 - Kácení zeleně'!F35</f>
        <v>0</v>
      </c>
      <c r="BC95" s="130">
        <f>'SO 001 - Kácení zeleně'!F36</f>
        <v>0</v>
      </c>
      <c r="BD95" s="130">
        <f>'SO 001 - Kácení zeleně'!F37</f>
        <v>0</v>
      </c>
      <c r="BE95" s="130">
        <f>'SO 001 - Kácení zeleně'!F38</f>
        <v>0</v>
      </c>
      <c r="BF95" s="132">
        <f>'SO 001 - Kácení zeleně'!F39</f>
        <v>0</v>
      </c>
      <c r="BG95" s="7"/>
      <c r="BT95" s="133" t="s">
        <v>86</v>
      </c>
      <c r="BV95" s="133" t="s">
        <v>80</v>
      </c>
      <c r="BW95" s="133" t="s">
        <v>87</v>
      </c>
      <c r="BX95" s="133" t="s">
        <v>6</v>
      </c>
      <c r="CL95" s="133" t="s">
        <v>1</v>
      </c>
      <c r="CM95" s="133" t="s">
        <v>88</v>
      </c>
    </row>
    <row r="96" s="7" customFormat="1" ht="24.75" customHeight="1">
      <c r="A96" s="121" t="s">
        <v>82</v>
      </c>
      <c r="B96" s="122"/>
      <c r="C96" s="123"/>
      <c r="D96" s="124" t="s">
        <v>89</v>
      </c>
      <c r="E96" s="124"/>
      <c r="F96" s="124"/>
      <c r="G96" s="124"/>
      <c r="H96" s="124"/>
      <c r="I96" s="125"/>
      <c r="J96" s="124" t="s">
        <v>90</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101 a 104 - Místní kom...'!K32</f>
        <v>0</v>
      </c>
      <c r="AH96" s="125"/>
      <c r="AI96" s="125"/>
      <c r="AJ96" s="125"/>
      <c r="AK96" s="125"/>
      <c r="AL96" s="125"/>
      <c r="AM96" s="125"/>
      <c r="AN96" s="126">
        <f>SUM(AG96,AV96)</f>
        <v>0</v>
      </c>
      <c r="AO96" s="125"/>
      <c r="AP96" s="125"/>
      <c r="AQ96" s="127" t="s">
        <v>85</v>
      </c>
      <c r="AR96" s="128"/>
      <c r="AS96" s="129">
        <f>'SO 101 a 104 - Místní kom...'!K30</f>
        <v>0</v>
      </c>
      <c r="AT96" s="130">
        <f>'SO 101 a 104 - Místní kom...'!K31</f>
        <v>0</v>
      </c>
      <c r="AU96" s="130">
        <v>0</v>
      </c>
      <c r="AV96" s="130">
        <f>ROUND(SUM(AX96:AY96),2)</f>
        <v>0</v>
      </c>
      <c r="AW96" s="131">
        <f>'SO 101 a 104 - Místní kom...'!T131</f>
        <v>0</v>
      </c>
      <c r="AX96" s="130">
        <f>'SO 101 a 104 - Místní kom...'!K35</f>
        <v>0</v>
      </c>
      <c r="AY96" s="130">
        <f>'SO 101 a 104 - Místní kom...'!K36</f>
        <v>0</v>
      </c>
      <c r="AZ96" s="130">
        <f>'SO 101 a 104 - Místní kom...'!K37</f>
        <v>0</v>
      </c>
      <c r="BA96" s="130">
        <f>'SO 101 a 104 - Místní kom...'!K38</f>
        <v>0</v>
      </c>
      <c r="BB96" s="130">
        <f>'SO 101 a 104 - Místní kom...'!F35</f>
        <v>0</v>
      </c>
      <c r="BC96" s="130">
        <f>'SO 101 a 104 - Místní kom...'!F36</f>
        <v>0</v>
      </c>
      <c r="BD96" s="130">
        <f>'SO 101 a 104 - Místní kom...'!F37</f>
        <v>0</v>
      </c>
      <c r="BE96" s="130">
        <f>'SO 101 a 104 - Místní kom...'!F38</f>
        <v>0</v>
      </c>
      <c r="BF96" s="132">
        <f>'SO 101 a 104 - Místní kom...'!F39</f>
        <v>0</v>
      </c>
      <c r="BG96" s="7"/>
      <c r="BT96" s="133" t="s">
        <v>86</v>
      </c>
      <c r="BV96" s="133" t="s">
        <v>80</v>
      </c>
      <c r="BW96" s="133" t="s">
        <v>91</v>
      </c>
      <c r="BX96" s="133" t="s">
        <v>6</v>
      </c>
      <c r="CL96" s="133" t="s">
        <v>1</v>
      </c>
      <c r="CM96" s="133" t="s">
        <v>88</v>
      </c>
    </row>
    <row r="97" s="7" customFormat="1" ht="16.5" customHeight="1">
      <c r="A97" s="121" t="s">
        <v>82</v>
      </c>
      <c r="B97" s="122"/>
      <c r="C97" s="123"/>
      <c r="D97" s="124" t="s">
        <v>92</v>
      </c>
      <c r="E97" s="124"/>
      <c r="F97" s="124"/>
      <c r="G97" s="124"/>
      <c r="H97" s="124"/>
      <c r="I97" s="125"/>
      <c r="J97" s="124" t="s">
        <v>93</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102 - MK ul. K Náměstí'!K32</f>
        <v>0</v>
      </c>
      <c r="AH97" s="125"/>
      <c r="AI97" s="125"/>
      <c r="AJ97" s="125"/>
      <c r="AK97" s="125"/>
      <c r="AL97" s="125"/>
      <c r="AM97" s="125"/>
      <c r="AN97" s="126">
        <f>SUM(AG97,AV97)</f>
        <v>0</v>
      </c>
      <c r="AO97" s="125"/>
      <c r="AP97" s="125"/>
      <c r="AQ97" s="127" t="s">
        <v>85</v>
      </c>
      <c r="AR97" s="128"/>
      <c r="AS97" s="129">
        <f>'SO 102 - MK ul. K Náměstí'!K30</f>
        <v>0</v>
      </c>
      <c r="AT97" s="130">
        <f>'SO 102 - MK ul. K Náměstí'!K31</f>
        <v>0</v>
      </c>
      <c r="AU97" s="130">
        <v>0</v>
      </c>
      <c r="AV97" s="130">
        <f>ROUND(SUM(AX97:AY97),2)</f>
        <v>0</v>
      </c>
      <c r="AW97" s="131">
        <f>'SO 102 - MK ul. K Náměstí'!T128</f>
        <v>0</v>
      </c>
      <c r="AX97" s="130">
        <f>'SO 102 - MK ul. K Náměstí'!K35</f>
        <v>0</v>
      </c>
      <c r="AY97" s="130">
        <f>'SO 102 - MK ul. K Náměstí'!K36</f>
        <v>0</v>
      </c>
      <c r="AZ97" s="130">
        <f>'SO 102 - MK ul. K Náměstí'!K37</f>
        <v>0</v>
      </c>
      <c r="BA97" s="130">
        <f>'SO 102 - MK ul. K Náměstí'!K38</f>
        <v>0</v>
      </c>
      <c r="BB97" s="130">
        <f>'SO 102 - MK ul. K Náměstí'!F35</f>
        <v>0</v>
      </c>
      <c r="BC97" s="130">
        <f>'SO 102 - MK ul. K Náměstí'!F36</f>
        <v>0</v>
      </c>
      <c r="BD97" s="130">
        <f>'SO 102 - MK ul. K Náměstí'!F37</f>
        <v>0</v>
      </c>
      <c r="BE97" s="130">
        <f>'SO 102 - MK ul. K Náměstí'!F38</f>
        <v>0</v>
      </c>
      <c r="BF97" s="132">
        <f>'SO 102 - MK ul. K Náměstí'!F39</f>
        <v>0</v>
      </c>
      <c r="BG97" s="7"/>
      <c r="BT97" s="133" t="s">
        <v>86</v>
      </c>
      <c r="BV97" s="133" t="s">
        <v>80</v>
      </c>
      <c r="BW97" s="133" t="s">
        <v>94</v>
      </c>
      <c r="BX97" s="133" t="s">
        <v>6</v>
      </c>
      <c r="CL97" s="133" t="s">
        <v>1</v>
      </c>
      <c r="CM97" s="133" t="s">
        <v>88</v>
      </c>
    </row>
    <row r="98" s="7" customFormat="1" ht="16.5" customHeight="1">
      <c r="A98" s="121" t="s">
        <v>82</v>
      </c>
      <c r="B98" s="122"/>
      <c r="C98" s="123"/>
      <c r="D98" s="124" t="s">
        <v>95</v>
      </c>
      <c r="E98" s="124"/>
      <c r="F98" s="124"/>
      <c r="G98" s="124"/>
      <c r="H98" s="124"/>
      <c r="I98" s="125"/>
      <c r="J98" s="124" t="s">
        <v>96</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'SO 103 - MK ul. Husitská'!K32</f>
        <v>0</v>
      </c>
      <c r="AH98" s="125"/>
      <c r="AI98" s="125"/>
      <c r="AJ98" s="125"/>
      <c r="AK98" s="125"/>
      <c r="AL98" s="125"/>
      <c r="AM98" s="125"/>
      <c r="AN98" s="126">
        <f>SUM(AG98,AV98)</f>
        <v>0</v>
      </c>
      <c r="AO98" s="125"/>
      <c r="AP98" s="125"/>
      <c r="AQ98" s="127" t="s">
        <v>85</v>
      </c>
      <c r="AR98" s="128"/>
      <c r="AS98" s="129">
        <f>'SO 103 - MK ul. Husitská'!K30</f>
        <v>0</v>
      </c>
      <c r="AT98" s="130">
        <f>'SO 103 - MK ul. Husitská'!K31</f>
        <v>0</v>
      </c>
      <c r="AU98" s="130">
        <v>0</v>
      </c>
      <c r="AV98" s="130">
        <f>ROUND(SUM(AX98:AY98),2)</f>
        <v>0</v>
      </c>
      <c r="AW98" s="131">
        <f>'SO 103 - MK ul. Husitská'!T128</f>
        <v>0</v>
      </c>
      <c r="AX98" s="130">
        <f>'SO 103 - MK ul. Husitská'!K35</f>
        <v>0</v>
      </c>
      <c r="AY98" s="130">
        <f>'SO 103 - MK ul. Husitská'!K36</f>
        <v>0</v>
      </c>
      <c r="AZ98" s="130">
        <f>'SO 103 - MK ul. Husitská'!K37</f>
        <v>0</v>
      </c>
      <c r="BA98" s="130">
        <f>'SO 103 - MK ul. Husitská'!K38</f>
        <v>0</v>
      </c>
      <c r="BB98" s="130">
        <f>'SO 103 - MK ul. Husitská'!F35</f>
        <v>0</v>
      </c>
      <c r="BC98" s="130">
        <f>'SO 103 - MK ul. Husitská'!F36</f>
        <v>0</v>
      </c>
      <c r="BD98" s="130">
        <f>'SO 103 - MK ul. Husitská'!F37</f>
        <v>0</v>
      </c>
      <c r="BE98" s="130">
        <f>'SO 103 - MK ul. Husitská'!F38</f>
        <v>0</v>
      </c>
      <c r="BF98" s="132">
        <f>'SO 103 - MK ul. Husitská'!F39</f>
        <v>0</v>
      </c>
      <c r="BG98" s="7"/>
      <c r="BT98" s="133" t="s">
        <v>86</v>
      </c>
      <c r="BV98" s="133" t="s">
        <v>80</v>
      </c>
      <c r="BW98" s="133" t="s">
        <v>97</v>
      </c>
      <c r="BX98" s="133" t="s">
        <v>6</v>
      </c>
      <c r="CL98" s="133" t="s">
        <v>1</v>
      </c>
      <c r="CM98" s="133" t="s">
        <v>88</v>
      </c>
    </row>
    <row r="99" s="7" customFormat="1" ht="16.5" customHeight="1">
      <c r="A99" s="121" t="s">
        <v>82</v>
      </c>
      <c r="B99" s="122"/>
      <c r="C99" s="123"/>
      <c r="D99" s="124" t="s">
        <v>98</v>
      </c>
      <c r="E99" s="124"/>
      <c r="F99" s="124"/>
      <c r="G99" s="124"/>
      <c r="H99" s="124"/>
      <c r="I99" s="125"/>
      <c r="J99" s="124" t="s">
        <v>99</v>
      </c>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6">
        <f>'SO 105 - MK ul. B. Němcové'!K32</f>
        <v>0</v>
      </c>
      <c r="AH99" s="125"/>
      <c r="AI99" s="125"/>
      <c r="AJ99" s="125"/>
      <c r="AK99" s="125"/>
      <c r="AL99" s="125"/>
      <c r="AM99" s="125"/>
      <c r="AN99" s="126">
        <f>SUM(AG99,AV99)</f>
        <v>0</v>
      </c>
      <c r="AO99" s="125"/>
      <c r="AP99" s="125"/>
      <c r="AQ99" s="127" t="s">
        <v>85</v>
      </c>
      <c r="AR99" s="128"/>
      <c r="AS99" s="129">
        <f>'SO 105 - MK ul. B. Němcové'!K30</f>
        <v>0</v>
      </c>
      <c r="AT99" s="130">
        <f>'SO 105 - MK ul. B. Němcové'!K31</f>
        <v>0</v>
      </c>
      <c r="AU99" s="130">
        <v>0</v>
      </c>
      <c r="AV99" s="130">
        <f>ROUND(SUM(AX99:AY99),2)</f>
        <v>0</v>
      </c>
      <c r="AW99" s="131">
        <f>'SO 105 - MK ul. B. Němcové'!T128</f>
        <v>0</v>
      </c>
      <c r="AX99" s="130">
        <f>'SO 105 - MK ul. B. Němcové'!K35</f>
        <v>0</v>
      </c>
      <c r="AY99" s="130">
        <f>'SO 105 - MK ul. B. Němcové'!K36</f>
        <v>0</v>
      </c>
      <c r="AZ99" s="130">
        <f>'SO 105 - MK ul. B. Němcové'!K37</f>
        <v>0</v>
      </c>
      <c r="BA99" s="130">
        <f>'SO 105 - MK ul. B. Němcové'!K38</f>
        <v>0</v>
      </c>
      <c r="BB99" s="130">
        <f>'SO 105 - MK ul. B. Němcové'!F35</f>
        <v>0</v>
      </c>
      <c r="BC99" s="130">
        <f>'SO 105 - MK ul. B. Němcové'!F36</f>
        <v>0</v>
      </c>
      <c r="BD99" s="130">
        <f>'SO 105 - MK ul. B. Němcové'!F37</f>
        <v>0</v>
      </c>
      <c r="BE99" s="130">
        <f>'SO 105 - MK ul. B. Němcové'!F38</f>
        <v>0</v>
      </c>
      <c r="BF99" s="132">
        <f>'SO 105 - MK ul. B. Němcové'!F39</f>
        <v>0</v>
      </c>
      <c r="BG99" s="7"/>
      <c r="BT99" s="133" t="s">
        <v>86</v>
      </c>
      <c r="BV99" s="133" t="s">
        <v>80</v>
      </c>
      <c r="BW99" s="133" t="s">
        <v>100</v>
      </c>
      <c r="BX99" s="133" t="s">
        <v>6</v>
      </c>
      <c r="CL99" s="133" t="s">
        <v>1</v>
      </c>
      <c r="CM99" s="133" t="s">
        <v>88</v>
      </c>
    </row>
    <row r="100" s="7" customFormat="1" ht="16.5" customHeight="1">
      <c r="A100" s="121" t="s">
        <v>82</v>
      </c>
      <c r="B100" s="122"/>
      <c r="C100" s="123"/>
      <c r="D100" s="124" t="s">
        <v>101</v>
      </c>
      <c r="E100" s="124"/>
      <c r="F100" s="124"/>
      <c r="G100" s="124"/>
      <c r="H100" s="124"/>
      <c r="I100" s="125"/>
      <c r="J100" s="124" t="s">
        <v>102</v>
      </c>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6">
        <f>'SO 150 - Dopravní značení...'!K32</f>
        <v>0</v>
      </c>
      <c r="AH100" s="125"/>
      <c r="AI100" s="125"/>
      <c r="AJ100" s="125"/>
      <c r="AK100" s="125"/>
      <c r="AL100" s="125"/>
      <c r="AM100" s="125"/>
      <c r="AN100" s="126">
        <f>SUM(AG100,AV100)</f>
        <v>0</v>
      </c>
      <c r="AO100" s="125"/>
      <c r="AP100" s="125"/>
      <c r="AQ100" s="127" t="s">
        <v>85</v>
      </c>
      <c r="AR100" s="128"/>
      <c r="AS100" s="129">
        <f>'SO 150 - Dopravní značení...'!K30</f>
        <v>0</v>
      </c>
      <c r="AT100" s="130">
        <f>'SO 150 - Dopravní značení...'!K31</f>
        <v>0</v>
      </c>
      <c r="AU100" s="130">
        <v>0</v>
      </c>
      <c r="AV100" s="130">
        <f>ROUND(SUM(AX100:AY100),2)</f>
        <v>0</v>
      </c>
      <c r="AW100" s="131">
        <f>'SO 150 - Dopravní značení...'!T119</f>
        <v>0</v>
      </c>
      <c r="AX100" s="130">
        <f>'SO 150 - Dopravní značení...'!K35</f>
        <v>0</v>
      </c>
      <c r="AY100" s="130">
        <f>'SO 150 - Dopravní značení...'!K36</f>
        <v>0</v>
      </c>
      <c r="AZ100" s="130">
        <f>'SO 150 - Dopravní značení...'!K37</f>
        <v>0</v>
      </c>
      <c r="BA100" s="130">
        <f>'SO 150 - Dopravní značení...'!K38</f>
        <v>0</v>
      </c>
      <c r="BB100" s="130">
        <f>'SO 150 - Dopravní značení...'!F35</f>
        <v>0</v>
      </c>
      <c r="BC100" s="130">
        <f>'SO 150 - Dopravní značení...'!F36</f>
        <v>0</v>
      </c>
      <c r="BD100" s="130">
        <f>'SO 150 - Dopravní značení...'!F37</f>
        <v>0</v>
      </c>
      <c r="BE100" s="130">
        <f>'SO 150 - Dopravní značení...'!F38</f>
        <v>0</v>
      </c>
      <c r="BF100" s="132">
        <f>'SO 150 - Dopravní značení...'!F39</f>
        <v>0</v>
      </c>
      <c r="BG100" s="7"/>
      <c r="BT100" s="133" t="s">
        <v>86</v>
      </c>
      <c r="BV100" s="133" t="s">
        <v>80</v>
      </c>
      <c r="BW100" s="133" t="s">
        <v>103</v>
      </c>
      <c r="BX100" s="133" t="s">
        <v>6</v>
      </c>
      <c r="CL100" s="133" t="s">
        <v>1</v>
      </c>
      <c r="CM100" s="133" t="s">
        <v>88</v>
      </c>
    </row>
    <row r="101" s="7" customFormat="1" ht="16.5" customHeight="1">
      <c r="A101" s="121" t="s">
        <v>82</v>
      </c>
      <c r="B101" s="122"/>
      <c r="C101" s="123"/>
      <c r="D101" s="124" t="s">
        <v>104</v>
      </c>
      <c r="E101" s="124"/>
      <c r="F101" s="124"/>
      <c r="G101" s="124"/>
      <c r="H101" s="124"/>
      <c r="I101" s="125"/>
      <c r="J101" s="124" t="s">
        <v>105</v>
      </c>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6">
        <f>'SO 151 - DIO'!K32</f>
        <v>0</v>
      </c>
      <c r="AH101" s="125"/>
      <c r="AI101" s="125"/>
      <c r="AJ101" s="125"/>
      <c r="AK101" s="125"/>
      <c r="AL101" s="125"/>
      <c r="AM101" s="125"/>
      <c r="AN101" s="126">
        <f>SUM(AG101,AV101)</f>
        <v>0</v>
      </c>
      <c r="AO101" s="125"/>
      <c r="AP101" s="125"/>
      <c r="AQ101" s="127" t="s">
        <v>85</v>
      </c>
      <c r="AR101" s="128"/>
      <c r="AS101" s="129">
        <f>'SO 151 - DIO'!K30</f>
        <v>0</v>
      </c>
      <c r="AT101" s="130">
        <f>'SO 151 - DIO'!K31</f>
        <v>0</v>
      </c>
      <c r="AU101" s="130">
        <v>0</v>
      </c>
      <c r="AV101" s="130">
        <f>ROUND(SUM(AX101:AY101),2)</f>
        <v>0</v>
      </c>
      <c r="AW101" s="131">
        <f>'SO 151 - DIO'!T119</f>
        <v>0</v>
      </c>
      <c r="AX101" s="130">
        <f>'SO 151 - DIO'!K35</f>
        <v>0</v>
      </c>
      <c r="AY101" s="130">
        <f>'SO 151 - DIO'!K36</f>
        <v>0</v>
      </c>
      <c r="AZ101" s="130">
        <f>'SO 151 - DIO'!K37</f>
        <v>0</v>
      </c>
      <c r="BA101" s="130">
        <f>'SO 151 - DIO'!K38</f>
        <v>0</v>
      </c>
      <c r="BB101" s="130">
        <f>'SO 151 - DIO'!F35</f>
        <v>0</v>
      </c>
      <c r="BC101" s="130">
        <f>'SO 151 - DIO'!F36</f>
        <v>0</v>
      </c>
      <c r="BD101" s="130">
        <f>'SO 151 - DIO'!F37</f>
        <v>0</v>
      </c>
      <c r="BE101" s="130">
        <f>'SO 151 - DIO'!F38</f>
        <v>0</v>
      </c>
      <c r="BF101" s="132">
        <f>'SO 151 - DIO'!F39</f>
        <v>0</v>
      </c>
      <c r="BG101" s="7"/>
      <c r="BT101" s="133" t="s">
        <v>86</v>
      </c>
      <c r="BV101" s="133" t="s">
        <v>80</v>
      </c>
      <c r="BW101" s="133" t="s">
        <v>106</v>
      </c>
      <c r="BX101" s="133" t="s">
        <v>6</v>
      </c>
      <c r="CL101" s="133" t="s">
        <v>1</v>
      </c>
      <c r="CM101" s="133" t="s">
        <v>88</v>
      </c>
    </row>
    <row r="102" s="7" customFormat="1" ht="16.5" customHeight="1">
      <c r="A102" s="121" t="s">
        <v>82</v>
      </c>
      <c r="B102" s="122"/>
      <c r="C102" s="123"/>
      <c r="D102" s="124" t="s">
        <v>107</v>
      </c>
      <c r="E102" s="124"/>
      <c r="F102" s="124"/>
      <c r="G102" s="124"/>
      <c r="H102" s="124"/>
      <c r="I102" s="125"/>
      <c r="J102" s="124" t="s">
        <v>108</v>
      </c>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6">
        <f>'SO 301 - Kanalizace'!K32</f>
        <v>0</v>
      </c>
      <c r="AH102" s="125"/>
      <c r="AI102" s="125"/>
      <c r="AJ102" s="125"/>
      <c r="AK102" s="125"/>
      <c r="AL102" s="125"/>
      <c r="AM102" s="125"/>
      <c r="AN102" s="126">
        <f>SUM(AG102,AV102)</f>
        <v>0</v>
      </c>
      <c r="AO102" s="125"/>
      <c r="AP102" s="125"/>
      <c r="AQ102" s="127" t="s">
        <v>109</v>
      </c>
      <c r="AR102" s="128"/>
      <c r="AS102" s="129">
        <f>'SO 301 - Kanalizace'!K30</f>
        <v>0</v>
      </c>
      <c r="AT102" s="130">
        <f>'SO 301 - Kanalizace'!K31</f>
        <v>0</v>
      </c>
      <c r="AU102" s="130">
        <v>0</v>
      </c>
      <c r="AV102" s="130">
        <f>ROUND(SUM(AX102:AY102),2)</f>
        <v>0</v>
      </c>
      <c r="AW102" s="131">
        <f>'SO 301 - Kanalizace'!T122</f>
        <v>0</v>
      </c>
      <c r="AX102" s="130">
        <f>'SO 301 - Kanalizace'!K35</f>
        <v>0</v>
      </c>
      <c r="AY102" s="130">
        <f>'SO 301 - Kanalizace'!K36</f>
        <v>0</v>
      </c>
      <c r="AZ102" s="130">
        <f>'SO 301 - Kanalizace'!K37</f>
        <v>0</v>
      </c>
      <c r="BA102" s="130">
        <f>'SO 301 - Kanalizace'!K38</f>
        <v>0</v>
      </c>
      <c r="BB102" s="130">
        <f>'SO 301 - Kanalizace'!F35</f>
        <v>0</v>
      </c>
      <c r="BC102" s="130">
        <f>'SO 301 - Kanalizace'!F36</f>
        <v>0</v>
      </c>
      <c r="BD102" s="130">
        <f>'SO 301 - Kanalizace'!F37</f>
        <v>0</v>
      </c>
      <c r="BE102" s="130">
        <f>'SO 301 - Kanalizace'!F38</f>
        <v>0</v>
      </c>
      <c r="BF102" s="132">
        <f>'SO 301 - Kanalizace'!F39</f>
        <v>0</v>
      </c>
      <c r="BG102" s="7"/>
      <c r="BT102" s="133" t="s">
        <v>86</v>
      </c>
      <c r="BV102" s="133" t="s">
        <v>80</v>
      </c>
      <c r="BW102" s="133" t="s">
        <v>110</v>
      </c>
      <c r="BX102" s="133" t="s">
        <v>6</v>
      </c>
      <c r="CL102" s="133" t="s">
        <v>1</v>
      </c>
      <c r="CM102" s="133" t="s">
        <v>88</v>
      </c>
    </row>
    <row r="103" s="7" customFormat="1" ht="16.5" customHeight="1">
      <c r="A103" s="121" t="s">
        <v>82</v>
      </c>
      <c r="B103" s="122"/>
      <c r="C103" s="123"/>
      <c r="D103" s="124" t="s">
        <v>111</v>
      </c>
      <c r="E103" s="124"/>
      <c r="F103" s="124"/>
      <c r="G103" s="124"/>
      <c r="H103" s="124"/>
      <c r="I103" s="125"/>
      <c r="J103" s="124" t="s">
        <v>112</v>
      </c>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6">
        <f>'SO 310 - Vodovodní přípojka'!K32</f>
        <v>0</v>
      </c>
      <c r="AH103" s="125"/>
      <c r="AI103" s="125"/>
      <c r="AJ103" s="125"/>
      <c r="AK103" s="125"/>
      <c r="AL103" s="125"/>
      <c r="AM103" s="125"/>
      <c r="AN103" s="126">
        <f>SUM(AG103,AV103)</f>
        <v>0</v>
      </c>
      <c r="AO103" s="125"/>
      <c r="AP103" s="125"/>
      <c r="AQ103" s="127" t="s">
        <v>109</v>
      </c>
      <c r="AR103" s="128"/>
      <c r="AS103" s="129">
        <f>'SO 310 - Vodovodní přípojka'!K30</f>
        <v>0</v>
      </c>
      <c r="AT103" s="130">
        <f>'SO 310 - Vodovodní přípojka'!K31</f>
        <v>0</v>
      </c>
      <c r="AU103" s="130">
        <v>0</v>
      </c>
      <c r="AV103" s="130">
        <f>ROUND(SUM(AX103:AY103),2)</f>
        <v>0</v>
      </c>
      <c r="AW103" s="131">
        <f>'SO 310 - Vodovodní přípojka'!T121</f>
        <v>0</v>
      </c>
      <c r="AX103" s="130">
        <f>'SO 310 - Vodovodní přípojka'!K35</f>
        <v>0</v>
      </c>
      <c r="AY103" s="130">
        <f>'SO 310 - Vodovodní přípojka'!K36</f>
        <v>0</v>
      </c>
      <c r="AZ103" s="130">
        <f>'SO 310 - Vodovodní přípojka'!K37</f>
        <v>0</v>
      </c>
      <c r="BA103" s="130">
        <f>'SO 310 - Vodovodní přípojka'!K38</f>
        <v>0</v>
      </c>
      <c r="BB103" s="130">
        <f>'SO 310 - Vodovodní přípojka'!F35</f>
        <v>0</v>
      </c>
      <c r="BC103" s="130">
        <f>'SO 310 - Vodovodní přípojka'!F36</f>
        <v>0</v>
      </c>
      <c r="BD103" s="130">
        <f>'SO 310 - Vodovodní přípojka'!F37</f>
        <v>0</v>
      </c>
      <c r="BE103" s="130">
        <f>'SO 310 - Vodovodní přípojka'!F38</f>
        <v>0</v>
      </c>
      <c r="BF103" s="132">
        <f>'SO 310 - Vodovodní přípojka'!F39</f>
        <v>0</v>
      </c>
      <c r="BG103" s="7"/>
      <c r="BT103" s="133" t="s">
        <v>86</v>
      </c>
      <c r="BV103" s="133" t="s">
        <v>80</v>
      </c>
      <c r="BW103" s="133" t="s">
        <v>113</v>
      </c>
      <c r="BX103" s="133" t="s">
        <v>6</v>
      </c>
      <c r="CL103" s="133" t="s">
        <v>1</v>
      </c>
      <c r="CM103" s="133" t="s">
        <v>88</v>
      </c>
    </row>
    <row r="104" s="7" customFormat="1" ht="16.5" customHeight="1">
      <c r="A104" s="121" t="s">
        <v>82</v>
      </c>
      <c r="B104" s="122"/>
      <c r="C104" s="123"/>
      <c r="D104" s="124" t="s">
        <v>114</v>
      </c>
      <c r="E104" s="124"/>
      <c r="F104" s="124"/>
      <c r="G104" s="124"/>
      <c r="H104" s="124"/>
      <c r="I104" s="125"/>
      <c r="J104" s="124" t="s">
        <v>115</v>
      </c>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6">
        <f>'SO 311 - Vodní hospodářst...'!K32</f>
        <v>0</v>
      </c>
      <c r="AH104" s="125"/>
      <c r="AI104" s="125"/>
      <c r="AJ104" s="125"/>
      <c r="AK104" s="125"/>
      <c r="AL104" s="125"/>
      <c r="AM104" s="125"/>
      <c r="AN104" s="126">
        <f>SUM(AG104,AV104)</f>
        <v>0</v>
      </c>
      <c r="AO104" s="125"/>
      <c r="AP104" s="125"/>
      <c r="AQ104" s="127" t="s">
        <v>109</v>
      </c>
      <c r="AR104" s="128"/>
      <c r="AS104" s="129">
        <f>'SO 311 - Vodní hospodářst...'!K30</f>
        <v>0</v>
      </c>
      <c r="AT104" s="130">
        <f>'SO 311 - Vodní hospodářst...'!K31</f>
        <v>0</v>
      </c>
      <c r="AU104" s="130">
        <v>0</v>
      </c>
      <c r="AV104" s="130">
        <f>ROUND(SUM(AX104:AY104),2)</f>
        <v>0</v>
      </c>
      <c r="AW104" s="131">
        <f>'SO 311 - Vodní hospodářst...'!T125</f>
        <v>0</v>
      </c>
      <c r="AX104" s="130">
        <f>'SO 311 - Vodní hospodářst...'!K35</f>
        <v>0</v>
      </c>
      <c r="AY104" s="130">
        <f>'SO 311 - Vodní hospodářst...'!K36</f>
        <v>0</v>
      </c>
      <c r="AZ104" s="130">
        <f>'SO 311 - Vodní hospodářst...'!K37</f>
        <v>0</v>
      </c>
      <c r="BA104" s="130">
        <f>'SO 311 - Vodní hospodářst...'!K38</f>
        <v>0</v>
      </c>
      <c r="BB104" s="130">
        <f>'SO 311 - Vodní hospodářst...'!F35</f>
        <v>0</v>
      </c>
      <c r="BC104" s="130">
        <f>'SO 311 - Vodní hospodářst...'!F36</f>
        <v>0</v>
      </c>
      <c r="BD104" s="130">
        <f>'SO 311 - Vodní hospodářst...'!F37</f>
        <v>0</v>
      </c>
      <c r="BE104" s="130">
        <f>'SO 311 - Vodní hospodářst...'!F38</f>
        <v>0</v>
      </c>
      <c r="BF104" s="132">
        <f>'SO 311 - Vodní hospodářst...'!F39</f>
        <v>0</v>
      </c>
      <c r="BG104" s="7"/>
      <c r="BT104" s="133" t="s">
        <v>86</v>
      </c>
      <c r="BV104" s="133" t="s">
        <v>80</v>
      </c>
      <c r="BW104" s="133" t="s">
        <v>116</v>
      </c>
      <c r="BX104" s="133" t="s">
        <v>6</v>
      </c>
      <c r="CL104" s="133" t="s">
        <v>1</v>
      </c>
      <c r="CM104" s="133" t="s">
        <v>88</v>
      </c>
    </row>
    <row r="105" s="7" customFormat="1" ht="16.5" customHeight="1">
      <c r="A105" s="121" t="s">
        <v>82</v>
      </c>
      <c r="B105" s="122"/>
      <c r="C105" s="123"/>
      <c r="D105" s="124" t="s">
        <v>117</v>
      </c>
      <c r="E105" s="124"/>
      <c r="F105" s="124"/>
      <c r="G105" s="124"/>
      <c r="H105" s="124"/>
      <c r="I105" s="125"/>
      <c r="J105" s="124" t="s">
        <v>118</v>
      </c>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6">
        <f>'SO 401 - Veřejné osvětlení'!K32</f>
        <v>0</v>
      </c>
      <c r="AH105" s="125"/>
      <c r="AI105" s="125"/>
      <c r="AJ105" s="125"/>
      <c r="AK105" s="125"/>
      <c r="AL105" s="125"/>
      <c r="AM105" s="125"/>
      <c r="AN105" s="126">
        <f>SUM(AG105,AV105)</f>
        <v>0</v>
      </c>
      <c r="AO105" s="125"/>
      <c r="AP105" s="125"/>
      <c r="AQ105" s="127" t="s">
        <v>85</v>
      </c>
      <c r="AR105" s="128"/>
      <c r="AS105" s="129">
        <f>'SO 401 - Veřejné osvětlení'!K30</f>
        <v>0</v>
      </c>
      <c r="AT105" s="130">
        <f>'SO 401 - Veřejné osvětlení'!K31</f>
        <v>0</v>
      </c>
      <c r="AU105" s="130">
        <v>0</v>
      </c>
      <c r="AV105" s="130">
        <f>ROUND(SUM(AX105:AY105),2)</f>
        <v>0</v>
      </c>
      <c r="AW105" s="131">
        <f>'SO 401 - Veřejné osvětlení'!T122</f>
        <v>0</v>
      </c>
      <c r="AX105" s="130">
        <f>'SO 401 - Veřejné osvětlení'!K35</f>
        <v>0</v>
      </c>
      <c r="AY105" s="130">
        <f>'SO 401 - Veřejné osvětlení'!K36</f>
        <v>0</v>
      </c>
      <c r="AZ105" s="130">
        <f>'SO 401 - Veřejné osvětlení'!K37</f>
        <v>0</v>
      </c>
      <c r="BA105" s="130">
        <f>'SO 401 - Veřejné osvětlení'!K38</f>
        <v>0</v>
      </c>
      <c r="BB105" s="130">
        <f>'SO 401 - Veřejné osvětlení'!F35</f>
        <v>0</v>
      </c>
      <c r="BC105" s="130">
        <f>'SO 401 - Veřejné osvětlení'!F36</f>
        <v>0</v>
      </c>
      <c r="BD105" s="130">
        <f>'SO 401 - Veřejné osvětlení'!F37</f>
        <v>0</v>
      </c>
      <c r="BE105" s="130">
        <f>'SO 401 - Veřejné osvětlení'!F38</f>
        <v>0</v>
      </c>
      <c r="BF105" s="132">
        <f>'SO 401 - Veřejné osvětlení'!F39</f>
        <v>0</v>
      </c>
      <c r="BG105" s="7"/>
      <c r="BT105" s="133" t="s">
        <v>86</v>
      </c>
      <c r="BV105" s="133" t="s">
        <v>80</v>
      </c>
      <c r="BW105" s="133" t="s">
        <v>119</v>
      </c>
      <c r="BX105" s="133" t="s">
        <v>6</v>
      </c>
      <c r="CL105" s="133" t="s">
        <v>1</v>
      </c>
      <c r="CM105" s="133" t="s">
        <v>88</v>
      </c>
    </row>
    <row r="106" s="7" customFormat="1" ht="16.5" customHeight="1">
      <c r="A106" s="121" t="s">
        <v>82</v>
      </c>
      <c r="B106" s="122"/>
      <c r="C106" s="123"/>
      <c r="D106" s="124" t="s">
        <v>120</v>
      </c>
      <c r="E106" s="124"/>
      <c r="F106" s="124"/>
      <c r="G106" s="124"/>
      <c r="H106" s="124"/>
      <c r="I106" s="125"/>
      <c r="J106" s="124" t="s">
        <v>121</v>
      </c>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6">
        <f>'SO 411 - Elektropřípojky'!K32</f>
        <v>0</v>
      </c>
      <c r="AH106" s="125"/>
      <c r="AI106" s="125"/>
      <c r="AJ106" s="125"/>
      <c r="AK106" s="125"/>
      <c r="AL106" s="125"/>
      <c r="AM106" s="125"/>
      <c r="AN106" s="126">
        <f>SUM(AG106,AV106)</f>
        <v>0</v>
      </c>
      <c r="AO106" s="125"/>
      <c r="AP106" s="125"/>
      <c r="AQ106" s="127" t="s">
        <v>85</v>
      </c>
      <c r="AR106" s="128"/>
      <c r="AS106" s="129">
        <f>'SO 411 - Elektropřípojky'!K30</f>
        <v>0</v>
      </c>
      <c r="AT106" s="130">
        <f>'SO 411 - Elektropřípojky'!K31</f>
        <v>0</v>
      </c>
      <c r="AU106" s="130">
        <v>0</v>
      </c>
      <c r="AV106" s="130">
        <f>ROUND(SUM(AX106:AY106),2)</f>
        <v>0</v>
      </c>
      <c r="AW106" s="131">
        <f>'SO 411 - Elektropřípojky'!T122</f>
        <v>0</v>
      </c>
      <c r="AX106" s="130">
        <f>'SO 411 - Elektropřípojky'!K35</f>
        <v>0</v>
      </c>
      <c r="AY106" s="130">
        <f>'SO 411 - Elektropřípojky'!K36</f>
        <v>0</v>
      </c>
      <c r="AZ106" s="130">
        <f>'SO 411 - Elektropřípojky'!K37</f>
        <v>0</v>
      </c>
      <c r="BA106" s="130">
        <f>'SO 411 - Elektropřípojky'!K38</f>
        <v>0</v>
      </c>
      <c r="BB106" s="130">
        <f>'SO 411 - Elektropřípojky'!F35</f>
        <v>0</v>
      </c>
      <c r="BC106" s="130">
        <f>'SO 411 - Elektropřípojky'!F36</f>
        <v>0</v>
      </c>
      <c r="BD106" s="130">
        <f>'SO 411 - Elektropřípojky'!F37</f>
        <v>0</v>
      </c>
      <c r="BE106" s="130">
        <f>'SO 411 - Elektropřípojky'!F38</f>
        <v>0</v>
      </c>
      <c r="BF106" s="132">
        <f>'SO 411 - Elektropřípojky'!F39</f>
        <v>0</v>
      </c>
      <c r="BG106" s="7"/>
      <c r="BT106" s="133" t="s">
        <v>86</v>
      </c>
      <c r="BV106" s="133" t="s">
        <v>80</v>
      </c>
      <c r="BW106" s="133" t="s">
        <v>122</v>
      </c>
      <c r="BX106" s="133" t="s">
        <v>6</v>
      </c>
      <c r="CL106" s="133" t="s">
        <v>1</v>
      </c>
      <c r="CM106" s="133" t="s">
        <v>88</v>
      </c>
    </row>
    <row r="107" s="7" customFormat="1" ht="16.5" customHeight="1">
      <c r="A107" s="121" t="s">
        <v>82</v>
      </c>
      <c r="B107" s="122"/>
      <c r="C107" s="123"/>
      <c r="D107" s="124" t="s">
        <v>123</v>
      </c>
      <c r="E107" s="124"/>
      <c r="F107" s="124"/>
      <c r="G107" s="124"/>
      <c r="H107" s="124"/>
      <c r="I107" s="125"/>
      <c r="J107" s="124" t="s">
        <v>124</v>
      </c>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6">
        <f>'SO 801 - Sadové úpravy'!K32</f>
        <v>0</v>
      </c>
      <c r="AH107" s="125"/>
      <c r="AI107" s="125"/>
      <c r="AJ107" s="125"/>
      <c r="AK107" s="125"/>
      <c r="AL107" s="125"/>
      <c r="AM107" s="125"/>
      <c r="AN107" s="126">
        <f>SUM(AG107,AV107)</f>
        <v>0</v>
      </c>
      <c r="AO107" s="125"/>
      <c r="AP107" s="125"/>
      <c r="AQ107" s="127" t="s">
        <v>85</v>
      </c>
      <c r="AR107" s="128"/>
      <c r="AS107" s="129">
        <f>'SO 801 - Sadové úpravy'!K30</f>
        <v>0</v>
      </c>
      <c r="AT107" s="130">
        <f>'SO 801 - Sadové úpravy'!K31</f>
        <v>0</v>
      </c>
      <c r="AU107" s="130">
        <v>0</v>
      </c>
      <c r="AV107" s="130">
        <f>ROUND(SUM(AX107:AY107),2)</f>
        <v>0</v>
      </c>
      <c r="AW107" s="131">
        <f>'SO 801 - Sadové úpravy'!T118</f>
        <v>0</v>
      </c>
      <c r="AX107" s="130">
        <f>'SO 801 - Sadové úpravy'!K35</f>
        <v>0</v>
      </c>
      <c r="AY107" s="130">
        <f>'SO 801 - Sadové úpravy'!K36</f>
        <v>0</v>
      </c>
      <c r="AZ107" s="130">
        <f>'SO 801 - Sadové úpravy'!K37</f>
        <v>0</v>
      </c>
      <c r="BA107" s="130">
        <f>'SO 801 - Sadové úpravy'!K38</f>
        <v>0</v>
      </c>
      <c r="BB107" s="130">
        <f>'SO 801 - Sadové úpravy'!F35</f>
        <v>0</v>
      </c>
      <c r="BC107" s="130">
        <f>'SO 801 - Sadové úpravy'!F36</f>
        <v>0</v>
      </c>
      <c r="BD107" s="130">
        <f>'SO 801 - Sadové úpravy'!F37</f>
        <v>0</v>
      </c>
      <c r="BE107" s="130">
        <f>'SO 801 - Sadové úpravy'!F38</f>
        <v>0</v>
      </c>
      <c r="BF107" s="132">
        <f>'SO 801 - Sadové úpravy'!F39</f>
        <v>0</v>
      </c>
      <c r="BG107" s="7"/>
      <c r="BT107" s="133" t="s">
        <v>86</v>
      </c>
      <c r="BV107" s="133" t="s">
        <v>80</v>
      </c>
      <c r="BW107" s="133" t="s">
        <v>125</v>
      </c>
      <c r="BX107" s="133" t="s">
        <v>6</v>
      </c>
      <c r="CL107" s="133" t="s">
        <v>1</v>
      </c>
      <c r="CM107" s="133" t="s">
        <v>88</v>
      </c>
    </row>
    <row r="108" s="7" customFormat="1" ht="16.5" customHeight="1">
      <c r="A108" s="121" t="s">
        <v>82</v>
      </c>
      <c r="B108" s="122"/>
      <c r="C108" s="123"/>
      <c r="D108" s="124" t="s">
        <v>126</v>
      </c>
      <c r="E108" s="124"/>
      <c r="F108" s="124"/>
      <c r="G108" s="124"/>
      <c r="H108" s="124"/>
      <c r="I108" s="125"/>
      <c r="J108" s="124" t="s">
        <v>127</v>
      </c>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6">
        <f>'VON - Vedlejší a ostatní ...'!K32</f>
        <v>0</v>
      </c>
      <c r="AH108" s="125"/>
      <c r="AI108" s="125"/>
      <c r="AJ108" s="125"/>
      <c r="AK108" s="125"/>
      <c r="AL108" s="125"/>
      <c r="AM108" s="125"/>
      <c r="AN108" s="126">
        <f>SUM(AG108,AV108)</f>
        <v>0</v>
      </c>
      <c r="AO108" s="125"/>
      <c r="AP108" s="125"/>
      <c r="AQ108" s="127" t="s">
        <v>126</v>
      </c>
      <c r="AR108" s="128"/>
      <c r="AS108" s="129">
        <f>'VON - Vedlejší a ostatní ...'!K30</f>
        <v>0</v>
      </c>
      <c r="AT108" s="130">
        <f>'VON - Vedlejší a ostatní ...'!K31</f>
        <v>0</v>
      </c>
      <c r="AU108" s="130">
        <v>0</v>
      </c>
      <c r="AV108" s="130">
        <f>ROUND(SUM(AX108:AY108),2)</f>
        <v>0</v>
      </c>
      <c r="AW108" s="131">
        <f>'VON - Vedlejší a ostatní ...'!T121</f>
        <v>0</v>
      </c>
      <c r="AX108" s="130">
        <f>'VON - Vedlejší a ostatní ...'!K35</f>
        <v>0</v>
      </c>
      <c r="AY108" s="130">
        <f>'VON - Vedlejší a ostatní ...'!K36</f>
        <v>0</v>
      </c>
      <c r="AZ108" s="130">
        <f>'VON - Vedlejší a ostatní ...'!K37</f>
        <v>0</v>
      </c>
      <c r="BA108" s="130">
        <f>'VON - Vedlejší a ostatní ...'!K38</f>
        <v>0</v>
      </c>
      <c r="BB108" s="130">
        <f>'VON - Vedlejší a ostatní ...'!F35</f>
        <v>0</v>
      </c>
      <c r="BC108" s="130">
        <f>'VON - Vedlejší a ostatní ...'!F36</f>
        <v>0</v>
      </c>
      <c r="BD108" s="130">
        <f>'VON - Vedlejší a ostatní ...'!F37</f>
        <v>0</v>
      </c>
      <c r="BE108" s="130">
        <f>'VON - Vedlejší a ostatní ...'!F38</f>
        <v>0</v>
      </c>
      <c r="BF108" s="132">
        <f>'VON - Vedlejší a ostatní ...'!F39</f>
        <v>0</v>
      </c>
      <c r="BG108" s="7"/>
      <c r="BT108" s="133" t="s">
        <v>86</v>
      </c>
      <c r="BV108" s="133" t="s">
        <v>80</v>
      </c>
      <c r="BW108" s="133" t="s">
        <v>128</v>
      </c>
      <c r="BX108" s="133" t="s">
        <v>6</v>
      </c>
      <c r="CL108" s="133" t="s">
        <v>1</v>
      </c>
      <c r="CM108" s="133" t="s">
        <v>88</v>
      </c>
    </row>
    <row r="109" s="7" customFormat="1" ht="24.75" customHeight="1">
      <c r="A109" s="121" t="s">
        <v>82</v>
      </c>
      <c r="B109" s="122"/>
      <c r="C109" s="123"/>
      <c r="D109" s="124" t="s">
        <v>129</v>
      </c>
      <c r="E109" s="124"/>
      <c r="F109" s="124"/>
      <c r="G109" s="124"/>
      <c r="H109" s="124"/>
      <c r="I109" s="125"/>
      <c r="J109" s="124" t="s">
        <v>130</v>
      </c>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6">
        <f>'ext - Tachov, náměstí Rep...'!K32</f>
        <v>0</v>
      </c>
      <c r="AH109" s="125"/>
      <c r="AI109" s="125"/>
      <c r="AJ109" s="125"/>
      <c r="AK109" s="125"/>
      <c r="AL109" s="125"/>
      <c r="AM109" s="125"/>
      <c r="AN109" s="126">
        <f>SUM(AG109,AV109)</f>
        <v>0</v>
      </c>
      <c r="AO109" s="125"/>
      <c r="AP109" s="125"/>
      <c r="AQ109" s="127" t="s">
        <v>85</v>
      </c>
      <c r="AR109" s="128"/>
      <c r="AS109" s="134">
        <f>'ext - Tachov, náměstí Rep...'!K30</f>
        <v>0</v>
      </c>
      <c r="AT109" s="135">
        <f>'ext - Tachov, náměstí Rep...'!K31</f>
        <v>0</v>
      </c>
      <c r="AU109" s="135">
        <v>0</v>
      </c>
      <c r="AV109" s="135">
        <f>ROUND(SUM(AX109:AY109),2)</f>
        <v>0</v>
      </c>
      <c r="AW109" s="136">
        <f>'ext - Tachov, náměstí Rep...'!T120</f>
        <v>0</v>
      </c>
      <c r="AX109" s="135">
        <f>'ext - Tachov, náměstí Rep...'!K35</f>
        <v>0</v>
      </c>
      <c r="AY109" s="135">
        <f>'ext - Tachov, náměstí Rep...'!K36</f>
        <v>0</v>
      </c>
      <c r="AZ109" s="135">
        <f>'ext - Tachov, náměstí Rep...'!K37</f>
        <v>0</v>
      </c>
      <c r="BA109" s="135">
        <f>'ext - Tachov, náměstí Rep...'!K38</f>
        <v>0</v>
      </c>
      <c r="BB109" s="135">
        <f>'ext - Tachov, náměstí Rep...'!F35</f>
        <v>0</v>
      </c>
      <c r="BC109" s="135">
        <f>'ext - Tachov, náměstí Rep...'!F36</f>
        <v>0</v>
      </c>
      <c r="BD109" s="135">
        <f>'ext - Tachov, náměstí Rep...'!F37</f>
        <v>0</v>
      </c>
      <c r="BE109" s="135">
        <f>'ext - Tachov, náměstí Rep...'!F38</f>
        <v>0</v>
      </c>
      <c r="BF109" s="137">
        <f>'ext - Tachov, náměstí Rep...'!F39</f>
        <v>0</v>
      </c>
      <c r="BG109" s="7"/>
      <c r="BT109" s="133" t="s">
        <v>86</v>
      </c>
      <c r="BV109" s="133" t="s">
        <v>80</v>
      </c>
      <c r="BW109" s="133" t="s">
        <v>131</v>
      </c>
      <c r="BX109" s="133" t="s">
        <v>6</v>
      </c>
      <c r="CL109" s="133" t="s">
        <v>1</v>
      </c>
      <c r="CM109" s="133" t="s">
        <v>88</v>
      </c>
    </row>
    <row r="110" s="2" customFormat="1" ht="30" customHeight="1">
      <c r="A110" s="39"/>
      <c r="B110" s="40"/>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5"/>
      <c r="AS110" s="39"/>
      <c r="AT110" s="39"/>
      <c r="AU110" s="39"/>
      <c r="AV110" s="39"/>
      <c r="AW110" s="39"/>
      <c r="AX110" s="39"/>
      <c r="AY110" s="39"/>
      <c r="AZ110" s="39"/>
      <c r="BA110" s="39"/>
      <c r="BB110" s="39"/>
      <c r="BC110" s="39"/>
      <c r="BD110" s="39"/>
      <c r="BE110" s="39"/>
      <c r="BF110" s="39"/>
      <c r="BG110" s="39"/>
    </row>
    <row r="111" s="2" customFormat="1" ht="6.96" customHeight="1">
      <c r="A111" s="39"/>
      <c r="B111" s="67"/>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45"/>
      <c r="AS111" s="39"/>
      <c r="AT111" s="39"/>
      <c r="AU111" s="39"/>
      <c r="AV111" s="39"/>
      <c r="AW111" s="39"/>
      <c r="AX111" s="39"/>
      <c r="AY111" s="39"/>
      <c r="AZ111" s="39"/>
      <c r="BA111" s="39"/>
      <c r="BB111" s="39"/>
      <c r="BC111" s="39"/>
      <c r="BD111" s="39"/>
      <c r="BE111" s="39"/>
      <c r="BF111" s="39"/>
      <c r="BG111" s="39"/>
    </row>
  </sheetData>
  <sheetProtection sheet="1" formatColumns="0" formatRows="0" objects="1" scenarios="1" spinCount="100000" saltValue="48PKILSmgJDpnbHfqKpS+kahYJ9Rnv702WZFtAOAExacWoy/DUmTZCkHqzzeqz7ip5Yi7vh+GMC78glC0tebEQ==" hashValue="Ho/bJrUkLsHxHybxRPnMaQqqF2zrurpOd2FJ0ghArbhyWmvDyjUBLbQtLBlhE+PaLbB/VQNW0wywh0Ra523hnw==" algorithmName="SHA-512" password="CC35"/>
  <mergeCells count="98">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D107:H107"/>
    <mergeCell ref="J107:AF107"/>
    <mergeCell ref="D108:H108"/>
    <mergeCell ref="J108:AF108"/>
    <mergeCell ref="D109:H109"/>
    <mergeCell ref="J109:AF109"/>
    <mergeCell ref="BG5:BG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108:AP108"/>
    <mergeCell ref="AG108:AM108"/>
    <mergeCell ref="AN109:AP109"/>
    <mergeCell ref="AG109:AM109"/>
    <mergeCell ref="AG94:AM94"/>
    <mergeCell ref="AN94:AP94"/>
  </mergeCells>
  <hyperlinks>
    <hyperlink ref="A95" location="'SO 001 - Kácení zeleně'!C2" display="/"/>
    <hyperlink ref="A96" location="'SO 101 a 104 - Místní kom...'!C2" display="/"/>
    <hyperlink ref="A97" location="'SO 102 - MK ul. K Náměstí'!C2" display="/"/>
    <hyperlink ref="A98" location="'SO 103 - MK ul. Husitská'!C2" display="/"/>
    <hyperlink ref="A99" location="'SO 105 - MK ul. B. Němcové'!C2" display="/"/>
    <hyperlink ref="A100" location="'SO 150 - Dopravní značení...'!C2" display="/"/>
    <hyperlink ref="A101" location="'SO 151 - DIO'!C2" display="/"/>
    <hyperlink ref="A102" location="'SO 301 - Kanalizace'!C2" display="/"/>
    <hyperlink ref="A103" location="'SO 310 - Vodovodní přípojka'!C2" display="/"/>
    <hyperlink ref="A104" location="'SO 311 - Vodní hospodářst...'!C2" display="/"/>
    <hyperlink ref="A105" location="'SO 401 - Veřejné osvětlení'!C2" display="/"/>
    <hyperlink ref="A106" location="'SO 411 - Elektropřípojky'!C2" display="/"/>
    <hyperlink ref="A107" location="'SO 801 - Sadové úpravy'!C2" display="/"/>
    <hyperlink ref="A108" location="'VON - Vedlejší a ostatní ...'!C2" display="/"/>
    <hyperlink ref="A109" location="'ext - Tachov, náměstí Rep...'!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87</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134</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135</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136</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ROUND(K118,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ROUND((SUM(BE118:BE274)),  2)</f>
        <v>0</v>
      </c>
      <c r="G35" s="39"/>
      <c r="H35" s="39"/>
      <c r="I35" s="157">
        <v>0.20999999999999999</v>
      </c>
      <c r="J35" s="39"/>
      <c r="K35" s="152">
        <f>ROUND(((SUM(BE118:BE274))*I35),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ROUND((SUM(BF118:BF274)),  2)</f>
        <v>0</v>
      </c>
      <c r="G36" s="39"/>
      <c r="H36" s="39"/>
      <c r="I36" s="157">
        <v>0.14999999999999999</v>
      </c>
      <c r="J36" s="39"/>
      <c r="K36" s="152">
        <f>ROUND(((SUM(BF118:BF274))*I36),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ROUND((SUM(BG118:BG274)),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ROUND((SUM(BH118:BH274)),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ROUND((SUM(BI118:BI274)),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001 - Kácení zeleně</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Bc. Jana Kadlecová, DiS.</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Q118</f>
        <v>0</v>
      </c>
      <c r="J96" s="111">
        <f>R118</f>
        <v>0</v>
      </c>
      <c r="K96" s="111">
        <f>K118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Q119</f>
        <v>0</v>
      </c>
      <c r="J97" s="185">
        <f>R119</f>
        <v>0</v>
      </c>
      <c r="K97" s="185">
        <f>K119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Q120</f>
        <v>0</v>
      </c>
      <c r="J98" s="191">
        <f>R120</f>
        <v>0</v>
      </c>
      <c r="K98" s="191">
        <f>K120</f>
        <v>0</v>
      </c>
      <c r="L98" s="188"/>
      <c r="M98" s="192"/>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41"/>
      <c r="M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8"/>
      <c r="M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70"/>
      <c r="M104" s="64"/>
      <c r="S104" s="39"/>
      <c r="T104" s="39"/>
      <c r="U104" s="39"/>
      <c r="V104" s="39"/>
      <c r="W104" s="39"/>
      <c r="X104" s="39"/>
      <c r="Y104" s="39"/>
      <c r="Z104" s="39"/>
      <c r="AA104" s="39"/>
      <c r="AB104" s="39"/>
      <c r="AC104" s="39"/>
      <c r="AD104" s="39"/>
      <c r="AE104" s="39"/>
    </row>
    <row r="105" s="2" customFormat="1" ht="24.96" customHeight="1">
      <c r="A105" s="39"/>
      <c r="B105" s="40"/>
      <c r="C105" s="24" t="s">
        <v>148</v>
      </c>
      <c r="D105" s="41"/>
      <c r="E105" s="41"/>
      <c r="F105" s="41"/>
      <c r="G105" s="41"/>
      <c r="H105" s="41"/>
      <c r="I105" s="41"/>
      <c r="J105" s="41"/>
      <c r="K105" s="41"/>
      <c r="L105" s="41"/>
      <c r="M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12" customHeight="1">
      <c r="A107" s="39"/>
      <c r="B107" s="40"/>
      <c r="C107" s="33" t="s">
        <v>17</v>
      </c>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16.5" customHeight="1">
      <c r="A108" s="39"/>
      <c r="B108" s="40"/>
      <c r="C108" s="41"/>
      <c r="D108" s="41"/>
      <c r="E108" s="176" t="str">
        <f>E7</f>
        <v>Úpravy náměstí Republiky v rámci MPZ Tachov</v>
      </c>
      <c r="F108" s="33"/>
      <c r="G108" s="33"/>
      <c r="H108" s="33"/>
      <c r="I108" s="41"/>
      <c r="J108" s="41"/>
      <c r="K108" s="41"/>
      <c r="L108" s="41"/>
      <c r="M108" s="64"/>
      <c r="S108" s="39"/>
      <c r="T108" s="39"/>
      <c r="U108" s="39"/>
      <c r="V108" s="39"/>
      <c r="W108" s="39"/>
      <c r="X108" s="39"/>
      <c r="Y108" s="39"/>
      <c r="Z108" s="39"/>
      <c r="AA108" s="39"/>
      <c r="AB108" s="39"/>
      <c r="AC108" s="39"/>
      <c r="AD108" s="39"/>
      <c r="AE108" s="39"/>
    </row>
    <row r="109" s="2" customFormat="1" ht="12" customHeight="1">
      <c r="A109" s="39"/>
      <c r="B109" s="40"/>
      <c r="C109" s="33" t="s">
        <v>133</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SO 001 - Kácení zeleně</v>
      </c>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2" customHeight="1">
      <c r="A112" s="39"/>
      <c r="B112" s="40"/>
      <c r="C112" s="33" t="s">
        <v>21</v>
      </c>
      <c r="D112" s="41"/>
      <c r="E112" s="41"/>
      <c r="F112" s="28" t="str">
        <f>F12</f>
        <v>Tachov</v>
      </c>
      <c r="G112" s="41"/>
      <c r="H112" s="41"/>
      <c r="I112" s="33" t="s">
        <v>23</v>
      </c>
      <c r="J112" s="80" t="str">
        <f>IF(J12="","",J12)</f>
        <v>11. 12. 2023</v>
      </c>
      <c r="K112" s="41"/>
      <c r="L112" s="41"/>
      <c r="M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5.15" customHeight="1">
      <c r="A114" s="39"/>
      <c r="B114" s="40"/>
      <c r="C114" s="33" t="s">
        <v>25</v>
      </c>
      <c r="D114" s="41"/>
      <c r="E114" s="41"/>
      <c r="F114" s="28" t="str">
        <f>E15</f>
        <v>Město Tachov</v>
      </c>
      <c r="G114" s="41"/>
      <c r="H114" s="41"/>
      <c r="I114" s="33" t="s">
        <v>31</v>
      </c>
      <c r="J114" s="37" t="str">
        <f>E21</f>
        <v>Ing. Václav Lacyk</v>
      </c>
      <c r="K114" s="41"/>
      <c r="L114" s="41"/>
      <c r="M114" s="64"/>
      <c r="S114" s="39"/>
      <c r="T114" s="39"/>
      <c r="U114" s="39"/>
      <c r="V114" s="39"/>
      <c r="W114" s="39"/>
      <c r="X114" s="39"/>
      <c r="Y114" s="39"/>
      <c r="Z114" s="39"/>
      <c r="AA114" s="39"/>
      <c r="AB114" s="39"/>
      <c r="AC114" s="39"/>
      <c r="AD114" s="39"/>
      <c r="AE114" s="39"/>
    </row>
    <row r="115" s="2" customFormat="1" ht="25.65" customHeight="1">
      <c r="A115" s="39"/>
      <c r="B115" s="40"/>
      <c r="C115" s="33" t="s">
        <v>29</v>
      </c>
      <c r="D115" s="41"/>
      <c r="E115" s="41"/>
      <c r="F115" s="28" t="str">
        <f>IF(E18="","",E18)</f>
        <v>Vyplň údaj</v>
      </c>
      <c r="G115" s="41"/>
      <c r="H115" s="41"/>
      <c r="I115" s="33" t="s">
        <v>33</v>
      </c>
      <c r="J115" s="37" t="str">
        <f>E24</f>
        <v>Bc. Jana Kadlecová, DiS.</v>
      </c>
      <c r="K115" s="41"/>
      <c r="L115" s="41"/>
      <c r="M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11" customFormat="1" ht="29.28" customHeight="1">
      <c r="A117" s="193"/>
      <c r="B117" s="194"/>
      <c r="C117" s="195" t="s">
        <v>149</v>
      </c>
      <c r="D117" s="196" t="s">
        <v>61</v>
      </c>
      <c r="E117" s="196" t="s">
        <v>57</v>
      </c>
      <c r="F117" s="196" t="s">
        <v>58</v>
      </c>
      <c r="G117" s="196" t="s">
        <v>150</v>
      </c>
      <c r="H117" s="196" t="s">
        <v>151</v>
      </c>
      <c r="I117" s="196" t="s">
        <v>152</v>
      </c>
      <c r="J117" s="196" t="s">
        <v>153</v>
      </c>
      <c r="K117" s="196" t="s">
        <v>143</v>
      </c>
      <c r="L117" s="197" t="s">
        <v>154</v>
      </c>
      <c r="M117" s="198"/>
      <c r="N117" s="101" t="s">
        <v>1</v>
      </c>
      <c r="O117" s="102" t="s">
        <v>40</v>
      </c>
      <c r="P117" s="102" t="s">
        <v>155</v>
      </c>
      <c r="Q117" s="102" t="s">
        <v>156</v>
      </c>
      <c r="R117" s="102" t="s">
        <v>157</v>
      </c>
      <c r="S117" s="102" t="s">
        <v>158</v>
      </c>
      <c r="T117" s="102" t="s">
        <v>159</v>
      </c>
      <c r="U117" s="102" t="s">
        <v>160</v>
      </c>
      <c r="V117" s="102" t="s">
        <v>161</v>
      </c>
      <c r="W117" s="102" t="s">
        <v>162</v>
      </c>
      <c r="X117" s="103" t="s">
        <v>163</v>
      </c>
      <c r="Y117" s="193"/>
      <c r="Z117" s="193"/>
      <c r="AA117" s="193"/>
      <c r="AB117" s="193"/>
      <c r="AC117" s="193"/>
      <c r="AD117" s="193"/>
      <c r="AE117" s="193"/>
    </row>
    <row r="118" s="2" customFormat="1" ht="22.8" customHeight="1">
      <c r="A118" s="39"/>
      <c r="B118" s="40"/>
      <c r="C118" s="108" t="s">
        <v>164</v>
      </c>
      <c r="D118" s="41"/>
      <c r="E118" s="41"/>
      <c r="F118" s="41"/>
      <c r="G118" s="41"/>
      <c r="H118" s="41"/>
      <c r="I118" s="41"/>
      <c r="J118" s="41"/>
      <c r="K118" s="199">
        <f>BK118</f>
        <v>0</v>
      </c>
      <c r="L118" s="41"/>
      <c r="M118" s="45"/>
      <c r="N118" s="104"/>
      <c r="O118" s="200"/>
      <c r="P118" s="105"/>
      <c r="Q118" s="201">
        <f>Q119</f>
        <v>0</v>
      </c>
      <c r="R118" s="201">
        <f>R119</f>
        <v>0</v>
      </c>
      <c r="S118" s="105"/>
      <c r="T118" s="202">
        <f>T119</f>
        <v>0</v>
      </c>
      <c r="U118" s="105"/>
      <c r="V118" s="202">
        <f>V119</f>
        <v>0.26449</v>
      </c>
      <c r="W118" s="105"/>
      <c r="X118" s="203">
        <f>X119</f>
        <v>0</v>
      </c>
      <c r="Y118" s="39"/>
      <c r="Z118" s="39"/>
      <c r="AA118" s="39"/>
      <c r="AB118" s="39"/>
      <c r="AC118" s="39"/>
      <c r="AD118" s="39"/>
      <c r="AE118" s="39"/>
      <c r="AT118" s="18" t="s">
        <v>77</v>
      </c>
      <c r="AU118" s="18" t="s">
        <v>145</v>
      </c>
      <c r="BK118" s="204">
        <f>BK119</f>
        <v>0</v>
      </c>
    </row>
    <row r="119" s="12" customFormat="1" ht="25.92" customHeight="1">
      <c r="A119" s="12"/>
      <c r="B119" s="205"/>
      <c r="C119" s="206"/>
      <c r="D119" s="207" t="s">
        <v>77</v>
      </c>
      <c r="E119" s="208" t="s">
        <v>165</v>
      </c>
      <c r="F119" s="208" t="s">
        <v>166</v>
      </c>
      <c r="G119" s="206"/>
      <c r="H119" s="206"/>
      <c r="I119" s="209"/>
      <c r="J119" s="209"/>
      <c r="K119" s="210">
        <f>BK119</f>
        <v>0</v>
      </c>
      <c r="L119" s="206"/>
      <c r="M119" s="211"/>
      <c r="N119" s="212"/>
      <c r="O119" s="213"/>
      <c r="P119" s="213"/>
      <c r="Q119" s="214">
        <f>Q120</f>
        <v>0</v>
      </c>
      <c r="R119" s="214">
        <f>R120</f>
        <v>0</v>
      </c>
      <c r="S119" s="213"/>
      <c r="T119" s="215">
        <f>T120</f>
        <v>0</v>
      </c>
      <c r="U119" s="213"/>
      <c r="V119" s="215">
        <f>V120</f>
        <v>0.26449</v>
      </c>
      <c r="W119" s="213"/>
      <c r="X119" s="216">
        <f>X120</f>
        <v>0</v>
      </c>
      <c r="Y119" s="12"/>
      <c r="Z119" s="12"/>
      <c r="AA119" s="12"/>
      <c r="AB119" s="12"/>
      <c r="AC119" s="12"/>
      <c r="AD119" s="12"/>
      <c r="AE119" s="12"/>
      <c r="AR119" s="217" t="s">
        <v>86</v>
      </c>
      <c r="AT119" s="218" t="s">
        <v>77</v>
      </c>
      <c r="AU119" s="218" t="s">
        <v>78</v>
      </c>
      <c r="AY119" s="217" t="s">
        <v>167</v>
      </c>
      <c r="BK119" s="219">
        <f>BK120</f>
        <v>0</v>
      </c>
    </row>
    <row r="120" s="12" customFormat="1" ht="22.8" customHeight="1">
      <c r="A120" s="12"/>
      <c r="B120" s="205"/>
      <c r="C120" s="206"/>
      <c r="D120" s="207" t="s">
        <v>77</v>
      </c>
      <c r="E120" s="220" t="s">
        <v>86</v>
      </c>
      <c r="F120" s="220" t="s">
        <v>168</v>
      </c>
      <c r="G120" s="206"/>
      <c r="H120" s="206"/>
      <c r="I120" s="209"/>
      <c r="J120" s="209"/>
      <c r="K120" s="221">
        <f>BK120</f>
        <v>0</v>
      </c>
      <c r="L120" s="206"/>
      <c r="M120" s="211"/>
      <c r="N120" s="212"/>
      <c r="O120" s="213"/>
      <c r="P120" s="213"/>
      <c r="Q120" s="214">
        <f>SUM(Q121:Q274)</f>
        <v>0</v>
      </c>
      <c r="R120" s="214">
        <f>SUM(R121:R274)</f>
        <v>0</v>
      </c>
      <c r="S120" s="213"/>
      <c r="T120" s="215">
        <f>SUM(T121:T274)</f>
        <v>0</v>
      </c>
      <c r="U120" s="213"/>
      <c r="V120" s="215">
        <f>SUM(V121:V274)</f>
        <v>0.26449</v>
      </c>
      <c r="W120" s="213"/>
      <c r="X120" s="216">
        <f>SUM(X121:X274)</f>
        <v>0</v>
      </c>
      <c r="Y120" s="12"/>
      <c r="Z120" s="12"/>
      <c r="AA120" s="12"/>
      <c r="AB120" s="12"/>
      <c r="AC120" s="12"/>
      <c r="AD120" s="12"/>
      <c r="AE120" s="12"/>
      <c r="AR120" s="217" t="s">
        <v>86</v>
      </c>
      <c r="AT120" s="218" t="s">
        <v>77</v>
      </c>
      <c r="AU120" s="218" t="s">
        <v>86</v>
      </c>
      <c r="AY120" s="217" t="s">
        <v>167</v>
      </c>
      <c r="BK120" s="219">
        <f>SUM(BK121:BK274)</f>
        <v>0</v>
      </c>
    </row>
    <row r="121" s="2" customFormat="1" ht="33" customHeight="1">
      <c r="A121" s="39"/>
      <c r="B121" s="40"/>
      <c r="C121" s="222" t="s">
        <v>86</v>
      </c>
      <c r="D121" s="222" t="s">
        <v>169</v>
      </c>
      <c r="E121" s="223" t="s">
        <v>170</v>
      </c>
      <c r="F121" s="224" t="s">
        <v>171</v>
      </c>
      <c r="G121" s="225" t="s">
        <v>172</v>
      </c>
      <c r="H121" s="226">
        <v>19.100000000000001</v>
      </c>
      <c r="I121" s="227"/>
      <c r="J121" s="227"/>
      <c r="K121" s="228">
        <f>ROUND(P121*H121,2)</f>
        <v>0</v>
      </c>
      <c r="L121" s="224" t="s">
        <v>173</v>
      </c>
      <c r="M121" s="45"/>
      <c r="N121" s="229" t="s">
        <v>1</v>
      </c>
      <c r="O121" s="230" t="s">
        <v>41</v>
      </c>
      <c r="P121" s="231">
        <f>I121+J121</f>
        <v>0</v>
      </c>
      <c r="Q121" s="231">
        <f>ROUND(I121*H121,2)</f>
        <v>0</v>
      </c>
      <c r="R121" s="231">
        <f>ROUND(J121*H121,2)</f>
        <v>0</v>
      </c>
      <c r="S121" s="92"/>
      <c r="T121" s="232">
        <f>S121*H121</f>
        <v>0</v>
      </c>
      <c r="U121" s="232">
        <v>0</v>
      </c>
      <c r="V121" s="232">
        <f>U121*H121</f>
        <v>0</v>
      </c>
      <c r="W121" s="232">
        <v>0</v>
      </c>
      <c r="X121" s="233">
        <f>W121*H121</f>
        <v>0</v>
      </c>
      <c r="Y121" s="39"/>
      <c r="Z121" s="39"/>
      <c r="AA121" s="39"/>
      <c r="AB121" s="39"/>
      <c r="AC121" s="39"/>
      <c r="AD121" s="39"/>
      <c r="AE121" s="39"/>
      <c r="AR121" s="234" t="s">
        <v>174</v>
      </c>
      <c r="AT121" s="234" t="s">
        <v>169</v>
      </c>
      <c r="AU121" s="234" t="s">
        <v>88</v>
      </c>
      <c r="AY121" s="18" t="s">
        <v>167</v>
      </c>
      <c r="BE121" s="235">
        <f>IF(O121="základní",K121,0)</f>
        <v>0</v>
      </c>
      <c r="BF121" s="235">
        <f>IF(O121="snížená",K121,0)</f>
        <v>0</v>
      </c>
      <c r="BG121" s="235">
        <f>IF(O121="zákl. přenesená",K121,0)</f>
        <v>0</v>
      </c>
      <c r="BH121" s="235">
        <f>IF(O121="sníž. přenesená",K121,0)</f>
        <v>0</v>
      </c>
      <c r="BI121" s="235">
        <f>IF(O121="nulová",K121,0)</f>
        <v>0</v>
      </c>
      <c r="BJ121" s="18" t="s">
        <v>86</v>
      </c>
      <c r="BK121" s="235">
        <f>ROUND(P121*H121,2)</f>
        <v>0</v>
      </c>
      <c r="BL121" s="18" t="s">
        <v>174</v>
      </c>
      <c r="BM121" s="234" t="s">
        <v>175</v>
      </c>
    </row>
    <row r="122" s="2" customFormat="1">
      <c r="A122" s="39"/>
      <c r="B122" s="40"/>
      <c r="C122" s="41"/>
      <c r="D122" s="236" t="s">
        <v>176</v>
      </c>
      <c r="E122" s="41"/>
      <c r="F122" s="237" t="s">
        <v>177</v>
      </c>
      <c r="G122" s="41"/>
      <c r="H122" s="41"/>
      <c r="I122" s="238"/>
      <c r="J122" s="238"/>
      <c r="K122" s="41"/>
      <c r="L122" s="41"/>
      <c r="M122" s="45"/>
      <c r="N122" s="239"/>
      <c r="O122" s="240"/>
      <c r="P122" s="92"/>
      <c r="Q122" s="92"/>
      <c r="R122" s="92"/>
      <c r="S122" s="92"/>
      <c r="T122" s="92"/>
      <c r="U122" s="92"/>
      <c r="V122" s="92"/>
      <c r="W122" s="92"/>
      <c r="X122" s="93"/>
      <c r="Y122" s="39"/>
      <c r="Z122" s="39"/>
      <c r="AA122" s="39"/>
      <c r="AB122" s="39"/>
      <c r="AC122" s="39"/>
      <c r="AD122" s="39"/>
      <c r="AE122" s="39"/>
      <c r="AT122" s="18" t="s">
        <v>176</v>
      </c>
      <c r="AU122" s="18" t="s">
        <v>88</v>
      </c>
    </row>
    <row r="123" s="2" customFormat="1">
      <c r="A123" s="39"/>
      <c r="B123" s="40"/>
      <c r="C123" s="41"/>
      <c r="D123" s="241" t="s">
        <v>178</v>
      </c>
      <c r="E123" s="41"/>
      <c r="F123" s="242" t="s">
        <v>179</v>
      </c>
      <c r="G123" s="41"/>
      <c r="H123" s="41"/>
      <c r="I123" s="238"/>
      <c r="J123" s="238"/>
      <c r="K123" s="41"/>
      <c r="L123" s="41"/>
      <c r="M123" s="45"/>
      <c r="N123" s="239"/>
      <c r="O123" s="240"/>
      <c r="P123" s="92"/>
      <c r="Q123" s="92"/>
      <c r="R123" s="92"/>
      <c r="S123" s="92"/>
      <c r="T123" s="92"/>
      <c r="U123" s="92"/>
      <c r="V123" s="92"/>
      <c r="W123" s="92"/>
      <c r="X123" s="93"/>
      <c r="Y123" s="39"/>
      <c r="Z123" s="39"/>
      <c r="AA123" s="39"/>
      <c r="AB123" s="39"/>
      <c r="AC123" s="39"/>
      <c r="AD123" s="39"/>
      <c r="AE123" s="39"/>
      <c r="AT123" s="18" t="s">
        <v>178</v>
      </c>
      <c r="AU123" s="18" t="s">
        <v>88</v>
      </c>
    </row>
    <row r="124" s="2" customFormat="1" ht="24.15" customHeight="1">
      <c r="A124" s="39"/>
      <c r="B124" s="40"/>
      <c r="C124" s="222" t="s">
        <v>88</v>
      </c>
      <c r="D124" s="222" t="s">
        <v>169</v>
      </c>
      <c r="E124" s="223" t="s">
        <v>180</v>
      </c>
      <c r="F124" s="224" t="s">
        <v>181</v>
      </c>
      <c r="G124" s="225" t="s">
        <v>182</v>
      </c>
      <c r="H124" s="226">
        <v>5</v>
      </c>
      <c r="I124" s="227"/>
      <c r="J124" s="227"/>
      <c r="K124" s="228">
        <f>ROUND(P124*H124,2)</f>
        <v>0</v>
      </c>
      <c r="L124" s="224" t="s">
        <v>173</v>
      </c>
      <c r="M124" s="45"/>
      <c r="N124" s="229" t="s">
        <v>1</v>
      </c>
      <c r="O124" s="230" t="s">
        <v>41</v>
      </c>
      <c r="P124" s="231">
        <f>I124+J124</f>
        <v>0</v>
      </c>
      <c r="Q124" s="231">
        <f>ROUND(I124*H124,2)</f>
        <v>0</v>
      </c>
      <c r="R124" s="231">
        <f>ROUND(J124*H124,2)</f>
        <v>0</v>
      </c>
      <c r="S124" s="92"/>
      <c r="T124" s="232">
        <f>S124*H124</f>
        <v>0</v>
      </c>
      <c r="U124" s="232">
        <v>0</v>
      </c>
      <c r="V124" s="232">
        <f>U124*H124</f>
        <v>0</v>
      </c>
      <c r="W124" s="232">
        <v>0</v>
      </c>
      <c r="X124" s="233">
        <f>W124*H124</f>
        <v>0</v>
      </c>
      <c r="Y124" s="39"/>
      <c r="Z124" s="39"/>
      <c r="AA124" s="39"/>
      <c r="AB124" s="39"/>
      <c r="AC124" s="39"/>
      <c r="AD124" s="39"/>
      <c r="AE124" s="39"/>
      <c r="AR124" s="234" t="s">
        <v>174</v>
      </c>
      <c r="AT124" s="234" t="s">
        <v>169</v>
      </c>
      <c r="AU124" s="234" t="s">
        <v>88</v>
      </c>
      <c r="AY124" s="18" t="s">
        <v>167</v>
      </c>
      <c r="BE124" s="235">
        <f>IF(O124="základní",K124,0)</f>
        <v>0</v>
      </c>
      <c r="BF124" s="235">
        <f>IF(O124="snížená",K124,0)</f>
        <v>0</v>
      </c>
      <c r="BG124" s="235">
        <f>IF(O124="zákl. přenesená",K124,0)</f>
        <v>0</v>
      </c>
      <c r="BH124" s="235">
        <f>IF(O124="sníž. přenesená",K124,0)</f>
        <v>0</v>
      </c>
      <c r="BI124" s="235">
        <f>IF(O124="nulová",K124,0)</f>
        <v>0</v>
      </c>
      <c r="BJ124" s="18" t="s">
        <v>86</v>
      </c>
      <c r="BK124" s="235">
        <f>ROUND(P124*H124,2)</f>
        <v>0</v>
      </c>
      <c r="BL124" s="18" t="s">
        <v>174</v>
      </c>
      <c r="BM124" s="234" t="s">
        <v>183</v>
      </c>
    </row>
    <row r="125" s="2" customFormat="1">
      <c r="A125" s="39"/>
      <c r="B125" s="40"/>
      <c r="C125" s="41"/>
      <c r="D125" s="236" t="s">
        <v>176</v>
      </c>
      <c r="E125" s="41"/>
      <c r="F125" s="237" t="s">
        <v>184</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176</v>
      </c>
      <c r="AU125" s="18" t="s">
        <v>88</v>
      </c>
    </row>
    <row r="126" s="2" customFormat="1">
      <c r="A126" s="39"/>
      <c r="B126" s="40"/>
      <c r="C126" s="41"/>
      <c r="D126" s="241" t="s">
        <v>178</v>
      </c>
      <c r="E126" s="41"/>
      <c r="F126" s="242" t="s">
        <v>185</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178</v>
      </c>
      <c r="AU126" s="18" t="s">
        <v>88</v>
      </c>
    </row>
    <row r="127" s="2" customFormat="1">
      <c r="A127" s="39"/>
      <c r="B127" s="40"/>
      <c r="C127" s="41"/>
      <c r="D127" s="236" t="s">
        <v>186</v>
      </c>
      <c r="E127" s="41"/>
      <c r="F127" s="243" t="s">
        <v>187</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186</v>
      </c>
      <c r="AU127" s="18" t="s">
        <v>88</v>
      </c>
    </row>
    <row r="128" s="2" customFormat="1" ht="24.15" customHeight="1">
      <c r="A128" s="39"/>
      <c r="B128" s="40"/>
      <c r="C128" s="222" t="s">
        <v>188</v>
      </c>
      <c r="D128" s="222" t="s">
        <v>169</v>
      </c>
      <c r="E128" s="223" t="s">
        <v>189</v>
      </c>
      <c r="F128" s="224" t="s">
        <v>190</v>
      </c>
      <c r="G128" s="225" t="s">
        <v>182</v>
      </c>
      <c r="H128" s="226">
        <v>1</v>
      </c>
      <c r="I128" s="227"/>
      <c r="J128" s="227"/>
      <c r="K128" s="228">
        <f>ROUND(P128*H128,2)</f>
        <v>0</v>
      </c>
      <c r="L128" s="224" t="s">
        <v>173</v>
      </c>
      <c r="M128" s="45"/>
      <c r="N128" s="229" t="s">
        <v>1</v>
      </c>
      <c r="O128" s="230" t="s">
        <v>41</v>
      </c>
      <c r="P128" s="231">
        <f>I128+J128</f>
        <v>0</v>
      </c>
      <c r="Q128" s="231">
        <f>ROUND(I128*H128,2)</f>
        <v>0</v>
      </c>
      <c r="R128" s="231">
        <f>ROUND(J128*H128,2)</f>
        <v>0</v>
      </c>
      <c r="S128" s="92"/>
      <c r="T128" s="232">
        <f>S128*H128</f>
        <v>0</v>
      </c>
      <c r="U128" s="232">
        <v>0</v>
      </c>
      <c r="V128" s="232">
        <f>U128*H128</f>
        <v>0</v>
      </c>
      <c r="W128" s="232">
        <v>0</v>
      </c>
      <c r="X128" s="233">
        <f>W128*H128</f>
        <v>0</v>
      </c>
      <c r="Y128" s="39"/>
      <c r="Z128" s="39"/>
      <c r="AA128" s="39"/>
      <c r="AB128" s="39"/>
      <c r="AC128" s="39"/>
      <c r="AD128" s="39"/>
      <c r="AE128" s="39"/>
      <c r="AR128" s="234" t="s">
        <v>174</v>
      </c>
      <c r="AT128" s="234" t="s">
        <v>169</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174</v>
      </c>
      <c r="BM128" s="234" t="s">
        <v>191</v>
      </c>
    </row>
    <row r="129" s="2" customFormat="1">
      <c r="A129" s="39"/>
      <c r="B129" s="40"/>
      <c r="C129" s="41"/>
      <c r="D129" s="236" t="s">
        <v>176</v>
      </c>
      <c r="E129" s="41"/>
      <c r="F129" s="237" t="s">
        <v>192</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2" customFormat="1">
      <c r="A130" s="39"/>
      <c r="B130" s="40"/>
      <c r="C130" s="41"/>
      <c r="D130" s="241" t="s">
        <v>178</v>
      </c>
      <c r="E130" s="41"/>
      <c r="F130" s="242" t="s">
        <v>193</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178</v>
      </c>
      <c r="AU130" s="18" t="s">
        <v>88</v>
      </c>
    </row>
    <row r="131" s="2" customFormat="1">
      <c r="A131" s="39"/>
      <c r="B131" s="40"/>
      <c r="C131" s="41"/>
      <c r="D131" s="236" t="s">
        <v>186</v>
      </c>
      <c r="E131" s="41"/>
      <c r="F131" s="243" t="s">
        <v>194</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186</v>
      </c>
      <c r="AU131" s="18" t="s">
        <v>88</v>
      </c>
    </row>
    <row r="132" s="2" customFormat="1" ht="24.15" customHeight="1">
      <c r="A132" s="39"/>
      <c r="B132" s="40"/>
      <c r="C132" s="222" t="s">
        <v>174</v>
      </c>
      <c r="D132" s="222" t="s">
        <v>169</v>
      </c>
      <c r="E132" s="223" t="s">
        <v>195</v>
      </c>
      <c r="F132" s="224" t="s">
        <v>196</v>
      </c>
      <c r="G132" s="225" t="s">
        <v>182</v>
      </c>
      <c r="H132" s="226">
        <v>1</v>
      </c>
      <c r="I132" s="227"/>
      <c r="J132" s="227"/>
      <c r="K132" s="228">
        <f>ROUND(P132*H132,2)</f>
        <v>0</v>
      </c>
      <c r="L132" s="224" t="s">
        <v>173</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174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197</v>
      </c>
    </row>
    <row r="133" s="2" customFormat="1">
      <c r="A133" s="39"/>
      <c r="B133" s="40"/>
      <c r="C133" s="41"/>
      <c r="D133" s="236" t="s">
        <v>176</v>
      </c>
      <c r="E133" s="41"/>
      <c r="F133" s="237" t="s">
        <v>198</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199</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2" customFormat="1">
      <c r="A135" s="39"/>
      <c r="B135" s="40"/>
      <c r="C135" s="41"/>
      <c r="D135" s="236" t="s">
        <v>186</v>
      </c>
      <c r="E135" s="41"/>
      <c r="F135" s="243" t="s">
        <v>200</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186</v>
      </c>
      <c r="AU135" s="18" t="s">
        <v>88</v>
      </c>
    </row>
    <row r="136" s="2" customFormat="1" ht="24.15" customHeight="1">
      <c r="A136" s="39"/>
      <c r="B136" s="40"/>
      <c r="C136" s="222" t="s">
        <v>201</v>
      </c>
      <c r="D136" s="222" t="s">
        <v>169</v>
      </c>
      <c r="E136" s="223" t="s">
        <v>202</v>
      </c>
      <c r="F136" s="224" t="s">
        <v>203</v>
      </c>
      <c r="G136" s="225" t="s">
        <v>182</v>
      </c>
      <c r="H136" s="226">
        <v>1</v>
      </c>
      <c r="I136" s="227"/>
      <c r="J136" s="227"/>
      <c r="K136" s="228">
        <f>ROUND(P136*H136,2)</f>
        <v>0</v>
      </c>
      <c r="L136" s="224" t="s">
        <v>173</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174</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174</v>
      </c>
      <c r="BM136" s="234" t="s">
        <v>204</v>
      </c>
    </row>
    <row r="137" s="2" customFormat="1">
      <c r="A137" s="39"/>
      <c r="B137" s="40"/>
      <c r="C137" s="41"/>
      <c r="D137" s="236" t="s">
        <v>176</v>
      </c>
      <c r="E137" s="41"/>
      <c r="F137" s="237" t="s">
        <v>205</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206</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2" customFormat="1">
      <c r="A139" s="39"/>
      <c r="B139" s="40"/>
      <c r="C139" s="41"/>
      <c r="D139" s="236" t="s">
        <v>186</v>
      </c>
      <c r="E139" s="41"/>
      <c r="F139" s="243" t="s">
        <v>207</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186</v>
      </c>
      <c r="AU139" s="18" t="s">
        <v>88</v>
      </c>
    </row>
    <row r="140" s="2" customFormat="1" ht="24.15" customHeight="1">
      <c r="A140" s="39"/>
      <c r="B140" s="40"/>
      <c r="C140" s="222" t="s">
        <v>208</v>
      </c>
      <c r="D140" s="222" t="s">
        <v>169</v>
      </c>
      <c r="E140" s="223" t="s">
        <v>209</v>
      </c>
      <c r="F140" s="224" t="s">
        <v>210</v>
      </c>
      <c r="G140" s="225" t="s">
        <v>182</v>
      </c>
      <c r="H140" s="226">
        <v>1</v>
      </c>
      <c r="I140" s="227"/>
      <c r="J140" s="227"/>
      <c r="K140" s="228">
        <f>ROUND(P140*H140,2)</f>
        <v>0</v>
      </c>
      <c r="L140" s="224" t="s">
        <v>173</v>
      </c>
      <c r="M140" s="45"/>
      <c r="N140" s="229" t="s">
        <v>1</v>
      </c>
      <c r="O140" s="230" t="s">
        <v>41</v>
      </c>
      <c r="P140" s="231">
        <f>I140+J140</f>
        <v>0</v>
      </c>
      <c r="Q140" s="231">
        <f>ROUND(I140*H140,2)</f>
        <v>0</v>
      </c>
      <c r="R140" s="231">
        <f>ROUND(J140*H140,2)</f>
        <v>0</v>
      </c>
      <c r="S140" s="92"/>
      <c r="T140" s="232">
        <f>S140*H140</f>
        <v>0</v>
      </c>
      <c r="U140" s="232">
        <v>0</v>
      </c>
      <c r="V140" s="232">
        <f>U140*H140</f>
        <v>0</v>
      </c>
      <c r="W140" s="232">
        <v>0</v>
      </c>
      <c r="X140" s="233">
        <f>W140*H140</f>
        <v>0</v>
      </c>
      <c r="Y140" s="39"/>
      <c r="Z140" s="39"/>
      <c r="AA140" s="39"/>
      <c r="AB140" s="39"/>
      <c r="AC140" s="39"/>
      <c r="AD140" s="39"/>
      <c r="AE140" s="39"/>
      <c r="AR140" s="234" t="s">
        <v>174</v>
      </c>
      <c r="AT140" s="234" t="s">
        <v>169</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174</v>
      </c>
      <c r="BM140" s="234" t="s">
        <v>211</v>
      </c>
    </row>
    <row r="141" s="2" customFormat="1">
      <c r="A141" s="39"/>
      <c r="B141" s="40"/>
      <c r="C141" s="41"/>
      <c r="D141" s="236" t="s">
        <v>176</v>
      </c>
      <c r="E141" s="41"/>
      <c r="F141" s="237" t="s">
        <v>212</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2" customFormat="1">
      <c r="A142" s="39"/>
      <c r="B142" s="40"/>
      <c r="C142" s="41"/>
      <c r="D142" s="241" t="s">
        <v>178</v>
      </c>
      <c r="E142" s="41"/>
      <c r="F142" s="242" t="s">
        <v>213</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178</v>
      </c>
      <c r="AU142" s="18" t="s">
        <v>88</v>
      </c>
    </row>
    <row r="143" s="2" customFormat="1">
      <c r="A143" s="39"/>
      <c r="B143" s="40"/>
      <c r="C143" s="41"/>
      <c r="D143" s="236" t="s">
        <v>186</v>
      </c>
      <c r="E143" s="41"/>
      <c r="F143" s="243" t="s">
        <v>214</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186</v>
      </c>
      <c r="AU143" s="18" t="s">
        <v>88</v>
      </c>
    </row>
    <row r="144" s="2" customFormat="1" ht="24.15" customHeight="1">
      <c r="A144" s="39"/>
      <c r="B144" s="40"/>
      <c r="C144" s="222" t="s">
        <v>215</v>
      </c>
      <c r="D144" s="222" t="s">
        <v>169</v>
      </c>
      <c r="E144" s="223" t="s">
        <v>216</v>
      </c>
      <c r="F144" s="224" t="s">
        <v>217</v>
      </c>
      <c r="G144" s="225" t="s">
        <v>182</v>
      </c>
      <c r="H144" s="226">
        <v>6</v>
      </c>
      <c r="I144" s="227"/>
      <c r="J144" s="227"/>
      <c r="K144" s="228">
        <f>ROUND(P144*H144,2)</f>
        <v>0</v>
      </c>
      <c r="L144" s="224" t="s">
        <v>173</v>
      </c>
      <c r="M144" s="45"/>
      <c r="N144" s="229" t="s">
        <v>1</v>
      </c>
      <c r="O144" s="230" t="s">
        <v>41</v>
      </c>
      <c r="P144" s="231">
        <f>I144+J144</f>
        <v>0</v>
      </c>
      <c r="Q144" s="231">
        <f>ROUND(I144*H144,2)</f>
        <v>0</v>
      </c>
      <c r="R144" s="231">
        <f>ROUND(J144*H144,2)</f>
        <v>0</v>
      </c>
      <c r="S144" s="92"/>
      <c r="T144" s="232">
        <f>S144*H144</f>
        <v>0</v>
      </c>
      <c r="U144" s="232">
        <v>0</v>
      </c>
      <c r="V144" s="232">
        <f>U144*H144</f>
        <v>0</v>
      </c>
      <c r="W144" s="232">
        <v>0</v>
      </c>
      <c r="X144" s="233">
        <f>W144*H144</f>
        <v>0</v>
      </c>
      <c r="Y144" s="39"/>
      <c r="Z144" s="39"/>
      <c r="AA144" s="39"/>
      <c r="AB144" s="39"/>
      <c r="AC144" s="39"/>
      <c r="AD144" s="39"/>
      <c r="AE144" s="39"/>
      <c r="AR144" s="234" t="s">
        <v>174</v>
      </c>
      <c r="AT144" s="234" t="s">
        <v>169</v>
      </c>
      <c r="AU144" s="234" t="s">
        <v>88</v>
      </c>
      <c r="AY144" s="18" t="s">
        <v>167</v>
      </c>
      <c r="BE144" s="235">
        <f>IF(O144="základní",K144,0)</f>
        <v>0</v>
      </c>
      <c r="BF144" s="235">
        <f>IF(O144="snížená",K144,0)</f>
        <v>0</v>
      </c>
      <c r="BG144" s="235">
        <f>IF(O144="zákl. přenesená",K144,0)</f>
        <v>0</v>
      </c>
      <c r="BH144" s="235">
        <f>IF(O144="sníž. přenesená",K144,0)</f>
        <v>0</v>
      </c>
      <c r="BI144" s="235">
        <f>IF(O144="nulová",K144,0)</f>
        <v>0</v>
      </c>
      <c r="BJ144" s="18" t="s">
        <v>86</v>
      </c>
      <c r="BK144" s="235">
        <f>ROUND(P144*H144,2)</f>
        <v>0</v>
      </c>
      <c r="BL144" s="18" t="s">
        <v>174</v>
      </c>
      <c r="BM144" s="234" t="s">
        <v>218</v>
      </c>
    </row>
    <row r="145" s="2" customFormat="1">
      <c r="A145" s="39"/>
      <c r="B145" s="40"/>
      <c r="C145" s="41"/>
      <c r="D145" s="236" t="s">
        <v>176</v>
      </c>
      <c r="E145" s="41"/>
      <c r="F145" s="237" t="s">
        <v>219</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176</v>
      </c>
      <c r="AU145" s="18" t="s">
        <v>88</v>
      </c>
    </row>
    <row r="146" s="2" customFormat="1">
      <c r="A146" s="39"/>
      <c r="B146" s="40"/>
      <c r="C146" s="41"/>
      <c r="D146" s="241" t="s">
        <v>178</v>
      </c>
      <c r="E146" s="41"/>
      <c r="F146" s="242" t="s">
        <v>220</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178</v>
      </c>
      <c r="AU146" s="18" t="s">
        <v>88</v>
      </c>
    </row>
    <row r="147" s="2" customFormat="1" ht="24.15" customHeight="1">
      <c r="A147" s="39"/>
      <c r="B147" s="40"/>
      <c r="C147" s="222" t="s">
        <v>221</v>
      </c>
      <c r="D147" s="222" t="s">
        <v>169</v>
      </c>
      <c r="E147" s="223" t="s">
        <v>222</v>
      </c>
      <c r="F147" s="224" t="s">
        <v>223</v>
      </c>
      <c r="G147" s="225" t="s">
        <v>182</v>
      </c>
      <c r="H147" s="226">
        <v>2</v>
      </c>
      <c r="I147" s="227"/>
      <c r="J147" s="227"/>
      <c r="K147" s="228">
        <f>ROUND(P147*H147,2)</f>
        <v>0</v>
      </c>
      <c r="L147" s="224" t="s">
        <v>173</v>
      </c>
      <c r="M147" s="45"/>
      <c r="N147" s="229" t="s">
        <v>1</v>
      </c>
      <c r="O147" s="230" t="s">
        <v>41</v>
      </c>
      <c r="P147" s="231">
        <f>I147+J147</f>
        <v>0</v>
      </c>
      <c r="Q147" s="231">
        <f>ROUND(I147*H147,2)</f>
        <v>0</v>
      </c>
      <c r="R147" s="231">
        <f>ROUND(J147*H147,2)</f>
        <v>0</v>
      </c>
      <c r="S147" s="92"/>
      <c r="T147" s="232">
        <f>S147*H147</f>
        <v>0</v>
      </c>
      <c r="U147" s="232">
        <v>0</v>
      </c>
      <c r="V147" s="232">
        <f>U147*H147</f>
        <v>0</v>
      </c>
      <c r="W147" s="232">
        <v>0</v>
      </c>
      <c r="X147" s="233">
        <f>W147*H147</f>
        <v>0</v>
      </c>
      <c r="Y147" s="39"/>
      <c r="Z147" s="39"/>
      <c r="AA147" s="39"/>
      <c r="AB147" s="39"/>
      <c r="AC147" s="39"/>
      <c r="AD147" s="39"/>
      <c r="AE147" s="39"/>
      <c r="AR147" s="234" t="s">
        <v>174</v>
      </c>
      <c r="AT147" s="234" t="s">
        <v>169</v>
      </c>
      <c r="AU147" s="234" t="s">
        <v>88</v>
      </c>
      <c r="AY147" s="18" t="s">
        <v>167</v>
      </c>
      <c r="BE147" s="235">
        <f>IF(O147="základní",K147,0)</f>
        <v>0</v>
      </c>
      <c r="BF147" s="235">
        <f>IF(O147="snížená",K147,0)</f>
        <v>0</v>
      </c>
      <c r="BG147" s="235">
        <f>IF(O147="zákl. přenesená",K147,0)</f>
        <v>0</v>
      </c>
      <c r="BH147" s="235">
        <f>IF(O147="sníž. přenesená",K147,0)</f>
        <v>0</v>
      </c>
      <c r="BI147" s="235">
        <f>IF(O147="nulová",K147,0)</f>
        <v>0</v>
      </c>
      <c r="BJ147" s="18" t="s">
        <v>86</v>
      </c>
      <c r="BK147" s="235">
        <f>ROUND(P147*H147,2)</f>
        <v>0</v>
      </c>
      <c r="BL147" s="18" t="s">
        <v>174</v>
      </c>
      <c r="BM147" s="234" t="s">
        <v>224</v>
      </c>
    </row>
    <row r="148" s="2" customFormat="1">
      <c r="A148" s="39"/>
      <c r="B148" s="40"/>
      <c r="C148" s="41"/>
      <c r="D148" s="236" t="s">
        <v>176</v>
      </c>
      <c r="E148" s="41"/>
      <c r="F148" s="237" t="s">
        <v>225</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176</v>
      </c>
      <c r="AU148" s="18" t="s">
        <v>88</v>
      </c>
    </row>
    <row r="149" s="2" customFormat="1">
      <c r="A149" s="39"/>
      <c r="B149" s="40"/>
      <c r="C149" s="41"/>
      <c r="D149" s="241" t="s">
        <v>178</v>
      </c>
      <c r="E149" s="41"/>
      <c r="F149" s="242" t="s">
        <v>226</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178</v>
      </c>
      <c r="AU149" s="18" t="s">
        <v>88</v>
      </c>
    </row>
    <row r="150" s="2" customFormat="1" ht="24.15" customHeight="1">
      <c r="A150" s="39"/>
      <c r="B150" s="40"/>
      <c r="C150" s="222" t="s">
        <v>227</v>
      </c>
      <c r="D150" s="222" t="s">
        <v>169</v>
      </c>
      <c r="E150" s="223" t="s">
        <v>228</v>
      </c>
      <c r="F150" s="224" t="s">
        <v>229</v>
      </c>
      <c r="G150" s="225" t="s">
        <v>182</v>
      </c>
      <c r="H150" s="226">
        <v>1</v>
      </c>
      <c r="I150" s="227"/>
      <c r="J150" s="227"/>
      <c r="K150" s="228">
        <f>ROUND(P150*H150,2)</f>
        <v>0</v>
      </c>
      <c r="L150" s="224" t="s">
        <v>173</v>
      </c>
      <c r="M150" s="45"/>
      <c r="N150" s="229" t="s">
        <v>1</v>
      </c>
      <c r="O150" s="230" t="s">
        <v>41</v>
      </c>
      <c r="P150" s="231">
        <f>I150+J150</f>
        <v>0</v>
      </c>
      <c r="Q150" s="231">
        <f>ROUND(I150*H150,2)</f>
        <v>0</v>
      </c>
      <c r="R150" s="231">
        <f>ROUND(J150*H150,2)</f>
        <v>0</v>
      </c>
      <c r="S150" s="92"/>
      <c r="T150" s="232">
        <f>S150*H150</f>
        <v>0</v>
      </c>
      <c r="U150" s="232">
        <v>0</v>
      </c>
      <c r="V150" s="232">
        <f>U150*H150</f>
        <v>0</v>
      </c>
      <c r="W150" s="232">
        <v>0</v>
      </c>
      <c r="X150" s="233">
        <f>W150*H150</f>
        <v>0</v>
      </c>
      <c r="Y150" s="39"/>
      <c r="Z150" s="39"/>
      <c r="AA150" s="39"/>
      <c r="AB150" s="39"/>
      <c r="AC150" s="39"/>
      <c r="AD150" s="39"/>
      <c r="AE150" s="39"/>
      <c r="AR150" s="234" t="s">
        <v>174</v>
      </c>
      <c r="AT150" s="234" t="s">
        <v>169</v>
      </c>
      <c r="AU150" s="234" t="s">
        <v>88</v>
      </c>
      <c r="AY150" s="18" t="s">
        <v>167</v>
      </c>
      <c r="BE150" s="235">
        <f>IF(O150="základní",K150,0)</f>
        <v>0</v>
      </c>
      <c r="BF150" s="235">
        <f>IF(O150="snížená",K150,0)</f>
        <v>0</v>
      </c>
      <c r="BG150" s="235">
        <f>IF(O150="zákl. přenesená",K150,0)</f>
        <v>0</v>
      </c>
      <c r="BH150" s="235">
        <f>IF(O150="sníž. přenesená",K150,0)</f>
        <v>0</v>
      </c>
      <c r="BI150" s="235">
        <f>IF(O150="nulová",K150,0)</f>
        <v>0</v>
      </c>
      <c r="BJ150" s="18" t="s">
        <v>86</v>
      </c>
      <c r="BK150" s="235">
        <f>ROUND(P150*H150,2)</f>
        <v>0</v>
      </c>
      <c r="BL150" s="18" t="s">
        <v>174</v>
      </c>
      <c r="BM150" s="234" t="s">
        <v>230</v>
      </c>
    </row>
    <row r="151" s="2" customFormat="1">
      <c r="A151" s="39"/>
      <c r="B151" s="40"/>
      <c r="C151" s="41"/>
      <c r="D151" s="236" t="s">
        <v>176</v>
      </c>
      <c r="E151" s="41"/>
      <c r="F151" s="237" t="s">
        <v>231</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176</v>
      </c>
      <c r="AU151" s="18" t="s">
        <v>88</v>
      </c>
    </row>
    <row r="152" s="2" customFormat="1">
      <c r="A152" s="39"/>
      <c r="B152" s="40"/>
      <c r="C152" s="41"/>
      <c r="D152" s="241" t="s">
        <v>178</v>
      </c>
      <c r="E152" s="41"/>
      <c r="F152" s="242" t="s">
        <v>232</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178</v>
      </c>
      <c r="AU152" s="18" t="s">
        <v>88</v>
      </c>
    </row>
    <row r="153" s="2" customFormat="1" ht="24.15" customHeight="1">
      <c r="A153" s="39"/>
      <c r="B153" s="40"/>
      <c r="C153" s="222" t="s">
        <v>233</v>
      </c>
      <c r="D153" s="222" t="s">
        <v>169</v>
      </c>
      <c r="E153" s="223" t="s">
        <v>234</v>
      </c>
      <c r="F153" s="224" t="s">
        <v>235</v>
      </c>
      <c r="G153" s="225" t="s">
        <v>172</v>
      </c>
      <c r="H153" s="226">
        <v>19.100000000000001</v>
      </c>
      <c r="I153" s="227"/>
      <c r="J153" s="227"/>
      <c r="K153" s="228">
        <f>ROUND(P153*H153,2)</f>
        <v>0</v>
      </c>
      <c r="L153" s="224" t="s">
        <v>173</v>
      </c>
      <c r="M153" s="45"/>
      <c r="N153" s="229" t="s">
        <v>1</v>
      </c>
      <c r="O153" s="230" t="s">
        <v>41</v>
      </c>
      <c r="P153" s="231">
        <f>I153+J153</f>
        <v>0</v>
      </c>
      <c r="Q153" s="231">
        <f>ROUND(I153*H153,2)</f>
        <v>0</v>
      </c>
      <c r="R153" s="231">
        <f>ROUND(J153*H153,2)</f>
        <v>0</v>
      </c>
      <c r="S153" s="92"/>
      <c r="T153" s="232">
        <f>S153*H153</f>
        <v>0</v>
      </c>
      <c r="U153" s="232">
        <v>0</v>
      </c>
      <c r="V153" s="232">
        <f>U153*H153</f>
        <v>0</v>
      </c>
      <c r="W153" s="232">
        <v>0</v>
      </c>
      <c r="X153" s="233">
        <f>W153*H153</f>
        <v>0</v>
      </c>
      <c r="Y153" s="39"/>
      <c r="Z153" s="39"/>
      <c r="AA153" s="39"/>
      <c r="AB153" s="39"/>
      <c r="AC153" s="39"/>
      <c r="AD153" s="39"/>
      <c r="AE153" s="39"/>
      <c r="AR153" s="234" t="s">
        <v>174</v>
      </c>
      <c r="AT153" s="234" t="s">
        <v>169</v>
      </c>
      <c r="AU153" s="234" t="s">
        <v>88</v>
      </c>
      <c r="AY153" s="18" t="s">
        <v>167</v>
      </c>
      <c r="BE153" s="235">
        <f>IF(O153="základní",K153,0)</f>
        <v>0</v>
      </c>
      <c r="BF153" s="235">
        <f>IF(O153="snížená",K153,0)</f>
        <v>0</v>
      </c>
      <c r="BG153" s="235">
        <f>IF(O153="zákl. přenesená",K153,0)</f>
        <v>0</v>
      </c>
      <c r="BH153" s="235">
        <f>IF(O153="sníž. přenesená",K153,0)</f>
        <v>0</v>
      </c>
      <c r="BI153" s="235">
        <f>IF(O153="nulová",K153,0)</f>
        <v>0</v>
      </c>
      <c r="BJ153" s="18" t="s">
        <v>86</v>
      </c>
      <c r="BK153" s="235">
        <f>ROUND(P153*H153,2)</f>
        <v>0</v>
      </c>
      <c r="BL153" s="18" t="s">
        <v>174</v>
      </c>
      <c r="BM153" s="234" t="s">
        <v>236</v>
      </c>
    </row>
    <row r="154" s="2" customFormat="1">
      <c r="A154" s="39"/>
      <c r="B154" s="40"/>
      <c r="C154" s="41"/>
      <c r="D154" s="236" t="s">
        <v>176</v>
      </c>
      <c r="E154" s="41"/>
      <c r="F154" s="237" t="s">
        <v>237</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176</v>
      </c>
      <c r="AU154" s="18" t="s">
        <v>88</v>
      </c>
    </row>
    <row r="155" s="2" customFormat="1">
      <c r="A155" s="39"/>
      <c r="B155" s="40"/>
      <c r="C155" s="41"/>
      <c r="D155" s="241" t="s">
        <v>178</v>
      </c>
      <c r="E155" s="41"/>
      <c r="F155" s="242" t="s">
        <v>238</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178</v>
      </c>
      <c r="AU155" s="18" t="s">
        <v>88</v>
      </c>
    </row>
    <row r="156" s="2" customFormat="1" ht="33" customHeight="1">
      <c r="A156" s="39"/>
      <c r="B156" s="40"/>
      <c r="C156" s="222" t="s">
        <v>239</v>
      </c>
      <c r="D156" s="222" t="s">
        <v>169</v>
      </c>
      <c r="E156" s="223" t="s">
        <v>240</v>
      </c>
      <c r="F156" s="224" t="s">
        <v>241</v>
      </c>
      <c r="G156" s="225" t="s">
        <v>182</v>
      </c>
      <c r="H156" s="226">
        <v>5</v>
      </c>
      <c r="I156" s="227"/>
      <c r="J156" s="227"/>
      <c r="K156" s="228">
        <f>ROUND(P156*H156,2)</f>
        <v>0</v>
      </c>
      <c r="L156" s="224" t="s">
        <v>173</v>
      </c>
      <c r="M156" s="45"/>
      <c r="N156" s="229" t="s">
        <v>1</v>
      </c>
      <c r="O156" s="230" t="s">
        <v>41</v>
      </c>
      <c r="P156" s="231">
        <f>I156+J156</f>
        <v>0</v>
      </c>
      <c r="Q156" s="231">
        <f>ROUND(I156*H156,2)</f>
        <v>0</v>
      </c>
      <c r="R156" s="231">
        <f>ROUND(J156*H156,2)</f>
        <v>0</v>
      </c>
      <c r="S156" s="92"/>
      <c r="T156" s="232">
        <f>S156*H156</f>
        <v>0</v>
      </c>
      <c r="U156" s="232">
        <v>0</v>
      </c>
      <c r="V156" s="232">
        <f>U156*H156</f>
        <v>0</v>
      </c>
      <c r="W156" s="232">
        <v>0</v>
      </c>
      <c r="X156" s="233">
        <f>W156*H156</f>
        <v>0</v>
      </c>
      <c r="Y156" s="39"/>
      <c r="Z156" s="39"/>
      <c r="AA156" s="39"/>
      <c r="AB156" s="39"/>
      <c r="AC156" s="39"/>
      <c r="AD156" s="39"/>
      <c r="AE156" s="39"/>
      <c r="AR156" s="234" t="s">
        <v>174</v>
      </c>
      <c r="AT156" s="234" t="s">
        <v>169</v>
      </c>
      <c r="AU156" s="234" t="s">
        <v>88</v>
      </c>
      <c r="AY156" s="18" t="s">
        <v>167</v>
      </c>
      <c r="BE156" s="235">
        <f>IF(O156="základní",K156,0)</f>
        <v>0</v>
      </c>
      <c r="BF156" s="235">
        <f>IF(O156="snížená",K156,0)</f>
        <v>0</v>
      </c>
      <c r="BG156" s="235">
        <f>IF(O156="zákl. přenesená",K156,0)</f>
        <v>0</v>
      </c>
      <c r="BH156" s="235">
        <f>IF(O156="sníž. přenesená",K156,0)</f>
        <v>0</v>
      </c>
      <c r="BI156" s="235">
        <f>IF(O156="nulová",K156,0)</f>
        <v>0</v>
      </c>
      <c r="BJ156" s="18" t="s">
        <v>86</v>
      </c>
      <c r="BK156" s="235">
        <f>ROUND(P156*H156,2)</f>
        <v>0</v>
      </c>
      <c r="BL156" s="18" t="s">
        <v>174</v>
      </c>
      <c r="BM156" s="234" t="s">
        <v>242</v>
      </c>
    </row>
    <row r="157" s="2" customFormat="1">
      <c r="A157" s="39"/>
      <c r="B157" s="40"/>
      <c r="C157" s="41"/>
      <c r="D157" s="236" t="s">
        <v>176</v>
      </c>
      <c r="E157" s="41"/>
      <c r="F157" s="237" t="s">
        <v>243</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176</v>
      </c>
      <c r="AU157" s="18" t="s">
        <v>88</v>
      </c>
    </row>
    <row r="158" s="2" customFormat="1">
      <c r="A158" s="39"/>
      <c r="B158" s="40"/>
      <c r="C158" s="41"/>
      <c r="D158" s="241" t="s">
        <v>178</v>
      </c>
      <c r="E158" s="41"/>
      <c r="F158" s="242" t="s">
        <v>244</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178</v>
      </c>
      <c r="AU158" s="18" t="s">
        <v>88</v>
      </c>
    </row>
    <row r="159" s="2" customFormat="1" ht="33" customHeight="1">
      <c r="A159" s="39"/>
      <c r="B159" s="40"/>
      <c r="C159" s="222" t="s">
        <v>245</v>
      </c>
      <c r="D159" s="222" t="s">
        <v>169</v>
      </c>
      <c r="E159" s="223" t="s">
        <v>246</v>
      </c>
      <c r="F159" s="224" t="s">
        <v>247</v>
      </c>
      <c r="G159" s="225" t="s">
        <v>182</v>
      </c>
      <c r="H159" s="226">
        <v>1</v>
      </c>
      <c r="I159" s="227"/>
      <c r="J159" s="227"/>
      <c r="K159" s="228">
        <f>ROUND(P159*H159,2)</f>
        <v>0</v>
      </c>
      <c r="L159" s="224" t="s">
        <v>173</v>
      </c>
      <c r="M159" s="45"/>
      <c r="N159" s="229" t="s">
        <v>1</v>
      </c>
      <c r="O159" s="230" t="s">
        <v>41</v>
      </c>
      <c r="P159" s="231">
        <f>I159+J159</f>
        <v>0</v>
      </c>
      <c r="Q159" s="231">
        <f>ROUND(I159*H159,2)</f>
        <v>0</v>
      </c>
      <c r="R159" s="231">
        <f>ROUND(J159*H159,2)</f>
        <v>0</v>
      </c>
      <c r="S159" s="92"/>
      <c r="T159" s="232">
        <f>S159*H159</f>
        <v>0</v>
      </c>
      <c r="U159" s="232">
        <v>0</v>
      </c>
      <c r="V159" s="232">
        <f>U159*H159</f>
        <v>0</v>
      </c>
      <c r="W159" s="232">
        <v>0</v>
      </c>
      <c r="X159" s="233">
        <f>W159*H159</f>
        <v>0</v>
      </c>
      <c r="Y159" s="39"/>
      <c r="Z159" s="39"/>
      <c r="AA159" s="39"/>
      <c r="AB159" s="39"/>
      <c r="AC159" s="39"/>
      <c r="AD159" s="39"/>
      <c r="AE159" s="39"/>
      <c r="AR159" s="234" t="s">
        <v>174</v>
      </c>
      <c r="AT159" s="234" t="s">
        <v>169</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174</v>
      </c>
      <c r="BM159" s="234" t="s">
        <v>248</v>
      </c>
    </row>
    <row r="160" s="2" customFormat="1">
      <c r="A160" s="39"/>
      <c r="B160" s="40"/>
      <c r="C160" s="41"/>
      <c r="D160" s="236" t="s">
        <v>176</v>
      </c>
      <c r="E160" s="41"/>
      <c r="F160" s="237" t="s">
        <v>249</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176</v>
      </c>
      <c r="AU160" s="18" t="s">
        <v>88</v>
      </c>
    </row>
    <row r="161" s="2" customFormat="1">
      <c r="A161" s="39"/>
      <c r="B161" s="40"/>
      <c r="C161" s="41"/>
      <c r="D161" s="241" t="s">
        <v>178</v>
      </c>
      <c r="E161" s="41"/>
      <c r="F161" s="242" t="s">
        <v>250</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178</v>
      </c>
      <c r="AU161" s="18" t="s">
        <v>88</v>
      </c>
    </row>
    <row r="162" s="2" customFormat="1" ht="33" customHeight="1">
      <c r="A162" s="39"/>
      <c r="B162" s="40"/>
      <c r="C162" s="222" t="s">
        <v>251</v>
      </c>
      <c r="D162" s="222" t="s">
        <v>169</v>
      </c>
      <c r="E162" s="223" t="s">
        <v>252</v>
      </c>
      <c r="F162" s="224" t="s">
        <v>253</v>
      </c>
      <c r="G162" s="225" t="s">
        <v>182</v>
      </c>
      <c r="H162" s="226">
        <v>2</v>
      </c>
      <c r="I162" s="227"/>
      <c r="J162" s="227"/>
      <c r="K162" s="228">
        <f>ROUND(P162*H162,2)</f>
        <v>0</v>
      </c>
      <c r="L162" s="224" t="s">
        <v>173</v>
      </c>
      <c r="M162" s="45"/>
      <c r="N162" s="229" t="s">
        <v>1</v>
      </c>
      <c r="O162" s="230" t="s">
        <v>41</v>
      </c>
      <c r="P162" s="231">
        <f>I162+J162</f>
        <v>0</v>
      </c>
      <c r="Q162" s="231">
        <f>ROUND(I162*H162,2)</f>
        <v>0</v>
      </c>
      <c r="R162" s="231">
        <f>ROUND(J162*H162,2)</f>
        <v>0</v>
      </c>
      <c r="S162" s="92"/>
      <c r="T162" s="232">
        <f>S162*H162</f>
        <v>0</v>
      </c>
      <c r="U162" s="232">
        <v>0</v>
      </c>
      <c r="V162" s="232">
        <f>U162*H162</f>
        <v>0</v>
      </c>
      <c r="W162" s="232">
        <v>0</v>
      </c>
      <c r="X162" s="233">
        <f>W162*H162</f>
        <v>0</v>
      </c>
      <c r="Y162" s="39"/>
      <c r="Z162" s="39"/>
      <c r="AA162" s="39"/>
      <c r="AB162" s="39"/>
      <c r="AC162" s="39"/>
      <c r="AD162" s="39"/>
      <c r="AE162" s="39"/>
      <c r="AR162" s="234" t="s">
        <v>174</v>
      </c>
      <c r="AT162" s="234" t="s">
        <v>169</v>
      </c>
      <c r="AU162" s="234" t="s">
        <v>88</v>
      </c>
      <c r="AY162" s="18" t="s">
        <v>167</v>
      </c>
      <c r="BE162" s="235">
        <f>IF(O162="základní",K162,0)</f>
        <v>0</v>
      </c>
      <c r="BF162" s="235">
        <f>IF(O162="snížená",K162,0)</f>
        <v>0</v>
      </c>
      <c r="BG162" s="235">
        <f>IF(O162="zákl. přenesená",K162,0)</f>
        <v>0</v>
      </c>
      <c r="BH162" s="235">
        <f>IF(O162="sníž. přenesená",K162,0)</f>
        <v>0</v>
      </c>
      <c r="BI162" s="235">
        <f>IF(O162="nulová",K162,0)</f>
        <v>0</v>
      </c>
      <c r="BJ162" s="18" t="s">
        <v>86</v>
      </c>
      <c r="BK162" s="235">
        <f>ROUND(P162*H162,2)</f>
        <v>0</v>
      </c>
      <c r="BL162" s="18" t="s">
        <v>174</v>
      </c>
      <c r="BM162" s="234" t="s">
        <v>254</v>
      </c>
    </row>
    <row r="163" s="2" customFormat="1">
      <c r="A163" s="39"/>
      <c r="B163" s="40"/>
      <c r="C163" s="41"/>
      <c r="D163" s="236" t="s">
        <v>176</v>
      </c>
      <c r="E163" s="41"/>
      <c r="F163" s="237" t="s">
        <v>255</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176</v>
      </c>
      <c r="AU163" s="18" t="s">
        <v>88</v>
      </c>
    </row>
    <row r="164" s="2" customFormat="1">
      <c r="A164" s="39"/>
      <c r="B164" s="40"/>
      <c r="C164" s="41"/>
      <c r="D164" s="241" t="s">
        <v>178</v>
      </c>
      <c r="E164" s="41"/>
      <c r="F164" s="242" t="s">
        <v>256</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178</v>
      </c>
      <c r="AU164" s="18" t="s">
        <v>88</v>
      </c>
    </row>
    <row r="165" s="2" customFormat="1" ht="33" customHeight="1">
      <c r="A165" s="39"/>
      <c r="B165" s="40"/>
      <c r="C165" s="222" t="s">
        <v>257</v>
      </c>
      <c r="D165" s="222" t="s">
        <v>169</v>
      </c>
      <c r="E165" s="223" t="s">
        <v>258</v>
      </c>
      <c r="F165" s="224" t="s">
        <v>259</v>
      </c>
      <c r="G165" s="225" t="s">
        <v>182</v>
      </c>
      <c r="H165" s="226">
        <v>1</v>
      </c>
      <c r="I165" s="227"/>
      <c r="J165" s="227"/>
      <c r="K165" s="228">
        <f>ROUND(P165*H165,2)</f>
        <v>0</v>
      </c>
      <c r="L165" s="224" t="s">
        <v>173</v>
      </c>
      <c r="M165" s="45"/>
      <c r="N165" s="229" t="s">
        <v>1</v>
      </c>
      <c r="O165" s="230" t="s">
        <v>41</v>
      </c>
      <c r="P165" s="231">
        <f>I165+J165</f>
        <v>0</v>
      </c>
      <c r="Q165" s="231">
        <f>ROUND(I165*H165,2)</f>
        <v>0</v>
      </c>
      <c r="R165" s="231">
        <f>ROUND(J165*H165,2)</f>
        <v>0</v>
      </c>
      <c r="S165" s="92"/>
      <c r="T165" s="232">
        <f>S165*H165</f>
        <v>0</v>
      </c>
      <c r="U165" s="232">
        <v>0</v>
      </c>
      <c r="V165" s="232">
        <f>U165*H165</f>
        <v>0</v>
      </c>
      <c r="W165" s="232">
        <v>0</v>
      </c>
      <c r="X165" s="233">
        <f>W165*H165</f>
        <v>0</v>
      </c>
      <c r="Y165" s="39"/>
      <c r="Z165" s="39"/>
      <c r="AA165" s="39"/>
      <c r="AB165" s="39"/>
      <c r="AC165" s="39"/>
      <c r="AD165" s="39"/>
      <c r="AE165" s="39"/>
      <c r="AR165" s="234" t="s">
        <v>174</v>
      </c>
      <c r="AT165" s="234" t="s">
        <v>169</v>
      </c>
      <c r="AU165" s="234" t="s">
        <v>88</v>
      </c>
      <c r="AY165" s="18" t="s">
        <v>167</v>
      </c>
      <c r="BE165" s="235">
        <f>IF(O165="základní",K165,0)</f>
        <v>0</v>
      </c>
      <c r="BF165" s="235">
        <f>IF(O165="snížená",K165,0)</f>
        <v>0</v>
      </c>
      <c r="BG165" s="235">
        <f>IF(O165="zákl. přenesená",K165,0)</f>
        <v>0</v>
      </c>
      <c r="BH165" s="235">
        <f>IF(O165="sníž. přenesená",K165,0)</f>
        <v>0</v>
      </c>
      <c r="BI165" s="235">
        <f>IF(O165="nulová",K165,0)</f>
        <v>0</v>
      </c>
      <c r="BJ165" s="18" t="s">
        <v>86</v>
      </c>
      <c r="BK165" s="235">
        <f>ROUND(P165*H165,2)</f>
        <v>0</v>
      </c>
      <c r="BL165" s="18" t="s">
        <v>174</v>
      </c>
      <c r="BM165" s="234" t="s">
        <v>260</v>
      </c>
    </row>
    <row r="166" s="2" customFormat="1">
      <c r="A166" s="39"/>
      <c r="B166" s="40"/>
      <c r="C166" s="41"/>
      <c r="D166" s="236" t="s">
        <v>176</v>
      </c>
      <c r="E166" s="41"/>
      <c r="F166" s="237" t="s">
        <v>261</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176</v>
      </c>
      <c r="AU166" s="18" t="s">
        <v>88</v>
      </c>
    </row>
    <row r="167" s="2" customFormat="1">
      <c r="A167" s="39"/>
      <c r="B167" s="40"/>
      <c r="C167" s="41"/>
      <c r="D167" s="241" t="s">
        <v>178</v>
      </c>
      <c r="E167" s="41"/>
      <c r="F167" s="242" t="s">
        <v>262</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178</v>
      </c>
      <c r="AU167" s="18" t="s">
        <v>88</v>
      </c>
    </row>
    <row r="168" s="2" customFormat="1" ht="24.15" customHeight="1">
      <c r="A168" s="39"/>
      <c r="B168" s="40"/>
      <c r="C168" s="222" t="s">
        <v>9</v>
      </c>
      <c r="D168" s="222" t="s">
        <v>169</v>
      </c>
      <c r="E168" s="223" t="s">
        <v>263</v>
      </c>
      <c r="F168" s="224" t="s">
        <v>264</v>
      </c>
      <c r="G168" s="225" t="s">
        <v>182</v>
      </c>
      <c r="H168" s="226">
        <v>6</v>
      </c>
      <c r="I168" s="227"/>
      <c r="J168" s="227"/>
      <c r="K168" s="228">
        <f>ROUND(P168*H168,2)</f>
        <v>0</v>
      </c>
      <c r="L168" s="224" t="s">
        <v>173</v>
      </c>
      <c r="M168" s="45"/>
      <c r="N168" s="229" t="s">
        <v>1</v>
      </c>
      <c r="O168" s="230" t="s">
        <v>41</v>
      </c>
      <c r="P168" s="231">
        <f>I168+J168</f>
        <v>0</v>
      </c>
      <c r="Q168" s="231">
        <f>ROUND(I168*H168,2)</f>
        <v>0</v>
      </c>
      <c r="R168" s="231">
        <f>ROUND(J168*H168,2)</f>
        <v>0</v>
      </c>
      <c r="S168" s="92"/>
      <c r="T168" s="232">
        <f>S168*H168</f>
        <v>0</v>
      </c>
      <c r="U168" s="232">
        <v>0</v>
      </c>
      <c r="V168" s="232">
        <f>U168*H168</f>
        <v>0</v>
      </c>
      <c r="W168" s="232">
        <v>0</v>
      </c>
      <c r="X168" s="233">
        <f>W168*H168</f>
        <v>0</v>
      </c>
      <c r="Y168" s="39"/>
      <c r="Z168" s="39"/>
      <c r="AA168" s="39"/>
      <c r="AB168" s="39"/>
      <c r="AC168" s="39"/>
      <c r="AD168" s="39"/>
      <c r="AE168" s="39"/>
      <c r="AR168" s="234" t="s">
        <v>174</v>
      </c>
      <c r="AT168" s="234" t="s">
        <v>169</v>
      </c>
      <c r="AU168" s="234" t="s">
        <v>88</v>
      </c>
      <c r="AY168" s="18" t="s">
        <v>167</v>
      </c>
      <c r="BE168" s="235">
        <f>IF(O168="základní",K168,0)</f>
        <v>0</v>
      </c>
      <c r="BF168" s="235">
        <f>IF(O168="snížená",K168,0)</f>
        <v>0</v>
      </c>
      <c r="BG168" s="235">
        <f>IF(O168="zákl. přenesená",K168,0)</f>
        <v>0</v>
      </c>
      <c r="BH168" s="235">
        <f>IF(O168="sníž. přenesená",K168,0)</f>
        <v>0</v>
      </c>
      <c r="BI168" s="235">
        <f>IF(O168="nulová",K168,0)</f>
        <v>0</v>
      </c>
      <c r="BJ168" s="18" t="s">
        <v>86</v>
      </c>
      <c r="BK168" s="235">
        <f>ROUND(P168*H168,2)</f>
        <v>0</v>
      </c>
      <c r="BL168" s="18" t="s">
        <v>174</v>
      </c>
      <c r="BM168" s="234" t="s">
        <v>265</v>
      </c>
    </row>
    <row r="169" s="2" customFormat="1">
      <c r="A169" s="39"/>
      <c r="B169" s="40"/>
      <c r="C169" s="41"/>
      <c r="D169" s="236" t="s">
        <v>176</v>
      </c>
      <c r="E169" s="41"/>
      <c r="F169" s="237" t="s">
        <v>266</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176</v>
      </c>
      <c r="AU169" s="18" t="s">
        <v>88</v>
      </c>
    </row>
    <row r="170" s="2" customFormat="1">
      <c r="A170" s="39"/>
      <c r="B170" s="40"/>
      <c r="C170" s="41"/>
      <c r="D170" s="241" t="s">
        <v>178</v>
      </c>
      <c r="E170" s="41"/>
      <c r="F170" s="242" t="s">
        <v>267</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178</v>
      </c>
      <c r="AU170" s="18" t="s">
        <v>88</v>
      </c>
    </row>
    <row r="171" s="2" customFormat="1" ht="24.15" customHeight="1">
      <c r="A171" s="39"/>
      <c r="B171" s="40"/>
      <c r="C171" s="222" t="s">
        <v>268</v>
      </c>
      <c r="D171" s="222" t="s">
        <v>169</v>
      </c>
      <c r="E171" s="223" t="s">
        <v>269</v>
      </c>
      <c r="F171" s="224" t="s">
        <v>270</v>
      </c>
      <c r="G171" s="225" t="s">
        <v>182</v>
      </c>
      <c r="H171" s="226">
        <v>2</v>
      </c>
      <c r="I171" s="227"/>
      <c r="J171" s="227"/>
      <c r="K171" s="228">
        <f>ROUND(P171*H171,2)</f>
        <v>0</v>
      </c>
      <c r="L171" s="224" t="s">
        <v>173</v>
      </c>
      <c r="M171" s="45"/>
      <c r="N171" s="229" t="s">
        <v>1</v>
      </c>
      <c r="O171" s="230" t="s">
        <v>41</v>
      </c>
      <c r="P171" s="231">
        <f>I171+J171</f>
        <v>0</v>
      </c>
      <c r="Q171" s="231">
        <f>ROUND(I171*H171,2)</f>
        <v>0</v>
      </c>
      <c r="R171" s="231">
        <f>ROUND(J171*H171,2)</f>
        <v>0</v>
      </c>
      <c r="S171" s="92"/>
      <c r="T171" s="232">
        <f>S171*H171</f>
        <v>0</v>
      </c>
      <c r="U171" s="232">
        <v>0</v>
      </c>
      <c r="V171" s="232">
        <f>U171*H171</f>
        <v>0</v>
      </c>
      <c r="W171" s="232">
        <v>0</v>
      </c>
      <c r="X171" s="233">
        <f>W171*H171</f>
        <v>0</v>
      </c>
      <c r="Y171" s="39"/>
      <c r="Z171" s="39"/>
      <c r="AA171" s="39"/>
      <c r="AB171" s="39"/>
      <c r="AC171" s="39"/>
      <c r="AD171" s="39"/>
      <c r="AE171" s="39"/>
      <c r="AR171" s="234" t="s">
        <v>174</v>
      </c>
      <c r="AT171" s="234" t="s">
        <v>169</v>
      </c>
      <c r="AU171" s="234" t="s">
        <v>88</v>
      </c>
      <c r="AY171" s="18" t="s">
        <v>167</v>
      </c>
      <c r="BE171" s="235">
        <f>IF(O171="základní",K171,0)</f>
        <v>0</v>
      </c>
      <c r="BF171" s="235">
        <f>IF(O171="snížená",K171,0)</f>
        <v>0</v>
      </c>
      <c r="BG171" s="235">
        <f>IF(O171="zákl. přenesená",K171,0)</f>
        <v>0</v>
      </c>
      <c r="BH171" s="235">
        <f>IF(O171="sníž. přenesená",K171,0)</f>
        <v>0</v>
      </c>
      <c r="BI171" s="235">
        <f>IF(O171="nulová",K171,0)</f>
        <v>0</v>
      </c>
      <c r="BJ171" s="18" t="s">
        <v>86</v>
      </c>
      <c r="BK171" s="235">
        <f>ROUND(P171*H171,2)</f>
        <v>0</v>
      </c>
      <c r="BL171" s="18" t="s">
        <v>174</v>
      </c>
      <c r="BM171" s="234" t="s">
        <v>271</v>
      </c>
    </row>
    <row r="172" s="2" customFormat="1">
      <c r="A172" s="39"/>
      <c r="B172" s="40"/>
      <c r="C172" s="41"/>
      <c r="D172" s="236" t="s">
        <v>176</v>
      </c>
      <c r="E172" s="41"/>
      <c r="F172" s="237" t="s">
        <v>272</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176</v>
      </c>
      <c r="AU172" s="18" t="s">
        <v>88</v>
      </c>
    </row>
    <row r="173" s="2" customFormat="1">
      <c r="A173" s="39"/>
      <c r="B173" s="40"/>
      <c r="C173" s="41"/>
      <c r="D173" s="241" t="s">
        <v>178</v>
      </c>
      <c r="E173" s="41"/>
      <c r="F173" s="242" t="s">
        <v>273</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178</v>
      </c>
      <c r="AU173" s="18" t="s">
        <v>88</v>
      </c>
    </row>
    <row r="174" s="2" customFormat="1" ht="24.15" customHeight="1">
      <c r="A174" s="39"/>
      <c r="B174" s="40"/>
      <c r="C174" s="222" t="s">
        <v>274</v>
      </c>
      <c r="D174" s="222" t="s">
        <v>169</v>
      </c>
      <c r="E174" s="223" t="s">
        <v>275</v>
      </c>
      <c r="F174" s="224" t="s">
        <v>276</v>
      </c>
      <c r="G174" s="225" t="s">
        <v>182</v>
      </c>
      <c r="H174" s="226">
        <v>1</v>
      </c>
      <c r="I174" s="227"/>
      <c r="J174" s="227"/>
      <c r="K174" s="228">
        <f>ROUND(P174*H174,2)</f>
        <v>0</v>
      </c>
      <c r="L174" s="224" t="s">
        <v>173</v>
      </c>
      <c r="M174" s="45"/>
      <c r="N174" s="229" t="s">
        <v>1</v>
      </c>
      <c r="O174" s="230" t="s">
        <v>41</v>
      </c>
      <c r="P174" s="231">
        <f>I174+J174</f>
        <v>0</v>
      </c>
      <c r="Q174" s="231">
        <f>ROUND(I174*H174,2)</f>
        <v>0</v>
      </c>
      <c r="R174" s="231">
        <f>ROUND(J174*H174,2)</f>
        <v>0</v>
      </c>
      <c r="S174" s="92"/>
      <c r="T174" s="232">
        <f>S174*H174</f>
        <v>0</v>
      </c>
      <c r="U174" s="232">
        <v>0</v>
      </c>
      <c r="V174" s="232">
        <f>U174*H174</f>
        <v>0</v>
      </c>
      <c r="W174" s="232">
        <v>0</v>
      </c>
      <c r="X174" s="233">
        <f>W174*H174</f>
        <v>0</v>
      </c>
      <c r="Y174" s="39"/>
      <c r="Z174" s="39"/>
      <c r="AA174" s="39"/>
      <c r="AB174" s="39"/>
      <c r="AC174" s="39"/>
      <c r="AD174" s="39"/>
      <c r="AE174" s="39"/>
      <c r="AR174" s="234" t="s">
        <v>174</v>
      </c>
      <c r="AT174" s="234" t="s">
        <v>169</v>
      </c>
      <c r="AU174" s="234" t="s">
        <v>88</v>
      </c>
      <c r="AY174" s="18" t="s">
        <v>167</v>
      </c>
      <c r="BE174" s="235">
        <f>IF(O174="základní",K174,0)</f>
        <v>0</v>
      </c>
      <c r="BF174" s="235">
        <f>IF(O174="snížená",K174,0)</f>
        <v>0</v>
      </c>
      <c r="BG174" s="235">
        <f>IF(O174="zákl. přenesená",K174,0)</f>
        <v>0</v>
      </c>
      <c r="BH174" s="235">
        <f>IF(O174="sníž. přenesená",K174,0)</f>
        <v>0</v>
      </c>
      <c r="BI174" s="235">
        <f>IF(O174="nulová",K174,0)</f>
        <v>0</v>
      </c>
      <c r="BJ174" s="18" t="s">
        <v>86</v>
      </c>
      <c r="BK174" s="235">
        <f>ROUND(P174*H174,2)</f>
        <v>0</v>
      </c>
      <c r="BL174" s="18" t="s">
        <v>174</v>
      </c>
      <c r="BM174" s="234" t="s">
        <v>277</v>
      </c>
    </row>
    <row r="175" s="2" customFormat="1">
      <c r="A175" s="39"/>
      <c r="B175" s="40"/>
      <c r="C175" s="41"/>
      <c r="D175" s="236" t="s">
        <v>176</v>
      </c>
      <c r="E175" s="41"/>
      <c r="F175" s="237" t="s">
        <v>278</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176</v>
      </c>
      <c r="AU175" s="18" t="s">
        <v>88</v>
      </c>
    </row>
    <row r="176" s="2" customFormat="1">
      <c r="A176" s="39"/>
      <c r="B176" s="40"/>
      <c r="C176" s="41"/>
      <c r="D176" s="241" t="s">
        <v>178</v>
      </c>
      <c r="E176" s="41"/>
      <c r="F176" s="242" t="s">
        <v>279</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178</v>
      </c>
      <c r="AU176" s="18" t="s">
        <v>88</v>
      </c>
    </row>
    <row r="177" s="2" customFormat="1" ht="24.15" customHeight="1">
      <c r="A177" s="39"/>
      <c r="B177" s="40"/>
      <c r="C177" s="222" t="s">
        <v>280</v>
      </c>
      <c r="D177" s="222" t="s">
        <v>169</v>
      </c>
      <c r="E177" s="223" t="s">
        <v>281</v>
      </c>
      <c r="F177" s="224" t="s">
        <v>282</v>
      </c>
      <c r="G177" s="225" t="s">
        <v>182</v>
      </c>
      <c r="H177" s="226">
        <v>6</v>
      </c>
      <c r="I177" s="227"/>
      <c r="J177" s="227"/>
      <c r="K177" s="228">
        <f>ROUND(P177*H177,2)</f>
        <v>0</v>
      </c>
      <c r="L177" s="224" t="s">
        <v>173</v>
      </c>
      <c r="M177" s="45"/>
      <c r="N177" s="229" t="s">
        <v>1</v>
      </c>
      <c r="O177" s="230" t="s">
        <v>41</v>
      </c>
      <c r="P177" s="231">
        <f>I177+J177</f>
        <v>0</v>
      </c>
      <c r="Q177" s="231">
        <f>ROUND(I177*H177,2)</f>
        <v>0</v>
      </c>
      <c r="R177" s="231">
        <f>ROUND(J177*H177,2)</f>
        <v>0</v>
      </c>
      <c r="S177" s="92"/>
      <c r="T177" s="232">
        <f>S177*H177</f>
        <v>0</v>
      </c>
      <c r="U177" s="232">
        <v>0</v>
      </c>
      <c r="V177" s="232">
        <f>U177*H177</f>
        <v>0</v>
      </c>
      <c r="W177" s="232">
        <v>0</v>
      </c>
      <c r="X177" s="233">
        <f>W177*H177</f>
        <v>0</v>
      </c>
      <c r="Y177" s="39"/>
      <c r="Z177" s="39"/>
      <c r="AA177" s="39"/>
      <c r="AB177" s="39"/>
      <c r="AC177" s="39"/>
      <c r="AD177" s="39"/>
      <c r="AE177" s="39"/>
      <c r="AR177" s="234" t="s">
        <v>174</v>
      </c>
      <c r="AT177" s="234" t="s">
        <v>169</v>
      </c>
      <c r="AU177" s="234" t="s">
        <v>88</v>
      </c>
      <c r="AY177" s="18" t="s">
        <v>167</v>
      </c>
      <c r="BE177" s="235">
        <f>IF(O177="základní",K177,0)</f>
        <v>0</v>
      </c>
      <c r="BF177" s="235">
        <f>IF(O177="snížená",K177,0)</f>
        <v>0</v>
      </c>
      <c r="BG177" s="235">
        <f>IF(O177="zákl. přenesená",K177,0)</f>
        <v>0</v>
      </c>
      <c r="BH177" s="235">
        <f>IF(O177="sníž. přenesená",K177,0)</f>
        <v>0</v>
      </c>
      <c r="BI177" s="235">
        <f>IF(O177="nulová",K177,0)</f>
        <v>0</v>
      </c>
      <c r="BJ177" s="18" t="s">
        <v>86</v>
      </c>
      <c r="BK177" s="235">
        <f>ROUND(P177*H177,2)</f>
        <v>0</v>
      </c>
      <c r="BL177" s="18" t="s">
        <v>174</v>
      </c>
      <c r="BM177" s="234" t="s">
        <v>283</v>
      </c>
    </row>
    <row r="178" s="2" customFormat="1">
      <c r="A178" s="39"/>
      <c r="B178" s="40"/>
      <c r="C178" s="41"/>
      <c r="D178" s="236" t="s">
        <v>176</v>
      </c>
      <c r="E178" s="41"/>
      <c r="F178" s="237" t="s">
        <v>284</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176</v>
      </c>
      <c r="AU178" s="18" t="s">
        <v>88</v>
      </c>
    </row>
    <row r="179" s="2" customFormat="1">
      <c r="A179" s="39"/>
      <c r="B179" s="40"/>
      <c r="C179" s="41"/>
      <c r="D179" s="241" t="s">
        <v>178</v>
      </c>
      <c r="E179" s="41"/>
      <c r="F179" s="242" t="s">
        <v>285</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178</v>
      </c>
      <c r="AU179" s="18" t="s">
        <v>88</v>
      </c>
    </row>
    <row r="180" s="2" customFormat="1" ht="24.15" customHeight="1">
      <c r="A180" s="39"/>
      <c r="B180" s="40"/>
      <c r="C180" s="222" t="s">
        <v>286</v>
      </c>
      <c r="D180" s="222" t="s">
        <v>169</v>
      </c>
      <c r="E180" s="223" t="s">
        <v>287</v>
      </c>
      <c r="F180" s="224" t="s">
        <v>288</v>
      </c>
      <c r="G180" s="225" t="s">
        <v>182</v>
      </c>
      <c r="H180" s="226">
        <v>2</v>
      </c>
      <c r="I180" s="227"/>
      <c r="J180" s="227"/>
      <c r="K180" s="228">
        <f>ROUND(P180*H180,2)</f>
        <v>0</v>
      </c>
      <c r="L180" s="224" t="s">
        <v>173</v>
      </c>
      <c r="M180" s="45"/>
      <c r="N180" s="229" t="s">
        <v>1</v>
      </c>
      <c r="O180" s="230" t="s">
        <v>41</v>
      </c>
      <c r="P180" s="231">
        <f>I180+J180</f>
        <v>0</v>
      </c>
      <c r="Q180" s="231">
        <f>ROUND(I180*H180,2)</f>
        <v>0</v>
      </c>
      <c r="R180" s="231">
        <f>ROUND(J180*H180,2)</f>
        <v>0</v>
      </c>
      <c r="S180" s="92"/>
      <c r="T180" s="232">
        <f>S180*H180</f>
        <v>0</v>
      </c>
      <c r="U180" s="232">
        <v>0</v>
      </c>
      <c r="V180" s="232">
        <f>U180*H180</f>
        <v>0</v>
      </c>
      <c r="W180" s="232">
        <v>0</v>
      </c>
      <c r="X180" s="233">
        <f>W180*H180</f>
        <v>0</v>
      </c>
      <c r="Y180" s="39"/>
      <c r="Z180" s="39"/>
      <c r="AA180" s="39"/>
      <c r="AB180" s="39"/>
      <c r="AC180" s="39"/>
      <c r="AD180" s="39"/>
      <c r="AE180" s="39"/>
      <c r="AR180" s="234" t="s">
        <v>174</v>
      </c>
      <c r="AT180" s="234" t="s">
        <v>169</v>
      </c>
      <c r="AU180" s="234" t="s">
        <v>88</v>
      </c>
      <c r="AY180" s="18" t="s">
        <v>167</v>
      </c>
      <c r="BE180" s="235">
        <f>IF(O180="základní",K180,0)</f>
        <v>0</v>
      </c>
      <c r="BF180" s="235">
        <f>IF(O180="snížená",K180,0)</f>
        <v>0</v>
      </c>
      <c r="BG180" s="235">
        <f>IF(O180="zákl. přenesená",K180,0)</f>
        <v>0</v>
      </c>
      <c r="BH180" s="235">
        <f>IF(O180="sníž. přenesená",K180,0)</f>
        <v>0</v>
      </c>
      <c r="BI180" s="235">
        <f>IF(O180="nulová",K180,0)</f>
        <v>0</v>
      </c>
      <c r="BJ180" s="18" t="s">
        <v>86</v>
      </c>
      <c r="BK180" s="235">
        <f>ROUND(P180*H180,2)</f>
        <v>0</v>
      </c>
      <c r="BL180" s="18" t="s">
        <v>174</v>
      </c>
      <c r="BM180" s="234" t="s">
        <v>289</v>
      </c>
    </row>
    <row r="181" s="2" customFormat="1">
      <c r="A181" s="39"/>
      <c r="B181" s="40"/>
      <c r="C181" s="41"/>
      <c r="D181" s="236" t="s">
        <v>176</v>
      </c>
      <c r="E181" s="41"/>
      <c r="F181" s="237" t="s">
        <v>290</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176</v>
      </c>
      <c r="AU181" s="18" t="s">
        <v>88</v>
      </c>
    </row>
    <row r="182" s="2" customFormat="1">
      <c r="A182" s="39"/>
      <c r="B182" s="40"/>
      <c r="C182" s="41"/>
      <c r="D182" s="241" t="s">
        <v>178</v>
      </c>
      <c r="E182" s="41"/>
      <c r="F182" s="242" t="s">
        <v>291</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178</v>
      </c>
      <c r="AU182" s="18" t="s">
        <v>88</v>
      </c>
    </row>
    <row r="183" s="2" customFormat="1" ht="24.15" customHeight="1">
      <c r="A183" s="39"/>
      <c r="B183" s="40"/>
      <c r="C183" s="222" t="s">
        <v>292</v>
      </c>
      <c r="D183" s="222" t="s">
        <v>169</v>
      </c>
      <c r="E183" s="223" t="s">
        <v>293</v>
      </c>
      <c r="F183" s="224" t="s">
        <v>294</v>
      </c>
      <c r="G183" s="225" t="s">
        <v>182</v>
      </c>
      <c r="H183" s="226">
        <v>1</v>
      </c>
      <c r="I183" s="227"/>
      <c r="J183" s="227"/>
      <c r="K183" s="228">
        <f>ROUND(P183*H183,2)</f>
        <v>0</v>
      </c>
      <c r="L183" s="224" t="s">
        <v>173</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295</v>
      </c>
    </row>
    <row r="184" s="2" customFormat="1">
      <c r="A184" s="39"/>
      <c r="B184" s="40"/>
      <c r="C184" s="41"/>
      <c r="D184" s="236" t="s">
        <v>176</v>
      </c>
      <c r="E184" s="41"/>
      <c r="F184" s="237" t="s">
        <v>296</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c r="A185" s="39"/>
      <c r="B185" s="40"/>
      <c r="C185" s="41"/>
      <c r="D185" s="241" t="s">
        <v>178</v>
      </c>
      <c r="E185" s="41"/>
      <c r="F185" s="242" t="s">
        <v>297</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178</v>
      </c>
      <c r="AU185" s="18" t="s">
        <v>88</v>
      </c>
    </row>
    <row r="186" s="2" customFormat="1" ht="33" customHeight="1">
      <c r="A186" s="39"/>
      <c r="B186" s="40"/>
      <c r="C186" s="222" t="s">
        <v>8</v>
      </c>
      <c r="D186" s="222" t="s">
        <v>169</v>
      </c>
      <c r="E186" s="223" t="s">
        <v>298</v>
      </c>
      <c r="F186" s="224" t="s">
        <v>299</v>
      </c>
      <c r="G186" s="225" t="s">
        <v>182</v>
      </c>
      <c r="H186" s="226">
        <v>60</v>
      </c>
      <c r="I186" s="227"/>
      <c r="J186" s="227"/>
      <c r="K186" s="228">
        <f>ROUND(P186*H186,2)</f>
        <v>0</v>
      </c>
      <c r="L186" s="224" t="s">
        <v>173</v>
      </c>
      <c r="M186" s="45"/>
      <c r="N186" s="229" t="s">
        <v>1</v>
      </c>
      <c r="O186" s="230" t="s">
        <v>41</v>
      </c>
      <c r="P186" s="231">
        <f>I186+J186</f>
        <v>0</v>
      </c>
      <c r="Q186" s="231">
        <f>ROUND(I186*H186,2)</f>
        <v>0</v>
      </c>
      <c r="R186" s="231">
        <f>ROUND(J186*H186,2)</f>
        <v>0</v>
      </c>
      <c r="S186" s="92"/>
      <c r="T186" s="232">
        <f>S186*H186</f>
        <v>0</v>
      </c>
      <c r="U186" s="232">
        <v>0</v>
      </c>
      <c r="V186" s="232">
        <f>U186*H186</f>
        <v>0</v>
      </c>
      <c r="W186" s="232">
        <v>0</v>
      </c>
      <c r="X186" s="233">
        <f>W186*H186</f>
        <v>0</v>
      </c>
      <c r="Y186" s="39"/>
      <c r="Z186" s="39"/>
      <c r="AA186" s="39"/>
      <c r="AB186" s="39"/>
      <c r="AC186" s="39"/>
      <c r="AD186" s="39"/>
      <c r="AE186" s="39"/>
      <c r="AR186" s="234" t="s">
        <v>174</v>
      </c>
      <c r="AT186" s="234" t="s">
        <v>169</v>
      </c>
      <c r="AU186" s="234" t="s">
        <v>88</v>
      </c>
      <c r="AY186" s="18" t="s">
        <v>167</v>
      </c>
      <c r="BE186" s="235">
        <f>IF(O186="základní",K186,0)</f>
        <v>0</v>
      </c>
      <c r="BF186" s="235">
        <f>IF(O186="snížená",K186,0)</f>
        <v>0</v>
      </c>
      <c r="BG186" s="235">
        <f>IF(O186="zákl. přenesená",K186,0)</f>
        <v>0</v>
      </c>
      <c r="BH186" s="235">
        <f>IF(O186="sníž. přenesená",K186,0)</f>
        <v>0</v>
      </c>
      <c r="BI186" s="235">
        <f>IF(O186="nulová",K186,0)</f>
        <v>0</v>
      </c>
      <c r="BJ186" s="18" t="s">
        <v>86</v>
      </c>
      <c r="BK186" s="235">
        <f>ROUND(P186*H186,2)</f>
        <v>0</v>
      </c>
      <c r="BL186" s="18" t="s">
        <v>174</v>
      </c>
      <c r="BM186" s="234" t="s">
        <v>300</v>
      </c>
    </row>
    <row r="187" s="2" customFormat="1">
      <c r="A187" s="39"/>
      <c r="B187" s="40"/>
      <c r="C187" s="41"/>
      <c r="D187" s="236" t="s">
        <v>176</v>
      </c>
      <c r="E187" s="41"/>
      <c r="F187" s="237" t="s">
        <v>301</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176</v>
      </c>
      <c r="AU187" s="18" t="s">
        <v>88</v>
      </c>
    </row>
    <row r="188" s="2" customFormat="1">
      <c r="A188" s="39"/>
      <c r="B188" s="40"/>
      <c r="C188" s="41"/>
      <c r="D188" s="241" t="s">
        <v>178</v>
      </c>
      <c r="E188" s="41"/>
      <c r="F188" s="242" t="s">
        <v>302</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178</v>
      </c>
      <c r="AU188" s="18" t="s">
        <v>88</v>
      </c>
    </row>
    <row r="189" s="2" customFormat="1">
      <c r="A189" s="39"/>
      <c r="B189" s="40"/>
      <c r="C189" s="41"/>
      <c r="D189" s="236" t="s">
        <v>186</v>
      </c>
      <c r="E189" s="41"/>
      <c r="F189" s="243" t="s">
        <v>303</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186</v>
      </c>
      <c r="AU189" s="18" t="s">
        <v>88</v>
      </c>
    </row>
    <row r="190" s="13" customFormat="1">
      <c r="A190" s="13"/>
      <c r="B190" s="244"/>
      <c r="C190" s="245"/>
      <c r="D190" s="236" t="s">
        <v>304</v>
      </c>
      <c r="E190" s="245"/>
      <c r="F190" s="246" t="s">
        <v>305</v>
      </c>
      <c r="G190" s="245"/>
      <c r="H190" s="247">
        <v>60</v>
      </c>
      <c r="I190" s="248"/>
      <c r="J190" s="248"/>
      <c r="K190" s="245"/>
      <c r="L190" s="245"/>
      <c r="M190" s="249"/>
      <c r="N190" s="250"/>
      <c r="O190" s="251"/>
      <c r="P190" s="251"/>
      <c r="Q190" s="251"/>
      <c r="R190" s="251"/>
      <c r="S190" s="251"/>
      <c r="T190" s="251"/>
      <c r="U190" s="251"/>
      <c r="V190" s="251"/>
      <c r="W190" s="251"/>
      <c r="X190" s="252"/>
      <c r="Y190" s="13"/>
      <c r="Z190" s="13"/>
      <c r="AA190" s="13"/>
      <c r="AB190" s="13"/>
      <c r="AC190" s="13"/>
      <c r="AD190" s="13"/>
      <c r="AE190" s="13"/>
      <c r="AT190" s="253" t="s">
        <v>304</v>
      </c>
      <c r="AU190" s="253" t="s">
        <v>88</v>
      </c>
      <c r="AV190" s="13" t="s">
        <v>88</v>
      </c>
      <c r="AW190" s="13" t="s">
        <v>4</v>
      </c>
      <c r="AX190" s="13" t="s">
        <v>86</v>
      </c>
      <c r="AY190" s="253" t="s">
        <v>167</v>
      </c>
    </row>
    <row r="191" s="2" customFormat="1" ht="33" customHeight="1">
      <c r="A191" s="39"/>
      <c r="B191" s="40"/>
      <c r="C191" s="222" t="s">
        <v>306</v>
      </c>
      <c r="D191" s="222" t="s">
        <v>169</v>
      </c>
      <c r="E191" s="223" t="s">
        <v>307</v>
      </c>
      <c r="F191" s="224" t="s">
        <v>308</v>
      </c>
      <c r="G191" s="225" t="s">
        <v>182</v>
      </c>
      <c r="H191" s="226">
        <v>20</v>
      </c>
      <c r="I191" s="227"/>
      <c r="J191" s="227"/>
      <c r="K191" s="228">
        <f>ROUND(P191*H191,2)</f>
        <v>0</v>
      </c>
      <c r="L191" s="224" t="s">
        <v>173</v>
      </c>
      <c r="M191" s="45"/>
      <c r="N191" s="229" t="s">
        <v>1</v>
      </c>
      <c r="O191" s="230" t="s">
        <v>41</v>
      </c>
      <c r="P191" s="231">
        <f>I191+J191</f>
        <v>0</v>
      </c>
      <c r="Q191" s="231">
        <f>ROUND(I191*H191,2)</f>
        <v>0</v>
      </c>
      <c r="R191" s="231">
        <f>ROUND(J191*H191,2)</f>
        <v>0</v>
      </c>
      <c r="S191" s="92"/>
      <c r="T191" s="232">
        <f>S191*H191</f>
        <v>0</v>
      </c>
      <c r="U191" s="232">
        <v>0</v>
      </c>
      <c r="V191" s="232">
        <f>U191*H191</f>
        <v>0</v>
      </c>
      <c r="W191" s="232">
        <v>0</v>
      </c>
      <c r="X191" s="233">
        <f>W191*H191</f>
        <v>0</v>
      </c>
      <c r="Y191" s="39"/>
      <c r="Z191" s="39"/>
      <c r="AA191" s="39"/>
      <c r="AB191" s="39"/>
      <c r="AC191" s="39"/>
      <c r="AD191" s="39"/>
      <c r="AE191" s="39"/>
      <c r="AR191" s="234" t="s">
        <v>174</v>
      </c>
      <c r="AT191" s="234" t="s">
        <v>169</v>
      </c>
      <c r="AU191" s="234" t="s">
        <v>88</v>
      </c>
      <c r="AY191" s="18" t="s">
        <v>167</v>
      </c>
      <c r="BE191" s="235">
        <f>IF(O191="základní",K191,0)</f>
        <v>0</v>
      </c>
      <c r="BF191" s="235">
        <f>IF(O191="snížená",K191,0)</f>
        <v>0</v>
      </c>
      <c r="BG191" s="235">
        <f>IF(O191="zákl. přenesená",K191,0)</f>
        <v>0</v>
      </c>
      <c r="BH191" s="235">
        <f>IF(O191="sníž. přenesená",K191,0)</f>
        <v>0</v>
      </c>
      <c r="BI191" s="235">
        <f>IF(O191="nulová",K191,0)</f>
        <v>0</v>
      </c>
      <c r="BJ191" s="18" t="s">
        <v>86</v>
      </c>
      <c r="BK191" s="235">
        <f>ROUND(P191*H191,2)</f>
        <v>0</v>
      </c>
      <c r="BL191" s="18" t="s">
        <v>174</v>
      </c>
      <c r="BM191" s="234" t="s">
        <v>309</v>
      </c>
    </row>
    <row r="192" s="2" customFormat="1">
      <c r="A192" s="39"/>
      <c r="B192" s="40"/>
      <c r="C192" s="41"/>
      <c r="D192" s="236" t="s">
        <v>176</v>
      </c>
      <c r="E192" s="41"/>
      <c r="F192" s="237" t="s">
        <v>310</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176</v>
      </c>
      <c r="AU192" s="18" t="s">
        <v>88</v>
      </c>
    </row>
    <row r="193" s="2" customFormat="1">
      <c r="A193" s="39"/>
      <c r="B193" s="40"/>
      <c r="C193" s="41"/>
      <c r="D193" s="241" t="s">
        <v>178</v>
      </c>
      <c r="E193" s="41"/>
      <c r="F193" s="242" t="s">
        <v>311</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178</v>
      </c>
      <c r="AU193" s="18" t="s">
        <v>88</v>
      </c>
    </row>
    <row r="194" s="2" customFormat="1">
      <c r="A194" s="39"/>
      <c r="B194" s="40"/>
      <c r="C194" s="41"/>
      <c r="D194" s="236" t="s">
        <v>186</v>
      </c>
      <c r="E194" s="41"/>
      <c r="F194" s="243" t="s">
        <v>303</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186</v>
      </c>
      <c r="AU194" s="18" t="s">
        <v>88</v>
      </c>
    </row>
    <row r="195" s="13" customFormat="1">
      <c r="A195" s="13"/>
      <c r="B195" s="244"/>
      <c r="C195" s="245"/>
      <c r="D195" s="236" t="s">
        <v>304</v>
      </c>
      <c r="E195" s="245"/>
      <c r="F195" s="246" t="s">
        <v>312</v>
      </c>
      <c r="G195" s="245"/>
      <c r="H195" s="247">
        <v>20</v>
      </c>
      <c r="I195" s="248"/>
      <c r="J195" s="248"/>
      <c r="K195" s="245"/>
      <c r="L195" s="245"/>
      <c r="M195" s="249"/>
      <c r="N195" s="250"/>
      <c r="O195" s="251"/>
      <c r="P195" s="251"/>
      <c r="Q195" s="251"/>
      <c r="R195" s="251"/>
      <c r="S195" s="251"/>
      <c r="T195" s="251"/>
      <c r="U195" s="251"/>
      <c r="V195" s="251"/>
      <c r="W195" s="251"/>
      <c r="X195" s="252"/>
      <c r="Y195" s="13"/>
      <c r="Z195" s="13"/>
      <c r="AA195" s="13"/>
      <c r="AB195" s="13"/>
      <c r="AC195" s="13"/>
      <c r="AD195" s="13"/>
      <c r="AE195" s="13"/>
      <c r="AT195" s="253" t="s">
        <v>304</v>
      </c>
      <c r="AU195" s="253" t="s">
        <v>88</v>
      </c>
      <c r="AV195" s="13" t="s">
        <v>88</v>
      </c>
      <c r="AW195" s="13" t="s">
        <v>4</v>
      </c>
      <c r="AX195" s="13" t="s">
        <v>86</v>
      </c>
      <c r="AY195" s="253" t="s">
        <v>167</v>
      </c>
    </row>
    <row r="196" s="2" customFormat="1" ht="33" customHeight="1">
      <c r="A196" s="39"/>
      <c r="B196" s="40"/>
      <c r="C196" s="222" t="s">
        <v>313</v>
      </c>
      <c r="D196" s="222" t="s">
        <v>169</v>
      </c>
      <c r="E196" s="223" t="s">
        <v>314</v>
      </c>
      <c r="F196" s="224" t="s">
        <v>315</v>
      </c>
      <c r="G196" s="225" t="s">
        <v>182</v>
      </c>
      <c r="H196" s="226">
        <v>10</v>
      </c>
      <c r="I196" s="227"/>
      <c r="J196" s="227"/>
      <c r="K196" s="228">
        <f>ROUND(P196*H196,2)</f>
        <v>0</v>
      </c>
      <c r="L196" s="224" t="s">
        <v>173</v>
      </c>
      <c r="M196" s="45"/>
      <c r="N196" s="229" t="s">
        <v>1</v>
      </c>
      <c r="O196" s="230" t="s">
        <v>41</v>
      </c>
      <c r="P196" s="231">
        <f>I196+J196</f>
        <v>0</v>
      </c>
      <c r="Q196" s="231">
        <f>ROUND(I196*H196,2)</f>
        <v>0</v>
      </c>
      <c r="R196" s="231">
        <f>ROUND(J196*H196,2)</f>
        <v>0</v>
      </c>
      <c r="S196" s="92"/>
      <c r="T196" s="232">
        <f>S196*H196</f>
        <v>0</v>
      </c>
      <c r="U196" s="232">
        <v>0</v>
      </c>
      <c r="V196" s="232">
        <f>U196*H196</f>
        <v>0</v>
      </c>
      <c r="W196" s="232">
        <v>0</v>
      </c>
      <c r="X196" s="233">
        <f>W196*H196</f>
        <v>0</v>
      </c>
      <c r="Y196" s="39"/>
      <c r="Z196" s="39"/>
      <c r="AA196" s="39"/>
      <c r="AB196" s="39"/>
      <c r="AC196" s="39"/>
      <c r="AD196" s="39"/>
      <c r="AE196" s="39"/>
      <c r="AR196" s="234" t="s">
        <v>174</v>
      </c>
      <c r="AT196" s="234" t="s">
        <v>169</v>
      </c>
      <c r="AU196" s="234" t="s">
        <v>88</v>
      </c>
      <c r="AY196" s="18" t="s">
        <v>167</v>
      </c>
      <c r="BE196" s="235">
        <f>IF(O196="základní",K196,0)</f>
        <v>0</v>
      </c>
      <c r="BF196" s="235">
        <f>IF(O196="snížená",K196,0)</f>
        <v>0</v>
      </c>
      <c r="BG196" s="235">
        <f>IF(O196="zákl. přenesená",K196,0)</f>
        <v>0</v>
      </c>
      <c r="BH196" s="235">
        <f>IF(O196="sníž. přenesená",K196,0)</f>
        <v>0</v>
      </c>
      <c r="BI196" s="235">
        <f>IF(O196="nulová",K196,0)</f>
        <v>0</v>
      </c>
      <c r="BJ196" s="18" t="s">
        <v>86</v>
      </c>
      <c r="BK196" s="235">
        <f>ROUND(P196*H196,2)</f>
        <v>0</v>
      </c>
      <c r="BL196" s="18" t="s">
        <v>174</v>
      </c>
      <c r="BM196" s="234" t="s">
        <v>316</v>
      </c>
    </row>
    <row r="197" s="2" customFormat="1">
      <c r="A197" s="39"/>
      <c r="B197" s="40"/>
      <c r="C197" s="41"/>
      <c r="D197" s="236" t="s">
        <v>176</v>
      </c>
      <c r="E197" s="41"/>
      <c r="F197" s="237" t="s">
        <v>317</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176</v>
      </c>
      <c r="AU197" s="18" t="s">
        <v>88</v>
      </c>
    </row>
    <row r="198" s="2" customFormat="1">
      <c r="A198" s="39"/>
      <c r="B198" s="40"/>
      <c r="C198" s="41"/>
      <c r="D198" s="241" t="s">
        <v>178</v>
      </c>
      <c r="E198" s="41"/>
      <c r="F198" s="242" t="s">
        <v>318</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178</v>
      </c>
      <c r="AU198" s="18" t="s">
        <v>88</v>
      </c>
    </row>
    <row r="199" s="2" customFormat="1">
      <c r="A199" s="39"/>
      <c r="B199" s="40"/>
      <c r="C199" s="41"/>
      <c r="D199" s="236" t="s">
        <v>186</v>
      </c>
      <c r="E199" s="41"/>
      <c r="F199" s="243" t="s">
        <v>303</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186</v>
      </c>
      <c r="AU199" s="18" t="s">
        <v>88</v>
      </c>
    </row>
    <row r="200" s="13" customFormat="1">
      <c r="A200" s="13"/>
      <c r="B200" s="244"/>
      <c r="C200" s="245"/>
      <c r="D200" s="236" t="s">
        <v>304</v>
      </c>
      <c r="E200" s="245"/>
      <c r="F200" s="246" t="s">
        <v>319</v>
      </c>
      <c r="G200" s="245"/>
      <c r="H200" s="247">
        <v>10</v>
      </c>
      <c r="I200" s="248"/>
      <c r="J200" s="248"/>
      <c r="K200" s="245"/>
      <c r="L200" s="245"/>
      <c r="M200" s="249"/>
      <c r="N200" s="250"/>
      <c r="O200" s="251"/>
      <c r="P200" s="251"/>
      <c r="Q200" s="251"/>
      <c r="R200" s="251"/>
      <c r="S200" s="251"/>
      <c r="T200" s="251"/>
      <c r="U200" s="251"/>
      <c r="V200" s="251"/>
      <c r="W200" s="251"/>
      <c r="X200" s="252"/>
      <c r="Y200" s="13"/>
      <c r="Z200" s="13"/>
      <c r="AA200" s="13"/>
      <c r="AB200" s="13"/>
      <c r="AC200" s="13"/>
      <c r="AD200" s="13"/>
      <c r="AE200" s="13"/>
      <c r="AT200" s="253" t="s">
        <v>304</v>
      </c>
      <c r="AU200" s="253" t="s">
        <v>88</v>
      </c>
      <c r="AV200" s="13" t="s">
        <v>88</v>
      </c>
      <c r="AW200" s="13" t="s">
        <v>4</v>
      </c>
      <c r="AX200" s="13" t="s">
        <v>86</v>
      </c>
      <c r="AY200" s="253" t="s">
        <v>167</v>
      </c>
    </row>
    <row r="201" s="2" customFormat="1" ht="24.15" customHeight="1">
      <c r="A201" s="39"/>
      <c r="B201" s="40"/>
      <c r="C201" s="222" t="s">
        <v>320</v>
      </c>
      <c r="D201" s="222" t="s">
        <v>169</v>
      </c>
      <c r="E201" s="223" t="s">
        <v>321</v>
      </c>
      <c r="F201" s="224" t="s">
        <v>322</v>
      </c>
      <c r="G201" s="225" t="s">
        <v>182</v>
      </c>
      <c r="H201" s="226">
        <v>60</v>
      </c>
      <c r="I201" s="227"/>
      <c r="J201" s="227"/>
      <c r="K201" s="228">
        <f>ROUND(P201*H201,2)</f>
        <v>0</v>
      </c>
      <c r="L201" s="224" t="s">
        <v>173</v>
      </c>
      <c r="M201" s="45"/>
      <c r="N201" s="229" t="s">
        <v>1</v>
      </c>
      <c r="O201" s="230" t="s">
        <v>41</v>
      </c>
      <c r="P201" s="231">
        <f>I201+J201</f>
        <v>0</v>
      </c>
      <c r="Q201" s="231">
        <f>ROUND(I201*H201,2)</f>
        <v>0</v>
      </c>
      <c r="R201" s="231">
        <f>ROUND(J201*H201,2)</f>
        <v>0</v>
      </c>
      <c r="S201" s="92"/>
      <c r="T201" s="232">
        <f>S201*H201</f>
        <v>0</v>
      </c>
      <c r="U201" s="232">
        <v>0</v>
      </c>
      <c r="V201" s="232">
        <f>U201*H201</f>
        <v>0</v>
      </c>
      <c r="W201" s="232">
        <v>0</v>
      </c>
      <c r="X201" s="233">
        <f>W201*H201</f>
        <v>0</v>
      </c>
      <c r="Y201" s="39"/>
      <c r="Z201" s="39"/>
      <c r="AA201" s="39"/>
      <c r="AB201" s="39"/>
      <c r="AC201" s="39"/>
      <c r="AD201" s="39"/>
      <c r="AE201" s="39"/>
      <c r="AR201" s="234" t="s">
        <v>174</v>
      </c>
      <c r="AT201" s="234" t="s">
        <v>169</v>
      </c>
      <c r="AU201" s="234" t="s">
        <v>88</v>
      </c>
      <c r="AY201" s="18" t="s">
        <v>167</v>
      </c>
      <c r="BE201" s="235">
        <f>IF(O201="základní",K201,0)</f>
        <v>0</v>
      </c>
      <c r="BF201" s="235">
        <f>IF(O201="snížená",K201,0)</f>
        <v>0</v>
      </c>
      <c r="BG201" s="235">
        <f>IF(O201="zákl. přenesená",K201,0)</f>
        <v>0</v>
      </c>
      <c r="BH201" s="235">
        <f>IF(O201="sníž. přenesená",K201,0)</f>
        <v>0</v>
      </c>
      <c r="BI201" s="235">
        <f>IF(O201="nulová",K201,0)</f>
        <v>0</v>
      </c>
      <c r="BJ201" s="18" t="s">
        <v>86</v>
      </c>
      <c r="BK201" s="235">
        <f>ROUND(P201*H201,2)</f>
        <v>0</v>
      </c>
      <c r="BL201" s="18" t="s">
        <v>174</v>
      </c>
      <c r="BM201" s="234" t="s">
        <v>323</v>
      </c>
    </row>
    <row r="202" s="2" customFormat="1">
      <c r="A202" s="39"/>
      <c r="B202" s="40"/>
      <c r="C202" s="41"/>
      <c r="D202" s="236" t="s">
        <v>176</v>
      </c>
      <c r="E202" s="41"/>
      <c r="F202" s="237" t="s">
        <v>324</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176</v>
      </c>
      <c r="AU202" s="18" t="s">
        <v>88</v>
      </c>
    </row>
    <row r="203" s="2" customFormat="1">
      <c r="A203" s="39"/>
      <c r="B203" s="40"/>
      <c r="C203" s="41"/>
      <c r="D203" s="241" t="s">
        <v>178</v>
      </c>
      <c r="E203" s="41"/>
      <c r="F203" s="242" t="s">
        <v>325</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178</v>
      </c>
      <c r="AU203" s="18" t="s">
        <v>88</v>
      </c>
    </row>
    <row r="204" s="2" customFormat="1">
      <c r="A204" s="39"/>
      <c r="B204" s="40"/>
      <c r="C204" s="41"/>
      <c r="D204" s="236" t="s">
        <v>186</v>
      </c>
      <c r="E204" s="41"/>
      <c r="F204" s="243" t="s">
        <v>303</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186</v>
      </c>
      <c r="AU204" s="18" t="s">
        <v>88</v>
      </c>
    </row>
    <row r="205" s="13" customFormat="1">
      <c r="A205" s="13"/>
      <c r="B205" s="244"/>
      <c r="C205" s="245"/>
      <c r="D205" s="236" t="s">
        <v>304</v>
      </c>
      <c r="E205" s="245"/>
      <c r="F205" s="246" t="s">
        <v>305</v>
      </c>
      <c r="G205" s="245"/>
      <c r="H205" s="247">
        <v>60</v>
      </c>
      <c r="I205" s="248"/>
      <c r="J205" s="248"/>
      <c r="K205" s="245"/>
      <c r="L205" s="245"/>
      <c r="M205" s="249"/>
      <c r="N205" s="250"/>
      <c r="O205" s="251"/>
      <c r="P205" s="251"/>
      <c r="Q205" s="251"/>
      <c r="R205" s="251"/>
      <c r="S205" s="251"/>
      <c r="T205" s="251"/>
      <c r="U205" s="251"/>
      <c r="V205" s="251"/>
      <c r="W205" s="251"/>
      <c r="X205" s="252"/>
      <c r="Y205" s="13"/>
      <c r="Z205" s="13"/>
      <c r="AA205" s="13"/>
      <c r="AB205" s="13"/>
      <c r="AC205" s="13"/>
      <c r="AD205" s="13"/>
      <c r="AE205" s="13"/>
      <c r="AT205" s="253" t="s">
        <v>304</v>
      </c>
      <c r="AU205" s="253" t="s">
        <v>88</v>
      </c>
      <c r="AV205" s="13" t="s">
        <v>88</v>
      </c>
      <c r="AW205" s="13" t="s">
        <v>4</v>
      </c>
      <c r="AX205" s="13" t="s">
        <v>86</v>
      </c>
      <c r="AY205" s="253" t="s">
        <v>167</v>
      </c>
    </row>
    <row r="206" s="2" customFormat="1" ht="24.15" customHeight="1">
      <c r="A206" s="39"/>
      <c r="B206" s="40"/>
      <c r="C206" s="222" t="s">
        <v>326</v>
      </c>
      <c r="D206" s="222" t="s">
        <v>169</v>
      </c>
      <c r="E206" s="223" t="s">
        <v>327</v>
      </c>
      <c r="F206" s="224" t="s">
        <v>328</v>
      </c>
      <c r="G206" s="225" t="s">
        <v>182</v>
      </c>
      <c r="H206" s="226">
        <v>20</v>
      </c>
      <c r="I206" s="227"/>
      <c r="J206" s="227"/>
      <c r="K206" s="228">
        <f>ROUND(P206*H206,2)</f>
        <v>0</v>
      </c>
      <c r="L206" s="224" t="s">
        <v>173</v>
      </c>
      <c r="M206" s="45"/>
      <c r="N206" s="229" t="s">
        <v>1</v>
      </c>
      <c r="O206" s="230" t="s">
        <v>41</v>
      </c>
      <c r="P206" s="231">
        <f>I206+J206</f>
        <v>0</v>
      </c>
      <c r="Q206" s="231">
        <f>ROUND(I206*H206,2)</f>
        <v>0</v>
      </c>
      <c r="R206" s="231">
        <f>ROUND(J206*H206,2)</f>
        <v>0</v>
      </c>
      <c r="S206" s="92"/>
      <c r="T206" s="232">
        <f>S206*H206</f>
        <v>0</v>
      </c>
      <c r="U206" s="232">
        <v>0</v>
      </c>
      <c r="V206" s="232">
        <f>U206*H206</f>
        <v>0</v>
      </c>
      <c r="W206" s="232">
        <v>0</v>
      </c>
      <c r="X206" s="233">
        <f>W206*H206</f>
        <v>0</v>
      </c>
      <c r="Y206" s="39"/>
      <c r="Z206" s="39"/>
      <c r="AA206" s="39"/>
      <c r="AB206" s="39"/>
      <c r="AC206" s="39"/>
      <c r="AD206" s="39"/>
      <c r="AE206" s="39"/>
      <c r="AR206" s="234" t="s">
        <v>174</v>
      </c>
      <c r="AT206" s="234" t="s">
        <v>169</v>
      </c>
      <c r="AU206" s="234" t="s">
        <v>88</v>
      </c>
      <c r="AY206" s="18" t="s">
        <v>167</v>
      </c>
      <c r="BE206" s="235">
        <f>IF(O206="základní",K206,0)</f>
        <v>0</v>
      </c>
      <c r="BF206" s="235">
        <f>IF(O206="snížená",K206,0)</f>
        <v>0</v>
      </c>
      <c r="BG206" s="235">
        <f>IF(O206="zákl. přenesená",K206,0)</f>
        <v>0</v>
      </c>
      <c r="BH206" s="235">
        <f>IF(O206="sníž. přenesená",K206,0)</f>
        <v>0</v>
      </c>
      <c r="BI206" s="235">
        <f>IF(O206="nulová",K206,0)</f>
        <v>0</v>
      </c>
      <c r="BJ206" s="18" t="s">
        <v>86</v>
      </c>
      <c r="BK206" s="235">
        <f>ROUND(P206*H206,2)</f>
        <v>0</v>
      </c>
      <c r="BL206" s="18" t="s">
        <v>174</v>
      </c>
      <c r="BM206" s="234" t="s">
        <v>329</v>
      </c>
    </row>
    <row r="207" s="2" customFormat="1">
      <c r="A207" s="39"/>
      <c r="B207" s="40"/>
      <c r="C207" s="41"/>
      <c r="D207" s="236" t="s">
        <v>176</v>
      </c>
      <c r="E207" s="41"/>
      <c r="F207" s="237" t="s">
        <v>330</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176</v>
      </c>
      <c r="AU207" s="18" t="s">
        <v>88</v>
      </c>
    </row>
    <row r="208" s="2" customFormat="1">
      <c r="A208" s="39"/>
      <c r="B208" s="40"/>
      <c r="C208" s="41"/>
      <c r="D208" s="241" t="s">
        <v>178</v>
      </c>
      <c r="E208" s="41"/>
      <c r="F208" s="242" t="s">
        <v>331</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178</v>
      </c>
      <c r="AU208" s="18" t="s">
        <v>88</v>
      </c>
    </row>
    <row r="209" s="2" customFormat="1">
      <c r="A209" s="39"/>
      <c r="B209" s="40"/>
      <c r="C209" s="41"/>
      <c r="D209" s="236" t="s">
        <v>186</v>
      </c>
      <c r="E209" s="41"/>
      <c r="F209" s="243" t="s">
        <v>303</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186</v>
      </c>
      <c r="AU209" s="18" t="s">
        <v>88</v>
      </c>
    </row>
    <row r="210" s="13" customFormat="1">
      <c r="A210" s="13"/>
      <c r="B210" s="244"/>
      <c r="C210" s="245"/>
      <c r="D210" s="236" t="s">
        <v>304</v>
      </c>
      <c r="E210" s="245"/>
      <c r="F210" s="246" t="s">
        <v>312</v>
      </c>
      <c r="G210" s="245"/>
      <c r="H210" s="247">
        <v>20</v>
      </c>
      <c r="I210" s="248"/>
      <c r="J210" s="248"/>
      <c r="K210" s="245"/>
      <c r="L210" s="245"/>
      <c r="M210" s="249"/>
      <c r="N210" s="250"/>
      <c r="O210" s="251"/>
      <c r="P210" s="251"/>
      <c r="Q210" s="251"/>
      <c r="R210" s="251"/>
      <c r="S210" s="251"/>
      <c r="T210" s="251"/>
      <c r="U210" s="251"/>
      <c r="V210" s="251"/>
      <c r="W210" s="251"/>
      <c r="X210" s="252"/>
      <c r="Y210" s="13"/>
      <c r="Z210" s="13"/>
      <c r="AA210" s="13"/>
      <c r="AB210" s="13"/>
      <c r="AC210" s="13"/>
      <c r="AD210" s="13"/>
      <c r="AE210" s="13"/>
      <c r="AT210" s="253" t="s">
        <v>304</v>
      </c>
      <c r="AU210" s="253" t="s">
        <v>88</v>
      </c>
      <c r="AV210" s="13" t="s">
        <v>88</v>
      </c>
      <c r="AW210" s="13" t="s">
        <v>4</v>
      </c>
      <c r="AX210" s="13" t="s">
        <v>86</v>
      </c>
      <c r="AY210" s="253" t="s">
        <v>167</v>
      </c>
    </row>
    <row r="211" s="2" customFormat="1" ht="24.15" customHeight="1">
      <c r="A211" s="39"/>
      <c r="B211" s="40"/>
      <c r="C211" s="222" t="s">
        <v>332</v>
      </c>
      <c r="D211" s="222" t="s">
        <v>169</v>
      </c>
      <c r="E211" s="223" t="s">
        <v>333</v>
      </c>
      <c r="F211" s="224" t="s">
        <v>334</v>
      </c>
      <c r="G211" s="225" t="s">
        <v>182</v>
      </c>
      <c r="H211" s="226">
        <v>10</v>
      </c>
      <c r="I211" s="227"/>
      <c r="J211" s="227"/>
      <c r="K211" s="228">
        <f>ROUND(P211*H211,2)</f>
        <v>0</v>
      </c>
      <c r="L211" s="224" t="s">
        <v>173</v>
      </c>
      <c r="M211" s="45"/>
      <c r="N211" s="229" t="s">
        <v>1</v>
      </c>
      <c r="O211" s="230" t="s">
        <v>41</v>
      </c>
      <c r="P211" s="231">
        <f>I211+J211</f>
        <v>0</v>
      </c>
      <c r="Q211" s="231">
        <f>ROUND(I211*H211,2)</f>
        <v>0</v>
      </c>
      <c r="R211" s="231">
        <f>ROUND(J211*H211,2)</f>
        <v>0</v>
      </c>
      <c r="S211" s="92"/>
      <c r="T211" s="232">
        <f>S211*H211</f>
        <v>0</v>
      </c>
      <c r="U211" s="232">
        <v>0</v>
      </c>
      <c r="V211" s="232">
        <f>U211*H211</f>
        <v>0</v>
      </c>
      <c r="W211" s="232">
        <v>0</v>
      </c>
      <c r="X211" s="233">
        <f>W211*H211</f>
        <v>0</v>
      </c>
      <c r="Y211" s="39"/>
      <c r="Z211" s="39"/>
      <c r="AA211" s="39"/>
      <c r="AB211" s="39"/>
      <c r="AC211" s="39"/>
      <c r="AD211" s="39"/>
      <c r="AE211" s="39"/>
      <c r="AR211" s="234" t="s">
        <v>174</v>
      </c>
      <c r="AT211" s="234" t="s">
        <v>169</v>
      </c>
      <c r="AU211" s="234" t="s">
        <v>88</v>
      </c>
      <c r="AY211" s="18" t="s">
        <v>167</v>
      </c>
      <c r="BE211" s="235">
        <f>IF(O211="základní",K211,0)</f>
        <v>0</v>
      </c>
      <c r="BF211" s="235">
        <f>IF(O211="snížená",K211,0)</f>
        <v>0</v>
      </c>
      <c r="BG211" s="235">
        <f>IF(O211="zákl. přenesená",K211,0)</f>
        <v>0</v>
      </c>
      <c r="BH211" s="235">
        <f>IF(O211="sníž. přenesená",K211,0)</f>
        <v>0</v>
      </c>
      <c r="BI211" s="235">
        <f>IF(O211="nulová",K211,0)</f>
        <v>0</v>
      </c>
      <c r="BJ211" s="18" t="s">
        <v>86</v>
      </c>
      <c r="BK211" s="235">
        <f>ROUND(P211*H211,2)</f>
        <v>0</v>
      </c>
      <c r="BL211" s="18" t="s">
        <v>174</v>
      </c>
      <c r="BM211" s="234" t="s">
        <v>335</v>
      </c>
    </row>
    <row r="212" s="2" customFormat="1">
      <c r="A212" s="39"/>
      <c r="B212" s="40"/>
      <c r="C212" s="41"/>
      <c r="D212" s="236" t="s">
        <v>176</v>
      </c>
      <c r="E212" s="41"/>
      <c r="F212" s="237" t="s">
        <v>336</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176</v>
      </c>
      <c r="AU212" s="18" t="s">
        <v>88</v>
      </c>
    </row>
    <row r="213" s="2" customFormat="1">
      <c r="A213" s="39"/>
      <c r="B213" s="40"/>
      <c r="C213" s="41"/>
      <c r="D213" s="241" t="s">
        <v>178</v>
      </c>
      <c r="E213" s="41"/>
      <c r="F213" s="242" t="s">
        <v>337</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178</v>
      </c>
      <c r="AU213" s="18" t="s">
        <v>88</v>
      </c>
    </row>
    <row r="214" s="2" customFormat="1">
      <c r="A214" s="39"/>
      <c r="B214" s="40"/>
      <c r="C214" s="41"/>
      <c r="D214" s="236" t="s">
        <v>186</v>
      </c>
      <c r="E214" s="41"/>
      <c r="F214" s="243" t="s">
        <v>303</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186</v>
      </c>
      <c r="AU214" s="18" t="s">
        <v>88</v>
      </c>
    </row>
    <row r="215" s="13" customFormat="1">
      <c r="A215" s="13"/>
      <c r="B215" s="244"/>
      <c r="C215" s="245"/>
      <c r="D215" s="236" t="s">
        <v>304</v>
      </c>
      <c r="E215" s="245"/>
      <c r="F215" s="246" t="s">
        <v>319</v>
      </c>
      <c r="G215" s="245"/>
      <c r="H215" s="247">
        <v>10</v>
      </c>
      <c r="I215" s="248"/>
      <c r="J215" s="248"/>
      <c r="K215" s="245"/>
      <c r="L215" s="245"/>
      <c r="M215" s="249"/>
      <c r="N215" s="250"/>
      <c r="O215" s="251"/>
      <c r="P215" s="251"/>
      <c r="Q215" s="251"/>
      <c r="R215" s="251"/>
      <c r="S215" s="251"/>
      <c r="T215" s="251"/>
      <c r="U215" s="251"/>
      <c r="V215" s="251"/>
      <c r="W215" s="251"/>
      <c r="X215" s="252"/>
      <c r="Y215" s="13"/>
      <c r="Z215" s="13"/>
      <c r="AA215" s="13"/>
      <c r="AB215" s="13"/>
      <c r="AC215" s="13"/>
      <c r="AD215" s="13"/>
      <c r="AE215" s="13"/>
      <c r="AT215" s="253" t="s">
        <v>304</v>
      </c>
      <c r="AU215" s="253" t="s">
        <v>88</v>
      </c>
      <c r="AV215" s="13" t="s">
        <v>88</v>
      </c>
      <c r="AW215" s="13" t="s">
        <v>4</v>
      </c>
      <c r="AX215" s="13" t="s">
        <v>86</v>
      </c>
      <c r="AY215" s="253" t="s">
        <v>167</v>
      </c>
    </row>
    <row r="216" s="2" customFormat="1" ht="24.15" customHeight="1">
      <c r="A216" s="39"/>
      <c r="B216" s="40"/>
      <c r="C216" s="222" t="s">
        <v>338</v>
      </c>
      <c r="D216" s="222" t="s">
        <v>169</v>
      </c>
      <c r="E216" s="223" t="s">
        <v>339</v>
      </c>
      <c r="F216" s="224" t="s">
        <v>340</v>
      </c>
      <c r="G216" s="225" t="s">
        <v>172</v>
      </c>
      <c r="H216" s="226">
        <v>2</v>
      </c>
      <c r="I216" s="227"/>
      <c r="J216" s="227"/>
      <c r="K216" s="228">
        <f>ROUND(P216*H216,2)</f>
        <v>0</v>
      </c>
      <c r="L216" s="224" t="s">
        <v>173</v>
      </c>
      <c r="M216" s="45"/>
      <c r="N216" s="229" t="s">
        <v>1</v>
      </c>
      <c r="O216" s="230" t="s">
        <v>41</v>
      </c>
      <c r="P216" s="231">
        <f>I216+J216</f>
        <v>0</v>
      </c>
      <c r="Q216" s="231">
        <f>ROUND(I216*H216,2)</f>
        <v>0</v>
      </c>
      <c r="R216" s="231">
        <f>ROUND(J216*H216,2)</f>
        <v>0</v>
      </c>
      <c r="S216" s="92"/>
      <c r="T216" s="232">
        <f>S216*H216</f>
        <v>0</v>
      </c>
      <c r="U216" s="232">
        <v>0</v>
      </c>
      <c r="V216" s="232">
        <f>U216*H216</f>
        <v>0</v>
      </c>
      <c r="W216" s="232">
        <v>0</v>
      </c>
      <c r="X216" s="233">
        <f>W216*H216</f>
        <v>0</v>
      </c>
      <c r="Y216" s="39"/>
      <c r="Z216" s="39"/>
      <c r="AA216" s="39"/>
      <c r="AB216" s="39"/>
      <c r="AC216" s="39"/>
      <c r="AD216" s="39"/>
      <c r="AE216" s="39"/>
      <c r="AR216" s="234" t="s">
        <v>174</v>
      </c>
      <c r="AT216" s="234" t="s">
        <v>169</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341</v>
      </c>
    </row>
    <row r="217" s="2" customFormat="1">
      <c r="A217" s="39"/>
      <c r="B217" s="40"/>
      <c r="C217" s="41"/>
      <c r="D217" s="236" t="s">
        <v>176</v>
      </c>
      <c r="E217" s="41"/>
      <c r="F217" s="237" t="s">
        <v>342</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2" customFormat="1">
      <c r="A218" s="39"/>
      <c r="B218" s="40"/>
      <c r="C218" s="41"/>
      <c r="D218" s="241" t="s">
        <v>178</v>
      </c>
      <c r="E218" s="41"/>
      <c r="F218" s="242" t="s">
        <v>343</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178</v>
      </c>
      <c r="AU218" s="18" t="s">
        <v>88</v>
      </c>
    </row>
    <row r="219" s="2" customFormat="1" ht="24.15" customHeight="1">
      <c r="A219" s="39"/>
      <c r="B219" s="40"/>
      <c r="C219" s="254" t="s">
        <v>344</v>
      </c>
      <c r="D219" s="254" t="s">
        <v>345</v>
      </c>
      <c r="E219" s="255" t="s">
        <v>346</v>
      </c>
      <c r="F219" s="256" t="s">
        <v>347</v>
      </c>
      <c r="G219" s="257" t="s">
        <v>348</v>
      </c>
      <c r="H219" s="258">
        <v>0.23999999999999999</v>
      </c>
      <c r="I219" s="259"/>
      <c r="J219" s="260"/>
      <c r="K219" s="261">
        <f>ROUND(P219*H219,2)</f>
        <v>0</v>
      </c>
      <c r="L219" s="256" t="s">
        <v>173</v>
      </c>
      <c r="M219" s="262"/>
      <c r="N219" s="263" t="s">
        <v>1</v>
      </c>
      <c r="O219" s="230" t="s">
        <v>41</v>
      </c>
      <c r="P219" s="231">
        <f>I219+J219</f>
        <v>0</v>
      </c>
      <c r="Q219" s="231">
        <f>ROUND(I219*H219,2)</f>
        <v>0</v>
      </c>
      <c r="R219" s="231">
        <f>ROUND(J219*H219,2)</f>
        <v>0</v>
      </c>
      <c r="S219" s="92"/>
      <c r="T219" s="232">
        <f>S219*H219</f>
        <v>0</v>
      </c>
      <c r="U219" s="232">
        <v>1</v>
      </c>
      <c r="V219" s="232">
        <f>U219*H219</f>
        <v>0.23999999999999999</v>
      </c>
      <c r="W219" s="232">
        <v>0</v>
      </c>
      <c r="X219" s="233">
        <f>W219*H219</f>
        <v>0</v>
      </c>
      <c r="Y219" s="39"/>
      <c r="Z219" s="39"/>
      <c r="AA219" s="39"/>
      <c r="AB219" s="39"/>
      <c r="AC219" s="39"/>
      <c r="AD219" s="39"/>
      <c r="AE219" s="39"/>
      <c r="AR219" s="234" t="s">
        <v>221</v>
      </c>
      <c r="AT219" s="234" t="s">
        <v>345</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349</v>
      </c>
    </row>
    <row r="220" s="2" customFormat="1">
      <c r="A220" s="39"/>
      <c r="B220" s="40"/>
      <c r="C220" s="41"/>
      <c r="D220" s="236" t="s">
        <v>176</v>
      </c>
      <c r="E220" s="41"/>
      <c r="F220" s="237" t="s">
        <v>347</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13" customFormat="1">
      <c r="A221" s="13"/>
      <c r="B221" s="244"/>
      <c r="C221" s="245"/>
      <c r="D221" s="236" t="s">
        <v>304</v>
      </c>
      <c r="E221" s="245"/>
      <c r="F221" s="246" t="s">
        <v>350</v>
      </c>
      <c r="G221" s="245"/>
      <c r="H221" s="247">
        <v>0.23999999999999999</v>
      </c>
      <c r="I221" s="248"/>
      <c r="J221" s="248"/>
      <c r="K221" s="245"/>
      <c r="L221" s="245"/>
      <c r="M221" s="249"/>
      <c r="N221" s="250"/>
      <c r="O221" s="251"/>
      <c r="P221" s="251"/>
      <c r="Q221" s="251"/>
      <c r="R221" s="251"/>
      <c r="S221" s="251"/>
      <c r="T221" s="251"/>
      <c r="U221" s="251"/>
      <c r="V221" s="251"/>
      <c r="W221" s="251"/>
      <c r="X221" s="252"/>
      <c r="Y221" s="13"/>
      <c r="Z221" s="13"/>
      <c r="AA221" s="13"/>
      <c r="AB221" s="13"/>
      <c r="AC221" s="13"/>
      <c r="AD221" s="13"/>
      <c r="AE221" s="13"/>
      <c r="AT221" s="253" t="s">
        <v>304</v>
      </c>
      <c r="AU221" s="253" t="s">
        <v>88</v>
      </c>
      <c r="AV221" s="13" t="s">
        <v>88</v>
      </c>
      <c r="AW221" s="13" t="s">
        <v>4</v>
      </c>
      <c r="AX221" s="13" t="s">
        <v>86</v>
      </c>
      <c r="AY221" s="253" t="s">
        <v>167</v>
      </c>
    </row>
    <row r="222" s="2" customFormat="1" ht="37.8" customHeight="1">
      <c r="A222" s="39"/>
      <c r="B222" s="40"/>
      <c r="C222" s="222" t="s">
        <v>351</v>
      </c>
      <c r="D222" s="222" t="s">
        <v>169</v>
      </c>
      <c r="E222" s="223" t="s">
        <v>352</v>
      </c>
      <c r="F222" s="224" t="s">
        <v>353</v>
      </c>
      <c r="G222" s="225" t="s">
        <v>182</v>
      </c>
      <c r="H222" s="226">
        <v>1</v>
      </c>
      <c r="I222" s="227"/>
      <c r="J222" s="227"/>
      <c r="K222" s="228">
        <f>ROUND(P222*H222,2)</f>
        <v>0</v>
      </c>
      <c r="L222" s="224" t="s">
        <v>173</v>
      </c>
      <c r="M222" s="45"/>
      <c r="N222" s="229" t="s">
        <v>1</v>
      </c>
      <c r="O222" s="230" t="s">
        <v>41</v>
      </c>
      <c r="P222" s="231">
        <f>I222+J222</f>
        <v>0</v>
      </c>
      <c r="Q222" s="231">
        <f>ROUND(I222*H222,2)</f>
        <v>0</v>
      </c>
      <c r="R222" s="231">
        <f>ROUND(J222*H222,2)</f>
        <v>0</v>
      </c>
      <c r="S222" s="92"/>
      <c r="T222" s="232">
        <f>S222*H222</f>
        <v>0</v>
      </c>
      <c r="U222" s="232">
        <v>0</v>
      </c>
      <c r="V222" s="232">
        <f>U222*H222</f>
        <v>0</v>
      </c>
      <c r="W222" s="232">
        <v>0</v>
      </c>
      <c r="X222" s="233">
        <f>W222*H222</f>
        <v>0</v>
      </c>
      <c r="Y222" s="39"/>
      <c r="Z222" s="39"/>
      <c r="AA222" s="39"/>
      <c r="AB222" s="39"/>
      <c r="AC222" s="39"/>
      <c r="AD222" s="39"/>
      <c r="AE222" s="39"/>
      <c r="AR222" s="234" t="s">
        <v>174</v>
      </c>
      <c r="AT222" s="234" t="s">
        <v>169</v>
      </c>
      <c r="AU222" s="234" t="s">
        <v>88</v>
      </c>
      <c r="AY222" s="18" t="s">
        <v>167</v>
      </c>
      <c r="BE222" s="235">
        <f>IF(O222="základní",K222,0)</f>
        <v>0</v>
      </c>
      <c r="BF222" s="235">
        <f>IF(O222="snížená",K222,0)</f>
        <v>0</v>
      </c>
      <c r="BG222" s="235">
        <f>IF(O222="zákl. přenesená",K222,0)</f>
        <v>0</v>
      </c>
      <c r="BH222" s="235">
        <f>IF(O222="sníž. přenesená",K222,0)</f>
        <v>0</v>
      </c>
      <c r="BI222" s="235">
        <f>IF(O222="nulová",K222,0)</f>
        <v>0</v>
      </c>
      <c r="BJ222" s="18" t="s">
        <v>86</v>
      </c>
      <c r="BK222" s="235">
        <f>ROUND(P222*H222,2)</f>
        <v>0</v>
      </c>
      <c r="BL222" s="18" t="s">
        <v>174</v>
      </c>
      <c r="BM222" s="234" t="s">
        <v>354</v>
      </c>
    </row>
    <row r="223" s="2" customFormat="1">
      <c r="A223" s="39"/>
      <c r="B223" s="40"/>
      <c r="C223" s="41"/>
      <c r="D223" s="236" t="s">
        <v>176</v>
      </c>
      <c r="E223" s="41"/>
      <c r="F223" s="237" t="s">
        <v>355</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176</v>
      </c>
      <c r="AU223" s="18" t="s">
        <v>88</v>
      </c>
    </row>
    <row r="224" s="2" customFormat="1">
      <c r="A224" s="39"/>
      <c r="B224" s="40"/>
      <c r="C224" s="41"/>
      <c r="D224" s="241" t="s">
        <v>178</v>
      </c>
      <c r="E224" s="41"/>
      <c r="F224" s="242" t="s">
        <v>356</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178</v>
      </c>
      <c r="AU224" s="18" t="s">
        <v>88</v>
      </c>
    </row>
    <row r="225" s="2" customFormat="1">
      <c r="A225" s="39"/>
      <c r="B225" s="40"/>
      <c r="C225" s="41"/>
      <c r="D225" s="236" t="s">
        <v>186</v>
      </c>
      <c r="E225" s="41"/>
      <c r="F225" s="243" t="s">
        <v>357</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186</v>
      </c>
      <c r="AU225" s="18" t="s">
        <v>88</v>
      </c>
    </row>
    <row r="226" s="2" customFormat="1" ht="37.8" customHeight="1">
      <c r="A226" s="39"/>
      <c r="B226" s="40"/>
      <c r="C226" s="222" t="s">
        <v>358</v>
      </c>
      <c r="D226" s="222" t="s">
        <v>169</v>
      </c>
      <c r="E226" s="223" t="s">
        <v>359</v>
      </c>
      <c r="F226" s="224" t="s">
        <v>360</v>
      </c>
      <c r="G226" s="225" t="s">
        <v>182</v>
      </c>
      <c r="H226" s="226">
        <v>35</v>
      </c>
      <c r="I226" s="227"/>
      <c r="J226" s="227"/>
      <c r="K226" s="228">
        <f>ROUND(P226*H226,2)</f>
        <v>0</v>
      </c>
      <c r="L226" s="224" t="s">
        <v>173</v>
      </c>
      <c r="M226" s="45"/>
      <c r="N226" s="229" t="s">
        <v>1</v>
      </c>
      <c r="O226" s="230" t="s">
        <v>41</v>
      </c>
      <c r="P226" s="231">
        <f>I226+J226</f>
        <v>0</v>
      </c>
      <c r="Q226" s="231">
        <f>ROUND(I226*H226,2)</f>
        <v>0</v>
      </c>
      <c r="R226" s="231">
        <f>ROUND(J226*H226,2)</f>
        <v>0</v>
      </c>
      <c r="S226" s="92"/>
      <c r="T226" s="232">
        <f>S226*H226</f>
        <v>0</v>
      </c>
      <c r="U226" s="232">
        <v>0</v>
      </c>
      <c r="V226" s="232">
        <f>U226*H226</f>
        <v>0</v>
      </c>
      <c r="W226" s="232">
        <v>0</v>
      </c>
      <c r="X226" s="233">
        <f>W226*H226</f>
        <v>0</v>
      </c>
      <c r="Y226" s="39"/>
      <c r="Z226" s="39"/>
      <c r="AA226" s="39"/>
      <c r="AB226" s="39"/>
      <c r="AC226" s="39"/>
      <c r="AD226" s="39"/>
      <c r="AE226" s="39"/>
      <c r="AR226" s="234" t="s">
        <v>174</v>
      </c>
      <c r="AT226" s="234" t="s">
        <v>169</v>
      </c>
      <c r="AU226" s="234" t="s">
        <v>88</v>
      </c>
      <c r="AY226" s="18" t="s">
        <v>167</v>
      </c>
      <c r="BE226" s="235">
        <f>IF(O226="základní",K226,0)</f>
        <v>0</v>
      </c>
      <c r="BF226" s="235">
        <f>IF(O226="snížená",K226,0)</f>
        <v>0</v>
      </c>
      <c r="BG226" s="235">
        <f>IF(O226="zákl. přenesená",K226,0)</f>
        <v>0</v>
      </c>
      <c r="BH226" s="235">
        <f>IF(O226="sníž. přenesená",K226,0)</f>
        <v>0</v>
      </c>
      <c r="BI226" s="235">
        <f>IF(O226="nulová",K226,0)</f>
        <v>0</v>
      </c>
      <c r="BJ226" s="18" t="s">
        <v>86</v>
      </c>
      <c r="BK226" s="235">
        <f>ROUND(P226*H226,2)</f>
        <v>0</v>
      </c>
      <c r="BL226" s="18" t="s">
        <v>174</v>
      </c>
      <c r="BM226" s="234" t="s">
        <v>361</v>
      </c>
    </row>
    <row r="227" s="2" customFormat="1">
      <c r="A227" s="39"/>
      <c r="B227" s="40"/>
      <c r="C227" s="41"/>
      <c r="D227" s="236" t="s">
        <v>176</v>
      </c>
      <c r="E227" s="41"/>
      <c r="F227" s="237" t="s">
        <v>362</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176</v>
      </c>
      <c r="AU227" s="18" t="s">
        <v>88</v>
      </c>
    </row>
    <row r="228" s="2" customFormat="1">
      <c r="A228" s="39"/>
      <c r="B228" s="40"/>
      <c r="C228" s="41"/>
      <c r="D228" s="241" t="s">
        <v>178</v>
      </c>
      <c r="E228" s="41"/>
      <c r="F228" s="242" t="s">
        <v>363</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178</v>
      </c>
      <c r="AU228" s="18" t="s">
        <v>88</v>
      </c>
    </row>
    <row r="229" s="2" customFormat="1">
      <c r="A229" s="39"/>
      <c r="B229" s="40"/>
      <c r="C229" s="41"/>
      <c r="D229" s="236" t="s">
        <v>186</v>
      </c>
      <c r="E229" s="41"/>
      <c r="F229" s="243" t="s">
        <v>364</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186</v>
      </c>
      <c r="AU229" s="18" t="s">
        <v>88</v>
      </c>
    </row>
    <row r="230" s="2" customFormat="1" ht="24.15" customHeight="1">
      <c r="A230" s="39"/>
      <c r="B230" s="40"/>
      <c r="C230" s="222" t="s">
        <v>365</v>
      </c>
      <c r="D230" s="222" t="s">
        <v>169</v>
      </c>
      <c r="E230" s="223" t="s">
        <v>366</v>
      </c>
      <c r="F230" s="224" t="s">
        <v>367</v>
      </c>
      <c r="G230" s="225" t="s">
        <v>172</v>
      </c>
      <c r="H230" s="226">
        <v>10</v>
      </c>
      <c r="I230" s="227"/>
      <c r="J230" s="227"/>
      <c r="K230" s="228">
        <f>ROUND(P230*H230,2)</f>
        <v>0</v>
      </c>
      <c r="L230" s="224" t="s">
        <v>173</v>
      </c>
      <c r="M230" s="45"/>
      <c r="N230" s="229" t="s">
        <v>1</v>
      </c>
      <c r="O230" s="230" t="s">
        <v>41</v>
      </c>
      <c r="P230" s="231">
        <f>I230+J230</f>
        <v>0</v>
      </c>
      <c r="Q230" s="231">
        <f>ROUND(I230*H230,2)</f>
        <v>0</v>
      </c>
      <c r="R230" s="231">
        <f>ROUND(J230*H230,2)</f>
        <v>0</v>
      </c>
      <c r="S230" s="92"/>
      <c r="T230" s="232">
        <f>S230*H230</f>
        <v>0</v>
      </c>
      <c r="U230" s="232">
        <v>0</v>
      </c>
      <c r="V230" s="232">
        <f>U230*H230</f>
        <v>0</v>
      </c>
      <c r="W230" s="232">
        <v>0</v>
      </c>
      <c r="X230" s="233">
        <f>W230*H230</f>
        <v>0</v>
      </c>
      <c r="Y230" s="39"/>
      <c r="Z230" s="39"/>
      <c r="AA230" s="39"/>
      <c r="AB230" s="39"/>
      <c r="AC230" s="39"/>
      <c r="AD230" s="39"/>
      <c r="AE230" s="39"/>
      <c r="AR230" s="234" t="s">
        <v>174</v>
      </c>
      <c r="AT230" s="234" t="s">
        <v>169</v>
      </c>
      <c r="AU230" s="234" t="s">
        <v>88</v>
      </c>
      <c r="AY230" s="18" t="s">
        <v>167</v>
      </c>
      <c r="BE230" s="235">
        <f>IF(O230="základní",K230,0)</f>
        <v>0</v>
      </c>
      <c r="BF230" s="235">
        <f>IF(O230="snížená",K230,0)</f>
        <v>0</v>
      </c>
      <c r="BG230" s="235">
        <f>IF(O230="zákl. přenesená",K230,0)</f>
        <v>0</v>
      </c>
      <c r="BH230" s="235">
        <f>IF(O230="sníž. přenesená",K230,0)</f>
        <v>0</v>
      </c>
      <c r="BI230" s="235">
        <f>IF(O230="nulová",K230,0)</f>
        <v>0</v>
      </c>
      <c r="BJ230" s="18" t="s">
        <v>86</v>
      </c>
      <c r="BK230" s="235">
        <f>ROUND(P230*H230,2)</f>
        <v>0</v>
      </c>
      <c r="BL230" s="18" t="s">
        <v>174</v>
      </c>
      <c r="BM230" s="234" t="s">
        <v>368</v>
      </c>
    </row>
    <row r="231" s="2" customFormat="1">
      <c r="A231" s="39"/>
      <c r="B231" s="40"/>
      <c r="C231" s="41"/>
      <c r="D231" s="236" t="s">
        <v>176</v>
      </c>
      <c r="E231" s="41"/>
      <c r="F231" s="237" t="s">
        <v>369</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176</v>
      </c>
      <c r="AU231" s="18" t="s">
        <v>88</v>
      </c>
    </row>
    <row r="232" s="2" customFormat="1">
      <c r="A232" s="39"/>
      <c r="B232" s="40"/>
      <c r="C232" s="41"/>
      <c r="D232" s="241" t="s">
        <v>178</v>
      </c>
      <c r="E232" s="41"/>
      <c r="F232" s="242" t="s">
        <v>370</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178</v>
      </c>
      <c r="AU232" s="18" t="s">
        <v>88</v>
      </c>
    </row>
    <row r="233" s="2" customFormat="1">
      <c r="A233" s="39"/>
      <c r="B233" s="40"/>
      <c r="C233" s="41"/>
      <c r="D233" s="236" t="s">
        <v>186</v>
      </c>
      <c r="E233" s="41"/>
      <c r="F233" s="243" t="s">
        <v>371</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186</v>
      </c>
      <c r="AU233" s="18" t="s">
        <v>88</v>
      </c>
    </row>
    <row r="234" s="2" customFormat="1">
      <c r="A234" s="39"/>
      <c r="B234" s="40"/>
      <c r="C234" s="222" t="s">
        <v>372</v>
      </c>
      <c r="D234" s="222" t="s">
        <v>169</v>
      </c>
      <c r="E234" s="223" t="s">
        <v>373</v>
      </c>
      <c r="F234" s="224" t="s">
        <v>374</v>
      </c>
      <c r="G234" s="225" t="s">
        <v>172</v>
      </c>
      <c r="H234" s="226">
        <v>10</v>
      </c>
      <c r="I234" s="227"/>
      <c r="J234" s="227"/>
      <c r="K234" s="228">
        <f>ROUND(P234*H234,2)</f>
        <v>0</v>
      </c>
      <c r="L234" s="224" t="s">
        <v>173</v>
      </c>
      <c r="M234" s="45"/>
      <c r="N234" s="229" t="s">
        <v>1</v>
      </c>
      <c r="O234" s="230" t="s">
        <v>41</v>
      </c>
      <c r="P234" s="231">
        <f>I234+J234</f>
        <v>0</v>
      </c>
      <c r="Q234" s="231">
        <f>ROUND(I234*H234,2)</f>
        <v>0</v>
      </c>
      <c r="R234" s="231">
        <f>ROUND(J234*H234,2)</f>
        <v>0</v>
      </c>
      <c r="S234" s="92"/>
      <c r="T234" s="232">
        <f>S234*H234</f>
        <v>0</v>
      </c>
      <c r="U234" s="232">
        <v>0</v>
      </c>
      <c r="V234" s="232">
        <f>U234*H234</f>
        <v>0</v>
      </c>
      <c r="W234" s="232">
        <v>0</v>
      </c>
      <c r="X234" s="233">
        <f>W234*H234</f>
        <v>0</v>
      </c>
      <c r="Y234" s="39"/>
      <c r="Z234" s="39"/>
      <c r="AA234" s="39"/>
      <c r="AB234" s="39"/>
      <c r="AC234" s="39"/>
      <c r="AD234" s="39"/>
      <c r="AE234" s="39"/>
      <c r="AR234" s="234" t="s">
        <v>174</v>
      </c>
      <c r="AT234" s="234" t="s">
        <v>169</v>
      </c>
      <c r="AU234" s="234" t="s">
        <v>88</v>
      </c>
      <c r="AY234" s="18" t="s">
        <v>167</v>
      </c>
      <c r="BE234" s="235">
        <f>IF(O234="základní",K234,0)</f>
        <v>0</v>
      </c>
      <c r="BF234" s="235">
        <f>IF(O234="snížená",K234,0)</f>
        <v>0</v>
      </c>
      <c r="BG234" s="235">
        <f>IF(O234="zákl. přenesená",K234,0)</f>
        <v>0</v>
      </c>
      <c r="BH234" s="235">
        <f>IF(O234="sníž. přenesená",K234,0)</f>
        <v>0</v>
      </c>
      <c r="BI234" s="235">
        <f>IF(O234="nulová",K234,0)</f>
        <v>0</v>
      </c>
      <c r="BJ234" s="18" t="s">
        <v>86</v>
      </c>
      <c r="BK234" s="235">
        <f>ROUND(P234*H234,2)</f>
        <v>0</v>
      </c>
      <c r="BL234" s="18" t="s">
        <v>174</v>
      </c>
      <c r="BM234" s="234" t="s">
        <v>375</v>
      </c>
    </row>
    <row r="235" s="2" customFormat="1">
      <c r="A235" s="39"/>
      <c r="B235" s="40"/>
      <c r="C235" s="41"/>
      <c r="D235" s="236" t="s">
        <v>176</v>
      </c>
      <c r="E235" s="41"/>
      <c r="F235" s="237" t="s">
        <v>376</v>
      </c>
      <c r="G235" s="41"/>
      <c r="H235" s="41"/>
      <c r="I235" s="238"/>
      <c r="J235" s="238"/>
      <c r="K235" s="41"/>
      <c r="L235" s="41"/>
      <c r="M235" s="45"/>
      <c r="N235" s="239"/>
      <c r="O235" s="240"/>
      <c r="P235" s="92"/>
      <c r="Q235" s="92"/>
      <c r="R235" s="92"/>
      <c r="S235" s="92"/>
      <c r="T235" s="92"/>
      <c r="U235" s="92"/>
      <c r="V235" s="92"/>
      <c r="W235" s="92"/>
      <c r="X235" s="93"/>
      <c r="Y235" s="39"/>
      <c r="Z235" s="39"/>
      <c r="AA235" s="39"/>
      <c r="AB235" s="39"/>
      <c r="AC235" s="39"/>
      <c r="AD235" s="39"/>
      <c r="AE235" s="39"/>
      <c r="AT235" s="18" t="s">
        <v>176</v>
      </c>
      <c r="AU235" s="18" t="s">
        <v>88</v>
      </c>
    </row>
    <row r="236" s="2" customFormat="1">
      <c r="A236" s="39"/>
      <c r="B236" s="40"/>
      <c r="C236" s="41"/>
      <c r="D236" s="241" t="s">
        <v>178</v>
      </c>
      <c r="E236" s="41"/>
      <c r="F236" s="242" t="s">
        <v>377</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178</v>
      </c>
      <c r="AU236" s="18" t="s">
        <v>88</v>
      </c>
    </row>
    <row r="237" s="2" customFormat="1">
      <c r="A237" s="39"/>
      <c r="B237" s="40"/>
      <c r="C237" s="222" t="s">
        <v>378</v>
      </c>
      <c r="D237" s="222" t="s">
        <v>169</v>
      </c>
      <c r="E237" s="223" t="s">
        <v>379</v>
      </c>
      <c r="F237" s="224" t="s">
        <v>380</v>
      </c>
      <c r="G237" s="225" t="s">
        <v>172</v>
      </c>
      <c r="H237" s="226">
        <v>10</v>
      </c>
      <c r="I237" s="227"/>
      <c r="J237" s="227"/>
      <c r="K237" s="228">
        <f>ROUND(P237*H237,2)</f>
        <v>0</v>
      </c>
      <c r="L237" s="224" t="s">
        <v>173</v>
      </c>
      <c r="M237" s="45"/>
      <c r="N237" s="229" t="s">
        <v>1</v>
      </c>
      <c r="O237" s="230" t="s">
        <v>41</v>
      </c>
      <c r="P237" s="231">
        <f>I237+J237</f>
        <v>0</v>
      </c>
      <c r="Q237" s="231">
        <f>ROUND(I237*H237,2)</f>
        <v>0</v>
      </c>
      <c r="R237" s="231">
        <f>ROUND(J237*H237,2)</f>
        <v>0</v>
      </c>
      <c r="S237" s="92"/>
      <c r="T237" s="232">
        <f>S237*H237</f>
        <v>0</v>
      </c>
      <c r="U237" s="232">
        <v>0</v>
      </c>
      <c r="V237" s="232">
        <f>U237*H237</f>
        <v>0</v>
      </c>
      <c r="W237" s="232">
        <v>0</v>
      </c>
      <c r="X237" s="233">
        <f>W237*H237</f>
        <v>0</v>
      </c>
      <c r="Y237" s="39"/>
      <c r="Z237" s="39"/>
      <c r="AA237" s="39"/>
      <c r="AB237" s="39"/>
      <c r="AC237" s="39"/>
      <c r="AD237" s="39"/>
      <c r="AE237" s="39"/>
      <c r="AR237" s="234" t="s">
        <v>174</v>
      </c>
      <c r="AT237" s="234" t="s">
        <v>169</v>
      </c>
      <c r="AU237" s="234" t="s">
        <v>88</v>
      </c>
      <c r="AY237" s="18" t="s">
        <v>167</v>
      </c>
      <c r="BE237" s="235">
        <f>IF(O237="základní",K237,0)</f>
        <v>0</v>
      </c>
      <c r="BF237" s="235">
        <f>IF(O237="snížená",K237,0)</f>
        <v>0</v>
      </c>
      <c r="BG237" s="235">
        <f>IF(O237="zákl. přenesená",K237,0)</f>
        <v>0</v>
      </c>
      <c r="BH237" s="235">
        <f>IF(O237="sníž. přenesená",K237,0)</f>
        <v>0</v>
      </c>
      <c r="BI237" s="235">
        <f>IF(O237="nulová",K237,0)</f>
        <v>0</v>
      </c>
      <c r="BJ237" s="18" t="s">
        <v>86</v>
      </c>
      <c r="BK237" s="235">
        <f>ROUND(P237*H237,2)</f>
        <v>0</v>
      </c>
      <c r="BL237" s="18" t="s">
        <v>174</v>
      </c>
      <c r="BM237" s="234" t="s">
        <v>381</v>
      </c>
    </row>
    <row r="238" s="2" customFormat="1">
      <c r="A238" s="39"/>
      <c r="B238" s="40"/>
      <c r="C238" s="41"/>
      <c r="D238" s="236" t="s">
        <v>176</v>
      </c>
      <c r="E238" s="41"/>
      <c r="F238" s="237" t="s">
        <v>382</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176</v>
      </c>
      <c r="AU238" s="18" t="s">
        <v>88</v>
      </c>
    </row>
    <row r="239" s="2" customFormat="1">
      <c r="A239" s="39"/>
      <c r="B239" s="40"/>
      <c r="C239" s="41"/>
      <c r="D239" s="241" t="s">
        <v>178</v>
      </c>
      <c r="E239" s="41"/>
      <c r="F239" s="242" t="s">
        <v>383</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178</v>
      </c>
      <c r="AU239" s="18" t="s">
        <v>88</v>
      </c>
    </row>
    <row r="240" s="2" customFormat="1" ht="24.15" customHeight="1">
      <c r="A240" s="39"/>
      <c r="B240" s="40"/>
      <c r="C240" s="222" t="s">
        <v>384</v>
      </c>
      <c r="D240" s="222" t="s">
        <v>169</v>
      </c>
      <c r="E240" s="223" t="s">
        <v>385</v>
      </c>
      <c r="F240" s="224" t="s">
        <v>386</v>
      </c>
      <c r="G240" s="225" t="s">
        <v>182</v>
      </c>
      <c r="H240" s="226">
        <v>35</v>
      </c>
      <c r="I240" s="227"/>
      <c r="J240" s="227"/>
      <c r="K240" s="228">
        <f>ROUND(P240*H240,2)</f>
        <v>0</v>
      </c>
      <c r="L240" s="224" t="s">
        <v>173</v>
      </c>
      <c r="M240" s="45"/>
      <c r="N240" s="229" t="s">
        <v>1</v>
      </c>
      <c r="O240" s="230" t="s">
        <v>41</v>
      </c>
      <c r="P240" s="231">
        <f>I240+J240</f>
        <v>0</v>
      </c>
      <c r="Q240" s="231">
        <f>ROUND(I240*H240,2)</f>
        <v>0</v>
      </c>
      <c r="R240" s="231">
        <f>ROUND(J240*H240,2)</f>
        <v>0</v>
      </c>
      <c r="S240" s="92"/>
      <c r="T240" s="232">
        <f>S240*H240</f>
        <v>0</v>
      </c>
      <c r="U240" s="232">
        <v>0</v>
      </c>
      <c r="V240" s="232">
        <f>U240*H240</f>
        <v>0</v>
      </c>
      <c r="W240" s="232">
        <v>0</v>
      </c>
      <c r="X240" s="233">
        <f>W240*H240</f>
        <v>0</v>
      </c>
      <c r="Y240" s="39"/>
      <c r="Z240" s="39"/>
      <c r="AA240" s="39"/>
      <c r="AB240" s="39"/>
      <c r="AC240" s="39"/>
      <c r="AD240" s="39"/>
      <c r="AE240" s="39"/>
      <c r="AR240" s="234" t="s">
        <v>174</v>
      </c>
      <c r="AT240" s="234" t="s">
        <v>169</v>
      </c>
      <c r="AU240" s="234" t="s">
        <v>88</v>
      </c>
      <c r="AY240" s="18" t="s">
        <v>167</v>
      </c>
      <c r="BE240" s="235">
        <f>IF(O240="základní",K240,0)</f>
        <v>0</v>
      </c>
      <c r="BF240" s="235">
        <f>IF(O240="snížená",K240,0)</f>
        <v>0</v>
      </c>
      <c r="BG240" s="235">
        <f>IF(O240="zákl. přenesená",K240,0)</f>
        <v>0</v>
      </c>
      <c r="BH240" s="235">
        <f>IF(O240="sníž. přenesená",K240,0)</f>
        <v>0</v>
      </c>
      <c r="BI240" s="235">
        <f>IF(O240="nulová",K240,0)</f>
        <v>0</v>
      </c>
      <c r="BJ240" s="18" t="s">
        <v>86</v>
      </c>
      <c r="BK240" s="235">
        <f>ROUND(P240*H240,2)</f>
        <v>0</v>
      </c>
      <c r="BL240" s="18" t="s">
        <v>174</v>
      </c>
      <c r="BM240" s="234" t="s">
        <v>387</v>
      </c>
    </row>
    <row r="241" s="2" customFormat="1">
      <c r="A241" s="39"/>
      <c r="B241" s="40"/>
      <c r="C241" s="41"/>
      <c r="D241" s="236" t="s">
        <v>176</v>
      </c>
      <c r="E241" s="41"/>
      <c r="F241" s="237" t="s">
        <v>388</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176</v>
      </c>
      <c r="AU241" s="18" t="s">
        <v>88</v>
      </c>
    </row>
    <row r="242" s="2" customFormat="1">
      <c r="A242" s="39"/>
      <c r="B242" s="40"/>
      <c r="C242" s="41"/>
      <c r="D242" s="241" t="s">
        <v>178</v>
      </c>
      <c r="E242" s="41"/>
      <c r="F242" s="242" t="s">
        <v>389</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178</v>
      </c>
      <c r="AU242" s="18" t="s">
        <v>88</v>
      </c>
    </row>
    <row r="243" s="2" customFormat="1" ht="24.15" customHeight="1">
      <c r="A243" s="39"/>
      <c r="B243" s="40"/>
      <c r="C243" s="222" t="s">
        <v>390</v>
      </c>
      <c r="D243" s="222" t="s">
        <v>169</v>
      </c>
      <c r="E243" s="223" t="s">
        <v>391</v>
      </c>
      <c r="F243" s="224" t="s">
        <v>392</v>
      </c>
      <c r="G243" s="225" t="s">
        <v>182</v>
      </c>
      <c r="H243" s="226">
        <v>1</v>
      </c>
      <c r="I243" s="227"/>
      <c r="J243" s="227"/>
      <c r="K243" s="228">
        <f>ROUND(P243*H243,2)</f>
        <v>0</v>
      </c>
      <c r="L243" s="224" t="s">
        <v>393</v>
      </c>
      <c r="M243" s="45"/>
      <c r="N243" s="229" t="s">
        <v>1</v>
      </c>
      <c r="O243" s="230" t="s">
        <v>41</v>
      </c>
      <c r="P243" s="231">
        <f>I243+J243</f>
        <v>0</v>
      </c>
      <c r="Q243" s="231">
        <f>ROUND(I243*H243,2)</f>
        <v>0</v>
      </c>
      <c r="R243" s="231">
        <f>ROUND(J243*H243,2)</f>
        <v>0</v>
      </c>
      <c r="S243" s="92"/>
      <c r="T243" s="232">
        <f>S243*H243</f>
        <v>0</v>
      </c>
      <c r="U243" s="232">
        <v>0</v>
      </c>
      <c r="V243" s="232">
        <f>U243*H243</f>
        <v>0</v>
      </c>
      <c r="W243" s="232">
        <v>0</v>
      </c>
      <c r="X243" s="233">
        <f>W243*H243</f>
        <v>0</v>
      </c>
      <c r="Y243" s="39"/>
      <c r="Z243" s="39"/>
      <c r="AA243" s="39"/>
      <c r="AB243" s="39"/>
      <c r="AC243" s="39"/>
      <c r="AD243" s="39"/>
      <c r="AE243" s="39"/>
      <c r="AR243" s="234" t="s">
        <v>174</v>
      </c>
      <c r="AT243" s="234" t="s">
        <v>169</v>
      </c>
      <c r="AU243" s="234" t="s">
        <v>88</v>
      </c>
      <c r="AY243" s="18" t="s">
        <v>167</v>
      </c>
      <c r="BE243" s="235">
        <f>IF(O243="základní",K243,0)</f>
        <v>0</v>
      </c>
      <c r="BF243" s="235">
        <f>IF(O243="snížená",K243,0)</f>
        <v>0</v>
      </c>
      <c r="BG243" s="235">
        <f>IF(O243="zákl. přenesená",K243,0)</f>
        <v>0</v>
      </c>
      <c r="BH243" s="235">
        <f>IF(O243="sníž. přenesená",K243,0)</f>
        <v>0</v>
      </c>
      <c r="BI243" s="235">
        <f>IF(O243="nulová",K243,0)</f>
        <v>0</v>
      </c>
      <c r="BJ243" s="18" t="s">
        <v>86</v>
      </c>
      <c r="BK243" s="235">
        <f>ROUND(P243*H243,2)</f>
        <v>0</v>
      </c>
      <c r="BL243" s="18" t="s">
        <v>174</v>
      </c>
      <c r="BM243" s="234" t="s">
        <v>394</v>
      </c>
    </row>
    <row r="244" s="2" customFormat="1">
      <c r="A244" s="39"/>
      <c r="B244" s="40"/>
      <c r="C244" s="41"/>
      <c r="D244" s="236" t="s">
        <v>176</v>
      </c>
      <c r="E244" s="41"/>
      <c r="F244" s="237" t="s">
        <v>395</v>
      </c>
      <c r="G244" s="41"/>
      <c r="H244" s="41"/>
      <c r="I244" s="238"/>
      <c r="J244" s="238"/>
      <c r="K244" s="41"/>
      <c r="L244" s="41"/>
      <c r="M244" s="45"/>
      <c r="N244" s="239"/>
      <c r="O244" s="240"/>
      <c r="P244" s="92"/>
      <c r="Q244" s="92"/>
      <c r="R244" s="92"/>
      <c r="S244" s="92"/>
      <c r="T244" s="92"/>
      <c r="U244" s="92"/>
      <c r="V244" s="92"/>
      <c r="W244" s="92"/>
      <c r="X244" s="93"/>
      <c r="Y244" s="39"/>
      <c r="Z244" s="39"/>
      <c r="AA244" s="39"/>
      <c r="AB244" s="39"/>
      <c r="AC244" s="39"/>
      <c r="AD244" s="39"/>
      <c r="AE244" s="39"/>
      <c r="AT244" s="18" t="s">
        <v>176</v>
      </c>
      <c r="AU244" s="18" t="s">
        <v>88</v>
      </c>
    </row>
    <row r="245" s="2" customFormat="1" ht="24.15" customHeight="1">
      <c r="A245" s="39"/>
      <c r="B245" s="40"/>
      <c r="C245" s="222" t="s">
        <v>396</v>
      </c>
      <c r="D245" s="222" t="s">
        <v>169</v>
      </c>
      <c r="E245" s="223" t="s">
        <v>397</v>
      </c>
      <c r="F245" s="224" t="s">
        <v>398</v>
      </c>
      <c r="G245" s="225" t="s">
        <v>182</v>
      </c>
      <c r="H245" s="226">
        <v>1</v>
      </c>
      <c r="I245" s="227"/>
      <c r="J245" s="227"/>
      <c r="K245" s="228">
        <f>ROUND(P245*H245,2)</f>
        <v>0</v>
      </c>
      <c r="L245" s="224" t="s">
        <v>173</v>
      </c>
      <c r="M245" s="45"/>
      <c r="N245" s="229" t="s">
        <v>1</v>
      </c>
      <c r="O245" s="230" t="s">
        <v>41</v>
      </c>
      <c r="P245" s="231">
        <f>I245+J245</f>
        <v>0</v>
      </c>
      <c r="Q245" s="231">
        <f>ROUND(I245*H245,2)</f>
        <v>0</v>
      </c>
      <c r="R245" s="231">
        <f>ROUND(J245*H245,2)</f>
        <v>0</v>
      </c>
      <c r="S245" s="92"/>
      <c r="T245" s="232">
        <f>S245*H245</f>
        <v>0</v>
      </c>
      <c r="U245" s="232">
        <v>5.0000000000000002E-05</v>
      </c>
      <c r="V245" s="232">
        <f>U245*H245</f>
        <v>5.0000000000000002E-05</v>
      </c>
      <c r="W245" s="232">
        <v>0</v>
      </c>
      <c r="X245" s="233">
        <f>W245*H245</f>
        <v>0</v>
      </c>
      <c r="Y245" s="39"/>
      <c r="Z245" s="39"/>
      <c r="AA245" s="39"/>
      <c r="AB245" s="39"/>
      <c r="AC245" s="39"/>
      <c r="AD245" s="39"/>
      <c r="AE245" s="39"/>
      <c r="AR245" s="234" t="s">
        <v>174</v>
      </c>
      <c r="AT245" s="234" t="s">
        <v>169</v>
      </c>
      <c r="AU245" s="234" t="s">
        <v>88</v>
      </c>
      <c r="AY245" s="18" t="s">
        <v>167</v>
      </c>
      <c r="BE245" s="235">
        <f>IF(O245="základní",K245,0)</f>
        <v>0</v>
      </c>
      <c r="BF245" s="235">
        <f>IF(O245="snížená",K245,0)</f>
        <v>0</v>
      </c>
      <c r="BG245" s="235">
        <f>IF(O245="zákl. přenesená",K245,0)</f>
        <v>0</v>
      </c>
      <c r="BH245" s="235">
        <f>IF(O245="sníž. přenesená",K245,0)</f>
        <v>0</v>
      </c>
      <c r="BI245" s="235">
        <f>IF(O245="nulová",K245,0)</f>
        <v>0</v>
      </c>
      <c r="BJ245" s="18" t="s">
        <v>86</v>
      </c>
      <c r="BK245" s="235">
        <f>ROUND(P245*H245,2)</f>
        <v>0</v>
      </c>
      <c r="BL245" s="18" t="s">
        <v>174</v>
      </c>
      <c r="BM245" s="234" t="s">
        <v>399</v>
      </c>
    </row>
    <row r="246" s="2" customFormat="1">
      <c r="A246" s="39"/>
      <c r="B246" s="40"/>
      <c r="C246" s="41"/>
      <c r="D246" s="236" t="s">
        <v>176</v>
      </c>
      <c r="E246" s="41"/>
      <c r="F246" s="237" t="s">
        <v>400</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176</v>
      </c>
      <c r="AU246" s="18" t="s">
        <v>88</v>
      </c>
    </row>
    <row r="247" s="2" customFormat="1">
      <c r="A247" s="39"/>
      <c r="B247" s="40"/>
      <c r="C247" s="41"/>
      <c r="D247" s="241" t="s">
        <v>178</v>
      </c>
      <c r="E247" s="41"/>
      <c r="F247" s="242" t="s">
        <v>401</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178</v>
      </c>
      <c r="AU247" s="18" t="s">
        <v>88</v>
      </c>
    </row>
    <row r="248" s="2" customFormat="1">
      <c r="A248" s="39"/>
      <c r="B248" s="40"/>
      <c r="C248" s="254" t="s">
        <v>402</v>
      </c>
      <c r="D248" s="254" t="s">
        <v>345</v>
      </c>
      <c r="E248" s="255" t="s">
        <v>403</v>
      </c>
      <c r="F248" s="256" t="s">
        <v>404</v>
      </c>
      <c r="G248" s="257" t="s">
        <v>182</v>
      </c>
      <c r="H248" s="258">
        <v>1</v>
      </c>
      <c r="I248" s="259"/>
      <c r="J248" s="260"/>
      <c r="K248" s="261">
        <f>ROUND(P248*H248,2)</f>
        <v>0</v>
      </c>
      <c r="L248" s="256" t="s">
        <v>173</v>
      </c>
      <c r="M248" s="262"/>
      <c r="N248" s="263" t="s">
        <v>1</v>
      </c>
      <c r="O248" s="230" t="s">
        <v>41</v>
      </c>
      <c r="P248" s="231">
        <f>I248+J248</f>
        <v>0</v>
      </c>
      <c r="Q248" s="231">
        <f>ROUND(I248*H248,2)</f>
        <v>0</v>
      </c>
      <c r="R248" s="231">
        <f>ROUND(J248*H248,2)</f>
        <v>0</v>
      </c>
      <c r="S248" s="92"/>
      <c r="T248" s="232">
        <f>S248*H248</f>
        <v>0</v>
      </c>
      <c r="U248" s="232">
        <v>0.0035400000000000002</v>
      </c>
      <c r="V248" s="232">
        <f>U248*H248</f>
        <v>0.0035400000000000002</v>
      </c>
      <c r="W248" s="232">
        <v>0</v>
      </c>
      <c r="X248" s="233">
        <f>W248*H248</f>
        <v>0</v>
      </c>
      <c r="Y248" s="39"/>
      <c r="Z248" s="39"/>
      <c r="AA248" s="39"/>
      <c r="AB248" s="39"/>
      <c r="AC248" s="39"/>
      <c r="AD248" s="39"/>
      <c r="AE248" s="39"/>
      <c r="AR248" s="234" t="s">
        <v>221</v>
      </c>
      <c r="AT248" s="234" t="s">
        <v>345</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405</v>
      </c>
    </row>
    <row r="249" s="2" customFormat="1">
      <c r="A249" s="39"/>
      <c r="B249" s="40"/>
      <c r="C249" s="41"/>
      <c r="D249" s="236" t="s">
        <v>176</v>
      </c>
      <c r="E249" s="41"/>
      <c r="F249" s="237" t="s">
        <v>404</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ht="37.8" customHeight="1">
      <c r="A250" s="39"/>
      <c r="B250" s="40"/>
      <c r="C250" s="222" t="s">
        <v>406</v>
      </c>
      <c r="D250" s="222" t="s">
        <v>169</v>
      </c>
      <c r="E250" s="223" t="s">
        <v>407</v>
      </c>
      <c r="F250" s="224" t="s">
        <v>408</v>
      </c>
      <c r="G250" s="225" t="s">
        <v>182</v>
      </c>
      <c r="H250" s="226">
        <v>1</v>
      </c>
      <c r="I250" s="227"/>
      <c r="J250" s="227"/>
      <c r="K250" s="228">
        <f>ROUND(P250*H250,2)</f>
        <v>0</v>
      </c>
      <c r="L250" s="224" t="s">
        <v>173</v>
      </c>
      <c r="M250" s="45"/>
      <c r="N250" s="229" t="s">
        <v>1</v>
      </c>
      <c r="O250" s="230" t="s">
        <v>41</v>
      </c>
      <c r="P250" s="231">
        <f>I250+J250</f>
        <v>0</v>
      </c>
      <c r="Q250" s="231">
        <f>ROUND(I250*H250,2)</f>
        <v>0</v>
      </c>
      <c r="R250" s="231">
        <f>ROUND(J250*H250,2)</f>
        <v>0</v>
      </c>
      <c r="S250" s="92"/>
      <c r="T250" s="232">
        <f>S250*H250</f>
        <v>0</v>
      </c>
      <c r="U250" s="232">
        <v>0</v>
      </c>
      <c r="V250" s="232">
        <f>U250*H250</f>
        <v>0</v>
      </c>
      <c r="W250" s="232">
        <v>0</v>
      </c>
      <c r="X250" s="233">
        <f>W250*H250</f>
        <v>0</v>
      </c>
      <c r="Y250" s="39"/>
      <c r="Z250" s="39"/>
      <c r="AA250" s="39"/>
      <c r="AB250" s="39"/>
      <c r="AC250" s="39"/>
      <c r="AD250" s="39"/>
      <c r="AE250" s="39"/>
      <c r="AR250" s="234" t="s">
        <v>174</v>
      </c>
      <c r="AT250" s="234" t="s">
        <v>169</v>
      </c>
      <c r="AU250" s="234" t="s">
        <v>88</v>
      </c>
      <c r="AY250" s="18" t="s">
        <v>167</v>
      </c>
      <c r="BE250" s="235">
        <f>IF(O250="základní",K250,0)</f>
        <v>0</v>
      </c>
      <c r="BF250" s="235">
        <f>IF(O250="snížená",K250,0)</f>
        <v>0</v>
      </c>
      <c r="BG250" s="235">
        <f>IF(O250="zákl. přenesená",K250,0)</f>
        <v>0</v>
      </c>
      <c r="BH250" s="235">
        <f>IF(O250="sníž. přenesená",K250,0)</f>
        <v>0</v>
      </c>
      <c r="BI250" s="235">
        <f>IF(O250="nulová",K250,0)</f>
        <v>0</v>
      </c>
      <c r="BJ250" s="18" t="s">
        <v>86</v>
      </c>
      <c r="BK250" s="235">
        <f>ROUND(P250*H250,2)</f>
        <v>0</v>
      </c>
      <c r="BL250" s="18" t="s">
        <v>174</v>
      </c>
      <c r="BM250" s="234" t="s">
        <v>409</v>
      </c>
    </row>
    <row r="251" s="2" customFormat="1">
      <c r="A251" s="39"/>
      <c r="B251" s="40"/>
      <c r="C251" s="41"/>
      <c r="D251" s="236" t="s">
        <v>176</v>
      </c>
      <c r="E251" s="41"/>
      <c r="F251" s="237" t="s">
        <v>410</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176</v>
      </c>
      <c r="AU251" s="18" t="s">
        <v>88</v>
      </c>
    </row>
    <row r="252" s="2" customFormat="1">
      <c r="A252" s="39"/>
      <c r="B252" s="40"/>
      <c r="C252" s="41"/>
      <c r="D252" s="241" t="s">
        <v>178</v>
      </c>
      <c r="E252" s="41"/>
      <c r="F252" s="242" t="s">
        <v>411</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178</v>
      </c>
      <c r="AU252" s="18" t="s">
        <v>88</v>
      </c>
    </row>
    <row r="253" s="2" customFormat="1" ht="24.15" customHeight="1">
      <c r="A253" s="39"/>
      <c r="B253" s="40"/>
      <c r="C253" s="222" t="s">
        <v>412</v>
      </c>
      <c r="D253" s="222" t="s">
        <v>169</v>
      </c>
      <c r="E253" s="223" t="s">
        <v>413</v>
      </c>
      <c r="F253" s="224" t="s">
        <v>414</v>
      </c>
      <c r="G253" s="225" t="s">
        <v>182</v>
      </c>
      <c r="H253" s="226">
        <v>1</v>
      </c>
      <c r="I253" s="227"/>
      <c r="J253" s="227"/>
      <c r="K253" s="228">
        <f>ROUND(P253*H253,2)</f>
        <v>0</v>
      </c>
      <c r="L253" s="224" t="s">
        <v>173</v>
      </c>
      <c r="M253" s="45"/>
      <c r="N253" s="229" t="s">
        <v>1</v>
      </c>
      <c r="O253" s="230" t="s">
        <v>41</v>
      </c>
      <c r="P253" s="231">
        <f>I253+J253</f>
        <v>0</v>
      </c>
      <c r="Q253" s="231">
        <f>ROUND(I253*H253,2)</f>
        <v>0</v>
      </c>
      <c r="R253" s="231">
        <f>ROUND(J253*H253,2)</f>
        <v>0</v>
      </c>
      <c r="S253" s="92"/>
      <c r="T253" s="232">
        <f>S253*H253</f>
        <v>0</v>
      </c>
      <c r="U253" s="232">
        <v>0.00089999999999999998</v>
      </c>
      <c r="V253" s="232">
        <f>U253*H253</f>
        <v>0.00089999999999999998</v>
      </c>
      <c r="W253" s="232">
        <v>0</v>
      </c>
      <c r="X253" s="233">
        <f>W253*H253</f>
        <v>0</v>
      </c>
      <c r="Y253" s="39"/>
      <c r="Z253" s="39"/>
      <c r="AA253" s="39"/>
      <c r="AB253" s="39"/>
      <c r="AC253" s="39"/>
      <c r="AD253" s="39"/>
      <c r="AE253" s="39"/>
      <c r="AR253" s="234" t="s">
        <v>174</v>
      </c>
      <c r="AT253" s="234" t="s">
        <v>169</v>
      </c>
      <c r="AU253" s="234" t="s">
        <v>88</v>
      </c>
      <c r="AY253" s="18" t="s">
        <v>167</v>
      </c>
      <c r="BE253" s="235">
        <f>IF(O253="základní",K253,0)</f>
        <v>0</v>
      </c>
      <c r="BF253" s="235">
        <f>IF(O253="snížená",K253,0)</f>
        <v>0</v>
      </c>
      <c r="BG253" s="235">
        <f>IF(O253="zákl. přenesená",K253,0)</f>
        <v>0</v>
      </c>
      <c r="BH253" s="235">
        <f>IF(O253="sníž. přenesená",K253,0)</f>
        <v>0</v>
      </c>
      <c r="BI253" s="235">
        <f>IF(O253="nulová",K253,0)</f>
        <v>0</v>
      </c>
      <c r="BJ253" s="18" t="s">
        <v>86</v>
      </c>
      <c r="BK253" s="235">
        <f>ROUND(P253*H253,2)</f>
        <v>0</v>
      </c>
      <c r="BL253" s="18" t="s">
        <v>174</v>
      </c>
      <c r="BM253" s="234" t="s">
        <v>415</v>
      </c>
    </row>
    <row r="254" s="2" customFormat="1">
      <c r="A254" s="39"/>
      <c r="B254" s="40"/>
      <c r="C254" s="41"/>
      <c r="D254" s="236" t="s">
        <v>176</v>
      </c>
      <c r="E254" s="41"/>
      <c r="F254" s="237" t="s">
        <v>416</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176</v>
      </c>
      <c r="AU254" s="18" t="s">
        <v>88</v>
      </c>
    </row>
    <row r="255" s="2" customFormat="1">
      <c r="A255" s="39"/>
      <c r="B255" s="40"/>
      <c r="C255" s="41"/>
      <c r="D255" s="241" t="s">
        <v>178</v>
      </c>
      <c r="E255" s="41"/>
      <c r="F255" s="242" t="s">
        <v>417</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178</v>
      </c>
      <c r="AU255" s="18" t="s">
        <v>88</v>
      </c>
    </row>
    <row r="256" s="2" customFormat="1" ht="24.15" customHeight="1">
      <c r="A256" s="39"/>
      <c r="B256" s="40"/>
      <c r="C256" s="222" t="s">
        <v>418</v>
      </c>
      <c r="D256" s="222" t="s">
        <v>169</v>
      </c>
      <c r="E256" s="223" t="s">
        <v>419</v>
      </c>
      <c r="F256" s="224" t="s">
        <v>420</v>
      </c>
      <c r="G256" s="225" t="s">
        <v>182</v>
      </c>
      <c r="H256" s="226">
        <v>1</v>
      </c>
      <c r="I256" s="227"/>
      <c r="J256" s="227"/>
      <c r="K256" s="228">
        <f>ROUND(P256*H256,2)</f>
        <v>0</v>
      </c>
      <c r="L256" s="224" t="s">
        <v>173</v>
      </c>
      <c r="M256" s="45"/>
      <c r="N256" s="229" t="s">
        <v>1</v>
      </c>
      <c r="O256" s="230" t="s">
        <v>41</v>
      </c>
      <c r="P256" s="231">
        <f>I256+J256</f>
        <v>0</v>
      </c>
      <c r="Q256" s="231">
        <f>ROUND(I256*H256,2)</f>
        <v>0</v>
      </c>
      <c r="R256" s="231">
        <f>ROUND(J256*H256,2)</f>
        <v>0</v>
      </c>
      <c r="S256" s="92"/>
      <c r="T256" s="232">
        <f>S256*H256</f>
        <v>0</v>
      </c>
      <c r="U256" s="232">
        <v>0</v>
      </c>
      <c r="V256" s="232">
        <f>U256*H256</f>
        <v>0</v>
      </c>
      <c r="W256" s="232">
        <v>0</v>
      </c>
      <c r="X256" s="233">
        <f>W256*H256</f>
        <v>0</v>
      </c>
      <c r="Y256" s="39"/>
      <c r="Z256" s="39"/>
      <c r="AA256" s="39"/>
      <c r="AB256" s="39"/>
      <c r="AC256" s="39"/>
      <c r="AD256" s="39"/>
      <c r="AE256" s="39"/>
      <c r="AR256" s="234" t="s">
        <v>174</v>
      </c>
      <c r="AT256" s="234" t="s">
        <v>169</v>
      </c>
      <c r="AU256" s="234" t="s">
        <v>88</v>
      </c>
      <c r="AY256" s="18" t="s">
        <v>167</v>
      </c>
      <c r="BE256" s="235">
        <f>IF(O256="základní",K256,0)</f>
        <v>0</v>
      </c>
      <c r="BF256" s="235">
        <f>IF(O256="snížená",K256,0)</f>
        <v>0</v>
      </c>
      <c r="BG256" s="235">
        <f>IF(O256="zákl. přenesená",K256,0)</f>
        <v>0</v>
      </c>
      <c r="BH256" s="235">
        <f>IF(O256="sníž. přenesená",K256,0)</f>
        <v>0</v>
      </c>
      <c r="BI256" s="235">
        <f>IF(O256="nulová",K256,0)</f>
        <v>0</v>
      </c>
      <c r="BJ256" s="18" t="s">
        <v>86</v>
      </c>
      <c r="BK256" s="235">
        <f>ROUND(P256*H256,2)</f>
        <v>0</v>
      </c>
      <c r="BL256" s="18" t="s">
        <v>174</v>
      </c>
      <c r="BM256" s="234" t="s">
        <v>421</v>
      </c>
    </row>
    <row r="257" s="2" customFormat="1">
      <c r="A257" s="39"/>
      <c r="B257" s="40"/>
      <c r="C257" s="41"/>
      <c r="D257" s="236" t="s">
        <v>176</v>
      </c>
      <c r="E257" s="41"/>
      <c r="F257" s="237" t="s">
        <v>422</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176</v>
      </c>
      <c r="AU257" s="18" t="s">
        <v>88</v>
      </c>
    </row>
    <row r="258" s="2" customFormat="1">
      <c r="A258" s="39"/>
      <c r="B258" s="40"/>
      <c r="C258" s="41"/>
      <c r="D258" s="241" t="s">
        <v>178</v>
      </c>
      <c r="E258" s="41"/>
      <c r="F258" s="242" t="s">
        <v>423</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178</v>
      </c>
      <c r="AU258" s="18" t="s">
        <v>88</v>
      </c>
    </row>
    <row r="259" s="2" customFormat="1" ht="24.15" customHeight="1">
      <c r="A259" s="39"/>
      <c r="B259" s="40"/>
      <c r="C259" s="222" t="s">
        <v>424</v>
      </c>
      <c r="D259" s="222" t="s">
        <v>169</v>
      </c>
      <c r="E259" s="223" t="s">
        <v>425</v>
      </c>
      <c r="F259" s="224" t="s">
        <v>426</v>
      </c>
      <c r="G259" s="225" t="s">
        <v>172</v>
      </c>
      <c r="H259" s="226">
        <v>10</v>
      </c>
      <c r="I259" s="227"/>
      <c r="J259" s="227"/>
      <c r="K259" s="228">
        <f>ROUND(P259*H259,2)</f>
        <v>0</v>
      </c>
      <c r="L259" s="224" t="s">
        <v>173</v>
      </c>
      <c r="M259" s="45"/>
      <c r="N259" s="229" t="s">
        <v>1</v>
      </c>
      <c r="O259" s="230" t="s">
        <v>41</v>
      </c>
      <c r="P259" s="231">
        <f>I259+J259</f>
        <v>0</v>
      </c>
      <c r="Q259" s="231">
        <f>ROUND(I259*H259,2)</f>
        <v>0</v>
      </c>
      <c r="R259" s="231">
        <f>ROUND(J259*H259,2)</f>
        <v>0</v>
      </c>
      <c r="S259" s="92"/>
      <c r="T259" s="232">
        <f>S259*H259</f>
        <v>0</v>
      </c>
      <c r="U259" s="232">
        <v>0</v>
      </c>
      <c r="V259" s="232">
        <f>U259*H259</f>
        <v>0</v>
      </c>
      <c r="W259" s="232">
        <v>0</v>
      </c>
      <c r="X259" s="233">
        <f>W259*H259</f>
        <v>0</v>
      </c>
      <c r="Y259" s="39"/>
      <c r="Z259" s="39"/>
      <c r="AA259" s="39"/>
      <c r="AB259" s="39"/>
      <c r="AC259" s="39"/>
      <c r="AD259" s="39"/>
      <c r="AE259" s="39"/>
      <c r="AR259" s="234" t="s">
        <v>174</v>
      </c>
      <c r="AT259" s="234" t="s">
        <v>169</v>
      </c>
      <c r="AU259" s="234" t="s">
        <v>88</v>
      </c>
      <c r="AY259" s="18" t="s">
        <v>167</v>
      </c>
      <c r="BE259" s="235">
        <f>IF(O259="základní",K259,0)</f>
        <v>0</v>
      </c>
      <c r="BF259" s="235">
        <f>IF(O259="snížená",K259,0)</f>
        <v>0</v>
      </c>
      <c r="BG259" s="235">
        <f>IF(O259="zákl. přenesená",K259,0)</f>
        <v>0</v>
      </c>
      <c r="BH259" s="235">
        <f>IF(O259="sníž. přenesená",K259,0)</f>
        <v>0</v>
      </c>
      <c r="BI259" s="235">
        <f>IF(O259="nulová",K259,0)</f>
        <v>0</v>
      </c>
      <c r="BJ259" s="18" t="s">
        <v>86</v>
      </c>
      <c r="BK259" s="235">
        <f>ROUND(P259*H259,2)</f>
        <v>0</v>
      </c>
      <c r="BL259" s="18" t="s">
        <v>174</v>
      </c>
      <c r="BM259" s="234" t="s">
        <v>427</v>
      </c>
    </row>
    <row r="260" s="2" customFormat="1">
      <c r="A260" s="39"/>
      <c r="B260" s="40"/>
      <c r="C260" s="41"/>
      <c r="D260" s="236" t="s">
        <v>176</v>
      </c>
      <c r="E260" s="41"/>
      <c r="F260" s="237" t="s">
        <v>428</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176</v>
      </c>
      <c r="AU260" s="18" t="s">
        <v>88</v>
      </c>
    </row>
    <row r="261" s="2" customFormat="1">
      <c r="A261" s="39"/>
      <c r="B261" s="40"/>
      <c r="C261" s="41"/>
      <c r="D261" s="241" t="s">
        <v>178</v>
      </c>
      <c r="E261" s="41"/>
      <c r="F261" s="242" t="s">
        <v>429</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178</v>
      </c>
      <c r="AU261" s="18" t="s">
        <v>88</v>
      </c>
    </row>
    <row r="262" s="2" customFormat="1" ht="24.15" customHeight="1">
      <c r="A262" s="39"/>
      <c r="B262" s="40"/>
      <c r="C262" s="254" t="s">
        <v>430</v>
      </c>
      <c r="D262" s="254" t="s">
        <v>345</v>
      </c>
      <c r="E262" s="255" t="s">
        <v>431</v>
      </c>
      <c r="F262" s="256" t="s">
        <v>432</v>
      </c>
      <c r="G262" s="257" t="s">
        <v>433</v>
      </c>
      <c r="H262" s="258">
        <v>0.10000000000000001</v>
      </c>
      <c r="I262" s="259"/>
      <c r="J262" s="260"/>
      <c r="K262" s="261">
        <f>ROUND(P262*H262,2)</f>
        <v>0</v>
      </c>
      <c r="L262" s="256" t="s">
        <v>173</v>
      </c>
      <c r="M262" s="262"/>
      <c r="N262" s="263" t="s">
        <v>1</v>
      </c>
      <c r="O262" s="230" t="s">
        <v>41</v>
      </c>
      <c r="P262" s="231">
        <f>I262+J262</f>
        <v>0</v>
      </c>
      <c r="Q262" s="231">
        <f>ROUND(I262*H262,2)</f>
        <v>0</v>
      </c>
      <c r="R262" s="231">
        <f>ROUND(J262*H262,2)</f>
        <v>0</v>
      </c>
      <c r="S262" s="92"/>
      <c r="T262" s="232">
        <f>S262*H262</f>
        <v>0</v>
      </c>
      <c r="U262" s="232">
        <v>0.20000000000000001</v>
      </c>
      <c r="V262" s="232">
        <f>U262*H262</f>
        <v>0.020000000000000004</v>
      </c>
      <c r="W262" s="232">
        <v>0</v>
      </c>
      <c r="X262" s="233">
        <f>W262*H262</f>
        <v>0</v>
      </c>
      <c r="Y262" s="39"/>
      <c r="Z262" s="39"/>
      <c r="AA262" s="39"/>
      <c r="AB262" s="39"/>
      <c r="AC262" s="39"/>
      <c r="AD262" s="39"/>
      <c r="AE262" s="39"/>
      <c r="AR262" s="234" t="s">
        <v>221</v>
      </c>
      <c r="AT262" s="234" t="s">
        <v>345</v>
      </c>
      <c r="AU262" s="234" t="s">
        <v>88</v>
      </c>
      <c r="AY262" s="18" t="s">
        <v>167</v>
      </c>
      <c r="BE262" s="235">
        <f>IF(O262="základní",K262,0)</f>
        <v>0</v>
      </c>
      <c r="BF262" s="235">
        <f>IF(O262="snížená",K262,0)</f>
        <v>0</v>
      </c>
      <c r="BG262" s="235">
        <f>IF(O262="zákl. přenesená",K262,0)</f>
        <v>0</v>
      </c>
      <c r="BH262" s="235">
        <f>IF(O262="sníž. přenesená",K262,0)</f>
        <v>0</v>
      </c>
      <c r="BI262" s="235">
        <f>IF(O262="nulová",K262,0)</f>
        <v>0</v>
      </c>
      <c r="BJ262" s="18" t="s">
        <v>86</v>
      </c>
      <c r="BK262" s="235">
        <f>ROUND(P262*H262,2)</f>
        <v>0</v>
      </c>
      <c r="BL262" s="18" t="s">
        <v>174</v>
      </c>
      <c r="BM262" s="234" t="s">
        <v>434</v>
      </c>
    </row>
    <row r="263" s="2" customFormat="1">
      <c r="A263" s="39"/>
      <c r="B263" s="40"/>
      <c r="C263" s="41"/>
      <c r="D263" s="236" t="s">
        <v>176</v>
      </c>
      <c r="E263" s="41"/>
      <c r="F263" s="237" t="s">
        <v>432</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176</v>
      </c>
      <c r="AU263" s="18" t="s">
        <v>88</v>
      </c>
    </row>
    <row r="264" s="2" customFormat="1" ht="24.15" customHeight="1">
      <c r="A264" s="39"/>
      <c r="B264" s="40"/>
      <c r="C264" s="222" t="s">
        <v>435</v>
      </c>
      <c r="D264" s="222" t="s">
        <v>169</v>
      </c>
      <c r="E264" s="223" t="s">
        <v>436</v>
      </c>
      <c r="F264" s="224" t="s">
        <v>437</v>
      </c>
      <c r="G264" s="225" t="s">
        <v>433</v>
      </c>
      <c r="H264" s="226">
        <v>0.40000000000000002</v>
      </c>
      <c r="I264" s="227"/>
      <c r="J264" s="227"/>
      <c r="K264" s="228">
        <f>ROUND(P264*H264,2)</f>
        <v>0</v>
      </c>
      <c r="L264" s="224" t="s">
        <v>173</v>
      </c>
      <c r="M264" s="45"/>
      <c r="N264" s="229" t="s">
        <v>1</v>
      </c>
      <c r="O264" s="230" t="s">
        <v>41</v>
      </c>
      <c r="P264" s="231">
        <f>I264+J264</f>
        <v>0</v>
      </c>
      <c r="Q264" s="231">
        <f>ROUND(I264*H264,2)</f>
        <v>0</v>
      </c>
      <c r="R264" s="231">
        <f>ROUND(J264*H264,2)</f>
        <v>0</v>
      </c>
      <c r="S264" s="92"/>
      <c r="T264" s="232">
        <f>S264*H264</f>
        <v>0</v>
      </c>
      <c r="U264" s="232">
        <v>0</v>
      </c>
      <c r="V264" s="232">
        <f>U264*H264</f>
        <v>0</v>
      </c>
      <c r="W264" s="232">
        <v>0</v>
      </c>
      <c r="X264" s="233">
        <f>W264*H264</f>
        <v>0</v>
      </c>
      <c r="Y264" s="39"/>
      <c r="Z264" s="39"/>
      <c r="AA264" s="39"/>
      <c r="AB264" s="39"/>
      <c r="AC264" s="39"/>
      <c r="AD264" s="39"/>
      <c r="AE264" s="39"/>
      <c r="AR264" s="234" t="s">
        <v>174</v>
      </c>
      <c r="AT264" s="234" t="s">
        <v>169</v>
      </c>
      <c r="AU264" s="234" t="s">
        <v>88</v>
      </c>
      <c r="AY264" s="18" t="s">
        <v>167</v>
      </c>
      <c r="BE264" s="235">
        <f>IF(O264="základní",K264,0)</f>
        <v>0</v>
      </c>
      <c r="BF264" s="235">
        <f>IF(O264="snížená",K264,0)</f>
        <v>0</v>
      </c>
      <c r="BG264" s="235">
        <f>IF(O264="zákl. přenesená",K264,0)</f>
        <v>0</v>
      </c>
      <c r="BH264" s="235">
        <f>IF(O264="sníž. přenesená",K264,0)</f>
        <v>0</v>
      </c>
      <c r="BI264" s="235">
        <f>IF(O264="nulová",K264,0)</f>
        <v>0</v>
      </c>
      <c r="BJ264" s="18" t="s">
        <v>86</v>
      </c>
      <c r="BK264" s="235">
        <f>ROUND(P264*H264,2)</f>
        <v>0</v>
      </c>
      <c r="BL264" s="18" t="s">
        <v>174</v>
      </c>
      <c r="BM264" s="234" t="s">
        <v>438</v>
      </c>
    </row>
    <row r="265" s="2" customFormat="1">
      <c r="A265" s="39"/>
      <c r="B265" s="40"/>
      <c r="C265" s="41"/>
      <c r="D265" s="236" t="s">
        <v>176</v>
      </c>
      <c r="E265" s="41"/>
      <c r="F265" s="237" t="s">
        <v>439</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176</v>
      </c>
      <c r="AU265" s="18" t="s">
        <v>88</v>
      </c>
    </row>
    <row r="266" s="2" customFormat="1">
      <c r="A266" s="39"/>
      <c r="B266" s="40"/>
      <c r="C266" s="41"/>
      <c r="D266" s="241" t="s">
        <v>178</v>
      </c>
      <c r="E266" s="41"/>
      <c r="F266" s="242" t="s">
        <v>440</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178</v>
      </c>
      <c r="AU266" s="18" t="s">
        <v>88</v>
      </c>
    </row>
    <row r="267" s="2" customFormat="1">
      <c r="A267" s="39"/>
      <c r="B267" s="40"/>
      <c r="C267" s="222" t="s">
        <v>441</v>
      </c>
      <c r="D267" s="222" t="s">
        <v>169</v>
      </c>
      <c r="E267" s="223" t="s">
        <v>442</v>
      </c>
      <c r="F267" s="224" t="s">
        <v>443</v>
      </c>
      <c r="G267" s="225" t="s">
        <v>433</v>
      </c>
      <c r="H267" s="226">
        <v>0.40000000000000002</v>
      </c>
      <c r="I267" s="227"/>
      <c r="J267" s="227"/>
      <c r="K267" s="228">
        <f>ROUND(P267*H267,2)</f>
        <v>0</v>
      </c>
      <c r="L267" s="224" t="s">
        <v>444</v>
      </c>
      <c r="M267" s="45"/>
      <c r="N267" s="229" t="s">
        <v>1</v>
      </c>
      <c r="O267" s="230" t="s">
        <v>41</v>
      </c>
      <c r="P267" s="231">
        <f>I267+J267</f>
        <v>0</v>
      </c>
      <c r="Q267" s="231">
        <f>ROUND(I267*H267,2)</f>
        <v>0</v>
      </c>
      <c r="R267" s="231">
        <f>ROUND(J267*H267,2)</f>
        <v>0</v>
      </c>
      <c r="S267" s="92"/>
      <c r="T267" s="232">
        <f>S267*H267</f>
        <v>0</v>
      </c>
      <c r="U267" s="232">
        <v>0</v>
      </c>
      <c r="V267" s="232">
        <f>U267*H267</f>
        <v>0</v>
      </c>
      <c r="W267" s="232">
        <v>0</v>
      </c>
      <c r="X267" s="233">
        <f>W267*H267</f>
        <v>0</v>
      </c>
      <c r="Y267" s="39"/>
      <c r="Z267" s="39"/>
      <c r="AA267" s="39"/>
      <c r="AB267" s="39"/>
      <c r="AC267" s="39"/>
      <c r="AD267" s="39"/>
      <c r="AE267" s="39"/>
      <c r="AR267" s="234" t="s">
        <v>174</v>
      </c>
      <c r="AT267" s="234" t="s">
        <v>169</v>
      </c>
      <c r="AU267" s="234" t="s">
        <v>88</v>
      </c>
      <c r="AY267" s="18" t="s">
        <v>167</v>
      </c>
      <c r="BE267" s="235">
        <f>IF(O267="základní",K267,0)</f>
        <v>0</v>
      </c>
      <c r="BF267" s="235">
        <f>IF(O267="snížená",K267,0)</f>
        <v>0</v>
      </c>
      <c r="BG267" s="235">
        <f>IF(O267="zákl. přenesená",K267,0)</f>
        <v>0</v>
      </c>
      <c r="BH267" s="235">
        <f>IF(O267="sníž. přenesená",K267,0)</f>
        <v>0</v>
      </c>
      <c r="BI267" s="235">
        <f>IF(O267="nulová",K267,0)</f>
        <v>0</v>
      </c>
      <c r="BJ267" s="18" t="s">
        <v>86</v>
      </c>
      <c r="BK267" s="235">
        <f>ROUND(P267*H267,2)</f>
        <v>0</v>
      </c>
      <c r="BL267" s="18" t="s">
        <v>174</v>
      </c>
      <c r="BM267" s="234" t="s">
        <v>445</v>
      </c>
    </row>
    <row r="268" s="2" customFormat="1">
      <c r="A268" s="39"/>
      <c r="B268" s="40"/>
      <c r="C268" s="41"/>
      <c r="D268" s="236" t="s">
        <v>176</v>
      </c>
      <c r="E268" s="41"/>
      <c r="F268" s="237" t="s">
        <v>446</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176</v>
      </c>
      <c r="AU268" s="18" t="s">
        <v>88</v>
      </c>
    </row>
    <row r="269" s="2" customFormat="1" ht="24.15" customHeight="1">
      <c r="A269" s="39"/>
      <c r="B269" s="40"/>
      <c r="C269" s="254" t="s">
        <v>447</v>
      </c>
      <c r="D269" s="254" t="s">
        <v>345</v>
      </c>
      <c r="E269" s="255" t="s">
        <v>448</v>
      </c>
      <c r="F269" s="256" t="s">
        <v>449</v>
      </c>
      <c r="G269" s="257" t="s">
        <v>433</v>
      </c>
      <c r="H269" s="258">
        <v>0.40000000000000002</v>
      </c>
      <c r="I269" s="259"/>
      <c r="J269" s="260"/>
      <c r="K269" s="261">
        <f>ROUND(P269*H269,2)</f>
        <v>0</v>
      </c>
      <c r="L269" s="256" t="s">
        <v>450</v>
      </c>
      <c r="M269" s="262"/>
      <c r="N269" s="263" t="s">
        <v>1</v>
      </c>
      <c r="O269" s="230" t="s">
        <v>41</v>
      </c>
      <c r="P269" s="231">
        <f>I269+J269</f>
        <v>0</v>
      </c>
      <c r="Q269" s="231">
        <f>ROUND(I269*H269,2)</f>
        <v>0</v>
      </c>
      <c r="R269" s="231">
        <f>ROUND(J269*H269,2)</f>
        <v>0</v>
      </c>
      <c r="S269" s="92"/>
      <c r="T269" s="232">
        <f>S269*H269</f>
        <v>0</v>
      </c>
      <c r="U269" s="232">
        <v>0</v>
      </c>
      <c r="V269" s="232">
        <f>U269*H269</f>
        <v>0</v>
      </c>
      <c r="W269" s="232">
        <v>0</v>
      </c>
      <c r="X269" s="233">
        <f>W269*H269</f>
        <v>0</v>
      </c>
      <c r="Y269" s="39"/>
      <c r="Z269" s="39"/>
      <c r="AA269" s="39"/>
      <c r="AB269" s="39"/>
      <c r="AC269" s="39"/>
      <c r="AD269" s="39"/>
      <c r="AE269" s="39"/>
      <c r="AR269" s="234" t="s">
        <v>221</v>
      </c>
      <c r="AT269" s="234" t="s">
        <v>345</v>
      </c>
      <c r="AU269" s="234" t="s">
        <v>88</v>
      </c>
      <c r="AY269" s="18" t="s">
        <v>167</v>
      </c>
      <c r="BE269" s="235">
        <f>IF(O269="základní",K269,0)</f>
        <v>0</v>
      </c>
      <c r="BF269" s="235">
        <f>IF(O269="snížená",K269,0)</f>
        <v>0</v>
      </c>
      <c r="BG269" s="235">
        <f>IF(O269="zákl. přenesená",K269,0)</f>
        <v>0</v>
      </c>
      <c r="BH269" s="235">
        <f>IF(O269="sníž. přenesená",K269,0)</f>
        <v>0</v>
      </c>
      <c r="BI269" s="235">
        <f>IF(O269="nulová",K269,0)</f>
        <v>0</v>
      </c>
      <c r="BJ269" s="18" t="s">
        <v>86</v>
      </c>
      <c r="BK269" s="235">
        <f>ROUND(P269*H269,2)</f>
        <v>0</v>
      </c>
      <c r="BL269" s="18" t="s">
        <v>174</v>
      </c>
      <c r="BM269" s="234" t="s">
        <v>451</v>
      </c>
    </row>
    <row r="270" s="2" customFormat="1">
      <c r="A270" s="39"/>
      <c r="B270" s="40"/>
      <c r="C270" s="41"/>
      <c r="D270" s="236" t="s">
        <v>176</v>
      </c>
      <c r="E270" s="41"/>
      <c r="F270" s="237" t="s">
        <v>449</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176</v>
      </c>
      <c r="AU270" s="18" t="s">
        <v>88</v>
      </c>
    </row>
    <row r="271" s="2" customFormat="1" ht="24.15" customHeight="1">
      <c r="A271" s="39"/>
      <c r="B271" s="40"/>
      <c r="C271" s="222" t="s">
        <v>452</v>
      </c>
      <c r="D271" s="222" t="s">
        <v>169</v>
      </c>
      <c r="E271" s="223" t="s">
        <v>453</v>
      </c>
      <c r="F271" s="224" t="s">
        <v>454</v>
      </c>
      <c r="G271" s="225" t="s">
        <v>348</v>
      </c>
      <c r="H271" s="226">
        <v>0.26400000000000001</v>
      </c>
      <c r="I271" s="227"/>
      <c r="J271" s="227"/>
      <c r="K271" s="228">
        <f>ROUND(P271*H271,2)</f>
        <v>0</v>
      </c>
      <c r="L271" s="224" t="s">
        <v>393</v>
      </c>
      <c r="M271" s="45"/>
      <c r="N271" s="229" t="s">
        <v>1</v>
      </c>
      <c r="O271" s="230" t="s">
        <v>41</v>
      </c>
      <c r="P271" s="231">
        <f>I271+J271</f>
        <v>0</v>
      </c>
      <c r="Q271" s="231">
        <f>ROUND(I271*H271,2)</f>
        <v>0</v>
      </c>
      <c r="R271" s="231">
        <f>ROUND(J271*H271,2)</f>
        <v>0</v>
      </c>
      <c r="S271" s="92"/>
      <c r="T271" s="232">
        <f>S271*H271</f>
        <v>0</v>
      </c>
      <c r="U271" s="232">
        <v>0</v>
      </c>
      <c r="V271" s="232">
        <f>U271*H271</f>
        <v>0</v>
      </c>
      <c r="W271" s="232">
        <v>0</v>
      </c>
      <c r="X271" s="233">
        <f>W271*H271</f>
        <v>0</v>
      </c>
      <c r="Y271" s="39"/>
      <c r="Z271" s="39"/>
      <c r="AA271" s="39"/>
      <c r="AB271" s="39"/>
      <c r="AC271" s="39"/>
      <c r="AD271" s="39"/>
      <c r="AE271" s="39"/>
      <c r="AR271" s="234" t="s">
        <v>174</v>
      </c>
      <c r="AT271" s="234" t="s">
        <v>169</v>
      </c>
      <c r="AU271" s="234" t="s">
        <v>88</v>
      </c>
      <c r="AY271" s="18" t="s">
        <v>167</v>
      </c>
      <c r="BE271" s="235">
        <f>IF(O271="základní",K271,0)</f>
        <v>0</v>
      </c>
      <c r="BF271" s="235">
        <f>IF(O271="snížená",K271,0)</f>
        <v>0</v>
      </c>
      <c r="BG271" s="235">
        <f>IF(O271="zákl. přenesená",K271,0)</f>
        <v>0</v>
      </c>
      <c r="BH271" s="235">
        <f>IF(O271="sníž. přenesená",K271,0)</f>
        <v>0</v>
      </c>
      <c r="BI271" s="235">
        <f>IF(O271="nulová",K271,0)</f>
        <v>0</v>
      </c>
      <c r="BJ271" s="18" t="s">
        <v>86</v>
      </c>
      <c r="BK271" s="235">
        <f>ROUND(P271*H271,2)</f>
        <v>0</v>
      </c>
      <c r="BL271" s="18" t="s">
        <v>174</v>
      </c>
      <c r="BM271" s="234" t="s">
        <v>455</v>
      </c>
    </row>
    <row r="272" s="2" customFormat="1">
      <c r="A272" s="39"/>
      <c r="B272" s="40"/>
      <c r="C272" s="41"/>
      <c r="D272" s="236" t="s">
        <v>176</v>
      </c>
      <c r="E272" s="41"/>
      <c r="F272" s="237" t="s">
        <v>456</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176</v>
      </c>
      <c r="AU272" s="18" t="s">
        <v>88</v>
      </c>
    </row>
    <row r="273" s="2" customFormat="1" ht="24.15" customHeight="1">
      <c r="A273" s="39"/>
      <c r="B273" s="40"/>
      <c r="C273" s="254" t="s">
        <v>457</v>
      </c>
      <c r="D273" s="254" t="s">
        <v>345</v>
      </c>
      <c r="E273" s="255" t="s">
        <v>458</v>
      </c>
      <c r="F273" s="256" t="s">
        <v>459</v>
      </c>
      <c r="G273" s="257" t="s">
        <v>433</v>
      </c>
      <c r="H273" s="258">
        <v>0.5</v>
      </c>
      <c r="I273" s="259"/>
      <c r="J273" s="260"/>
      <c r="K273" s="261">
        <f>ROUND(P273*H273,2)</f>
        <v>0</v>
      </c>
      <c r="L273" s="256" t="s">
        <v>444</v>
      </c>
      <c r="M273" s="262"/>
      <c r="N273" s="263" t="s">
        <v>1</v>
      </c>
      <c r="O273" s="230" t="s">
        <v>41</v>
      </c>
      <c r="P273" s="231">
        <f>I273+J273</f>
        <v>0</v>
      </c>
      <c r="Q273" s="231">
        <f>ROUND(I273*H273,2)</f>
        <v>0</v>
      </c>
      <c r="R273" s="231">
        <f>ROUND(J273*H273,2)</f>
        <v>0</v>
      </c>
      <c r="S273" s="92"/>
      <c r="T273" s="232">
        <f>S273*H273</f>
        <v>0</v>
      </c>
      <c r="U273" s="232">
        <v>0</v>
      </c>
      <c r="V273" s="232">
        <f>U273*H273</f>
        <v>0</v>
      </c>
      <c r="W273" s="232">
        <v>0</v>
      </c>
      <c r="X273" s="233">
        <f>W273*H273</f>
        <v>0</v>
      </c>
      <c r="Y273" s="39"/>
      <c r="Z273" s="39"/>
      <c r="AA273" s="39"/>
      <c r="AB273" s="39"/>
      <c r="AC273" s="39"/>
      <c r="AD273" s="39"/>
      <c r="AE273" s="39"/>
      <c r="AR273" s="234" t="s">
        <v>221</v>
      </c>
      <c r="AT273" s="234" t="s">
        <v>345</v>
      </c>
      <c r="AU273" s="234" t="s">
        <v>88</v>
      </c>
      <c r="AY273" s="18" t="s">
        <v>167</v>
      </c>
      <c r="BE273" s="235">
        <f>IF(O273="základní",K273,0)</f>
        <v>0</v>
      </c>
      <c r="BF273" s="235">
        <f>IF(O273="snížená",K273,0)</f>
        <v>0</v>
      </c>
      <c r="BG273" s="235">
        <f>IF(O273="zákl. přenesená",K273,0)</f>
        <v>0</v>
      </c>
      <c r="BH273" s="235">
        <f>IF(O273="sníž. přenesená",K273,0)</f>
        <v>0</v>
      </c>
      <c r="BI273" s="235">
        <f>IF(O273="nulová",K273,0)</f>
        <v>0</v>
      </c>
      <c r="BJ273" s="18" t="s">
        <v>86</v>
      </c>
      <c r="BK273" s="235">
        <f>ROUND(P273*H273,2)</f>
        <v>0</v>
      </c>
      <c r="BL273" s="18" t="s">
        <v>174</v>
      </c>
      <c r="BM273" s="234" t="s">
        <v>460</v>
      </c>
    </row>
    <row r="274" s="2" customFormat="1">
      <c r="A274" s="39"/>
      <c r="B274" s="40"/>
      <c r="C274" s="41"/>
      <c r="D274" s="236" t="s">
        <v>176</v>
      </c>
      <c r="E274" s="41"/>
      <c r="F274" s="237" t="s">
        <v>461</v>
      </c>
      <c r="G274" s="41"/>
      <c r="H274" s="41"/>
      <c r="I274" s="238"/>
      <c r="J274" s="238"/>
      <c r="K274" s="41"/>
      <c r="L274" s="41"/>
      <c r="M274" s="45"/>
      <c r="N274" s="264"/>
      <c r="O274" s="265"/>
      <c r="P274" s="266"/>
      <c r="Q274" s="266"/>
      <c r="R274" s="266"/>
      <c r="S274" s="266"/>
      <c r="T274" s="266"/>
      <c r="U274" s="266"/>
      <c r="V274" s="266"/>
      <c r="W274" s="266"/>
      <c r="X274" s="267"/>
      <c r="Y274" s="39"/>
      <c r="Z274" s="39"/>
      <c r="AA274" s="39"/>
      <c r="AB274" s="39"/>
      <c r="AC274" s="39"/>
      <c r="AD274" s="39"/>
      <c r="AE274" s="39"/>
      <c r="AT274" s="18" t="s">
        <v>176</v>
      </c>
      <c r="AU274" s="18" t="s">
        <v>88</v>
      </c>
    </row>
    <row r="275" s="2" customFormat="1" ht="6.96" customHeight="1">
      <c r="A275" s="39"/>
      <c r="B275" s="67"/>
      <c r="C275" s="68"/>
      <c r="D275" s="68"/>
      <c r="E275" s="68"/>
      <c r="F275" s="68"/>
      <c r="G275" s="68"/>
      <c r="H275" s="68"/>
      <c r="I275" s="68"/>
      <c r="J275" s="68"/>
      <c r="K275" s="68"/>
      <c r="L275" s="68"/>
      <c r="M275" s="45"/>
      <c r="N275" s="39"/>
      <c r="P275" s="39"/>
      <c r="Q275" s="39"/>
      <c r="R275" s="39"/>
      <c r="S275" s="39"/>
      <c r="T275" s="39"/>
      <c r="U275" s="39"/>
      <c r="V275" s="39"/>
      <c r="W275" s="39"/>
      <c r="X275" s="39"/>
      <c r="Y275" s="39"/>
      <c r="Z275" s="39"/>
      <c r="AA275" s="39"/>
      <c r="AB275" s="39"/>
      <c r="AC275" s="39"/>
      <c r="AD275" s="39"/>
      <c r="AE275" s="39"/>
    </row>
  </sheetData>
  <sheetProtection sheet="1" autoFilter="0" formatColumns="0" formatRows="0" objects="1" scenarios="1" spinCount="100000" saltValue="B0iryPgeqrRGx0NjFeQpfHBv9yIlBIAUmESjK6eAkZqz2OtJz2ERHJH39Wy57O6DEIGkm1bCmQKx+x/hDHeoTw==" hashValue="4Lp5h11yV4ZF5+Mc2Iwiz/K/XNKvoNaTKVJUtT+2f3Z70lN2zEYJPGOBZ/NOoDz5FWt99AvMRYGPwjrzqzBPAg==" algorithmName="SHA-512" password="CC35"/>
  <autoFilter ref="C117:L274"/>
  <mergeCells count="9">
    <mergeCell ref="E7:H7"/>
    <mergeCell ref="E9:H9"/>
    <mergeCell ref="E18:H18"/>
    <mergeCell ref="E27:H27"/>
    <mergeCell ref="E85:H85"/>
    <mergeCell ref="E87:H87"/>
    <mergeCell ref="E108:H108"/>
    <mergeCell ref="E110:H110"/>
    <mergeCell ref="M2:Z2"/>
  </mergeCells>
  <hyperlinks>
    <hyperlink ref="F123" r:id="rId1" display="https://podminky.urs.cz/item/CS_URS_2023_01/111212351"/>
    <hyperlink ref="F126" r:id="rId2" display="https://podminky.urs.cz/item/CS_URS_2023_01/112151111"/>
    <hyperlink ref="F130" r:id="rId3" display="https://podminky.urs.cz/item/CS_URS_2023_01/112151114"/>
    <hyperlink ref="F134" r:id="rId4" display="https://podminky.urs.cz/item/CS_URS_2023_01/112151115"/>
    <hyperlink ref="F138" r:id="rId5" display="https://podminky.urs.cz/item/CS_URS_2023_01/112151312"/>
    <hyperlink ref="F142" r:id="rId6" display="https://podminky.urs.cz/item/CS_URS_2023_01/112151354"/>
    <hyperlink ref="F146" r:id="rId7" display="https://podminky.urs.cz/item/CS_URS_2023_01/112155215"/>
    <hyperlink ref="F149" r:id="rId8" display="https://podminky.urs.cz/item/CS_URS_2023_01/112155221"/>
    <hyperlink ref="F152" r:id="rId9" display="https://podminky.urs.cz/item/CS_URS_2023_01/112155225"/>
    <hyperlink ref="F155" r:id="rId10" display="https://podminky.urs.cz/item/CS_URS_2023_01/112155311"/>
    <hyperlink ref="F158" r:id="rId11" display="https://podminky.urs.cz/item/CS_URS_2023_01/112201111"/>
    <hyperlink ref="F161" r:id="rId12" display="https://podminky.urs.cz/item/CS_URS_2023_01/112201112"/>
    <hyperlink ref="F164" r:id="rId13" display="https://podminky.urs.cz/item/CS_URS_2023_01/112201114"/>
    <hyperlink ref="F167" r:id="rId14" display="https://podminky.urs.cz/item/CS_URS_2023_01/112201115"/>
    <hyperlink ref="F170" r:id="rId15" display="https://podminky.urs.cz/item/CS_URS_2023_01/162201411"/>
    <hyperlink ref="F173" r:id="rId16" display="https://podminky.urs.cz/item/CS_URS_2023_01/162201412"/>
    <hyperlink ref="F176" r:id="rId17" display="https://podminky.urs.cz/item/CS_URS_2023_01/162201413"/>
    <hyperlink ref="F179" r:id="rId18" display="https://podminky.urs.cz/item/CS_URS_2023_01/162201421"/>
    <hyperlink ref="F182" r:id="rId19" display="https://podminky.urs.cz/item/CS_URS_2023_01/162201422"/>
    <hyperlink ref="F185" r:id="rId20" display="https://podminky.urs.cz/item/CS_URS_2023_01/162201423"/>
    <hyperlink ref="F188" r:id="rId21" display="https://podminky.urs.cz/item/CS_URS_2023_01/162301951"/>
    <hyperlink ref="F193" r:id="rId22" display="https://podminky.urs.cz/item/CS_URS_2023_01/162301952"/>
    <hyperlink ref="F198" r:id="rId23" display="https://podminky.urs.cz/item/CS_URS_2023_01/162301953"/>
    <hyperlink ref="F203" r:id="rId24" display="https://podminky.urs.cz/item/CS_URS_2023_01/162301971"/>
    <hyperlink ref="F208" r:id="rId25" display="https://podminky.urs.cz/item/CS_URS_2023_01/162301972"/>
    <hyperlink ref="F213" r:id="rId26" display="https://podminky.urs.cz/item/CS_URS_2023_01/162301973"/>
    <hyperlink ref="F218" r:id="rId27" display="https://podminky.urs.cz/item/CS_URS_2023_01/174111111"/>
    <hyperlink ref="F224" r:id="rId28" display="https://podminky.urs.cz/item/CS_URS_2023_01/183101215"/>
    <hyperlink ref="F228" r:id="rId29" display="https://podminky.urs.cz/item/CS_URS_2023_01/183111212"/>
    <hyperlink ref="F232" r:id="rId30" display="https://podminky.urs.cz/item/CS_URS_2023_01/183205121"/>
    <hyperlink ref="F236" r:id="rId31" display="https://podminky.urs.cz/item/CS_URS_2023_01/183403113"/>
    <hyperlink ref="F239" r:id="rId32" display="https://podminky.urs.cz/item/CS_URS_2023_01/183403153"/>
    <hyperlink ref="F242" r:id="rId33" display="https://podminky.urs.cz/item/CS_URS_2023_01/184102112"/>
    <hyperlink ref="F247" r:id="rId34" display="https://podminky.urs.cz/item/CS_URS_2023_01/184215111"/>
    <hyperlink ref="F252" r:id="rId35" display="https://podminky.urs.cz/item/CS_URS_2023_01/184401111"/>
    <hyperlink ref="F255" r:id="rId36" display="https://podminky.urs.cz/item/CS_URS_2023_01/184502113"/>
    <hyperlink ref="F258" r:id="rId37" display="https://podminky.urs.cz/item/CS_URS_2023_01/184801121"/>
    <hyperlink ref="F261" r:id="rId38" display="https://podminky.urs.cz/item/CS_URS_2023_01/184911421"/>
    <hyperlink ref="F266" r:id="rId39" display="https://podminky.urs.cz/item/CS_URS_2023_01/185804312"/>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91</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30" customHeight="1">
      <c r="A9" s="39"/>
      <c r="B9" s="45"/>
      <c r="C9" s="39"/>
      <c r="D9" s="39"/>
      <c r="E9" s="144" t="s">
        <v>462</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ROUND(K131,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ROUND((SUM(BE131:BE702)),  2)</f>
        <v>0</v>
      </c>
      <c r="G35" s="39"/>
      <c r="H35" s="39"/>
      <c r="I35" s="157">
        <v>0.20999999999999999</v>
      </c>
      <c r="J35" s="39"/>
      <c r="K35" s="152">
        <f>ROUND(((SUM(BE131:BE702))*I35),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ROUND((SUM(BF131:BF702)),  2)</f>
        <v>0</v>
      </c>
      <c r="G36" s="39"/>
      <c r="H36" s="39"/>
      <c r="I36" s="157">
        <v>0.14999999999999999</v>
      </c>
      <c r="J36" s="39"/>
      <c r="K36" s="152">
        <f>ROUND(((SUM(BF131:BF702))*I36),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ROUND((SUM(BG131:BG702)),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ROUND((SUM(BH131:BH702)),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ROUND((SUM(BI131:BI702)),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30" customHeight="1">
      <c r="A87" s="39"/>
      <c r="B87" s="40"/>
      <c r="C87" s="41"/>
      <c r="D87" s="41"/>
      <c r="E87" s="77" t="str">
        <f>E9</f>
        <v>SO 101 a 104 - Místní komunikace, zpevněné plochy náměstí a MK ul. Rokycanova</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Q131</f>
        <v>0</v>
      </c>
      <c r="J96" s="111">
        <f>R131</f>
        <v>0</v>
      </c>
      <c r="K96" s="111">
        <f>K131</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Q132</f>
        <v>0</v>
      </c>
      <c r="J97" s="185">
        <f>R132</f>
        <v>0</v>
      </c>
      <c r="K97" s="185">
        <f>K132</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Q133</f>
        <v>0</v>
      </c>
      <c r="J98" s="191">
        <f>R133</f>
        <v>0</v>
      </c>
      <c r="K98" s="191">
        <f>K133</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463</v>
      </c>
      <c r="E99" s="190"/>
      <c r="F99" s="190"/>
      <c r="G99" s="190"/>
      <c r="H99" s="190"/>
      <c r="I99" s="191">
        <f>Q316</f>
        <v>0</v>
      </c>
      <c r="J99" s="191">
        <f>R316</f>
        <v>0</v>
      </c>
      <c r="K99" s="191">
        <f>K316</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464</v>
      </c>
      <c r="E100" s="190"/>
      <c r="F100" s="190"/>
      <c r="G100" s="190"/>
      <c r="H100" s="190"/>
      <c r="I100" s="191">
        <f>Q352</f>
        <v>0</v>
      </c>
      <c r="J100" s="191">
        <f>R352</f>
        <v>0</v>
      </c>
      <c r="K100" s="191">
        <f>K352</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465</v>
      </c>
      <c r="E101" s="190"/>
      <c r="F101" s="190"/>
      <c r="G101" s="190"/>
      <c r="H101" s="190"/>
      <c r="I101" s="191">
        <f>Q391</f>
        <v>0</v>
      </c>
      <c r="J101" s="191">
        <f>R391</f>
        <v>0</v>
      </c>
      <c r="K101" s="191">
        <f>K391</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466</v>
      </c>
      <c r="E102" s="190"/>
      <c r="F102" s="190"/>
      <c r="G102" s="190"/>
      <c r="H102" s="190"/>
      <c r="I102" s="191">
        <f>Q399</f>
        <v>0</v>
      </c>
      <c r="J102" s="191">
        <f>R399</f>
        <v>0</v>
      </c>
      <c r="K102" s="191">
        <f>K399</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467</v>
      </c>
      <c r="E103" s="190"/>
      <c r="F103" s="190"/>
      <c r="G103" s="190"/>
      <c r="H103" s="190"/>
      <c r="I103" s="191">
        <f>Q415</f>
        <v>0</v>
      </c>
      <c r="J103" s="191">
        <f>R415</f>
        <v>0</v>
      </c>
      <c r="K103" s="191">
        <f>K415</f>
        <v>0</v>
      </c>
      <c r="L103" s="188"/>
      <c r="M103" s="192"/>
      <c r="S103" s="10"/>
      <c r="T103" s="10"/>
      <c r="U103" s="10"/>
      <c r="V103" s="10"/>
      <c r="W103" s="10"/>
      <c r="X103" s="10"/>
      <c r="Y103" s="10"/>
      <c r="Z103" s="10"/>
      <c r="AA103" s="10"/>
      <c r="AB103" s="10"/>
      <c r="AC103" s="10"/>
      <c r="AD103" s="10"/>
      <c r="AE103" s="10"/>
    </row>
    <row r="104" s="10" customFormat="1" ht="19.92" customHeight="1">
      <c r="A104" s="10"/>
      <c r="B104" s="187"/>
      <c r="C104" s="188"/>
      <c r="D104" s="189" t="s">
        <v>468</v>
      </c>
      <c r="E104" s="190"/>
      <c r="F104" s="190"/>
      <c r="G104" s="190"/>
      <c r="H104" s="190"/>
      <c r="I104" s="191">
        <f>Q469</f>
        <v>0</v>
      </c>
      <c r="J104" s="191">
        <f>R469</f>
        <v>0</v>
      </c>
      <c r="K104" s="191">
        <f>K469</f>
        <v>0</v>
      </c>
      <c r="L104" s="188"/>
      <c r="M104" s="192"/>
      <c r="S104" s="10"/>
      <c r="T104" s="10"/>
      <c r="U104" s="10"/>
      <c r="V104" s="10"/>
      <c r="W104" s="10"/>
      <c r="X104" s="10"/>
      <c r="Y104" s="10"/>
      <c r="Z104" s="10"/>
      <c r="AA104" s="10"/>
      <c r="AB104" s="10"/>
      <c r="AC104" s="10"/>
      <c r="AD104" s="10"/>
      <c r="AE104" s="10"/>
    </row>
    <row r="105" s="10" customFormat="1" ht="19.92" customHeight="1">
      <c r="A105" s="10"/>
      <c r="B105" s="187"/>
      <c r="C105" s="188"/>
      <c r="D105" s="189" t="s">
        <v>469</v>
      </c>
      <c r="E105" s="190"/>
      <c r="F105" s="190"/>
      <c r="G105" s="190"/>
      <c r="H105" s="190"/>
      <c r="I105" s="191">
        <f>Q494</f>
        <v>0</v>
      </c>
      <c r="J105" s="191">
        <f>R494</f>
        <v>0</v>
      </c>
      <c r="K105" s="191">
        <f>K494</f>
        <v>0</v>
      </c>
      <c r="L105" s="188"/>
      <c r="M105" s="192"/>
      <c r="S105" s="10"/>
      <c r="T105" s="10"/>
      <c r="U105" s="10"/>
      <c r="V105" s="10"/>
      <c r="W105" s="10"/>
      <c r="X105" s="10"/>
      <c r="Y105" s="10"/>
      <c r="Z105" s="10"/>
      <c r="AA105" s="10"/>
      <c r="AB105" s="10"/>
      <c r="AC105" s="10"/>
      <c r="AD105" s="10"/>
      <c r="AE105" s="10"/>
    </row>
    <row r="106" s="10" customFormat="1" ht="19.92" customHeight="1">
      <c r="A106" s="10"/>
      <c r="B106" s="187"/>
      <c r="C106" s="188"/>
      <c r="D106" s="189" t="s">
        <v>470</v>
      </c>
      <c r="E106" s="190"/>
      <c r="F106" s="190"/>
      <c r="G106" s="190"/>
      <c r="H106" s="190"/>
      <c r="I106" s="191">
        <f>Q619</f>
        <v>0</v>
      </c>
      <c r="J106" s="191">
        <f>R619</f>
        <v>0</v>
      </c>
      <c r="K106" s="191">
        <f>K619</f>
        <v>0</v>
      </c>
      <c r="L106" s="188"/>
      <c r="M106" s="192"/>
      <c r="S106" s="10"/>
      <c r="T106" s="10"/>
      <c r="U106" s="10"/>
      <c r="V106" s="10"/>
      <c r="W106" s="10"/>
      <c r="X106" s="10"/>
      <c r="Y106" s="10"/>
      <c r="Z106" s="10"/>
      <c r="AA106" s="10"/>
      <c r="AB106" s="10"/>
      <c r="AC106" s="10"/>
      <c r="AD106" s="10"/>
      <c r="AE106" s="10"/>
    </row>
    <row r="107" s="10" customFormat="1" ht="19.92" customHeight="1">
      <c r="A107" s="10"/>
      <c r="B107" s="187"/>
      <c r="C107" s="188"/>
      <c r="D107" s="189" t="s">
        <v>471</v>
      </c>
      <c r="E107" s="190"/>
      <c r="F107" s="190"/>
      <c r="G107" s="190"/>
      <c r="H107" s="190"/>
      <c r="I107" s="191">
        <f>Q668</f>
        <v>0</v>
      </c>
      <c r="J107" s="191">
        <f>R668</f>
        <v>0</v>
      </c>
      <c r="K107" s="191">
        <f>K668</f>
        <v>0</v>
      </c>
      <c r="L107" s="188"/>
      <c r="M107" s="192"/>
      <c r="S107" s="10"/>
      <c r="T107" s="10"/>
      <c r="U107" s="10"/>
      <c r="V107" s="10"/>
      <c r="W107" s="10"/>
      <c r="X107" s="10"/>
      <c r="Y107" s="10"/>
      <c r="Z107" s="10"/>
      <c r="AA107" s="10"/>
      <c r="AB107" s="10"/>
      <c r="AC107" s="10"/>
      <c r="AD107" s="10"/>
      <c r="AE107" s="10"/>
    </row>
    <row r="108" s="9" customFormat="1" ht="24.96" customHeight="1">
      <c r="A108" s="9"/>
      <c r="B108" s="181"/>
      <c r="C108" s="182"/>
      <c r="D108" s="183" t="s">
        <v>472</v>
      </c>
      <c r="E108" s="184"/>
      <c r="F108" s="184"/>
      <c r="G108" s="184"/>
      <c r="H108" s="184"/>
      <c r="I108" s="185">
        <f>Q672</f>
        <v>0</v>
      </c>
      <c r="J108" s="185">
        <f>R672</f>
        <v>0</v>
      </c>
      <c r="K108" s="185">
        <f>K672</f>
        <v>0</v>
      </c>
      <c r="L108" s="182"/>
      <c r="M108" s="186"/>
      <c r="S108" s="9"/>
      <c r="T108" s="9"/>
      <c r="U108" s="9"/>
      <c r="V108" s="9"/>
      <c r="W108" s="9"/>
      <c r="X108" s="9"/>
      <c r="Y108" s="9"/>
      <c r="Z108" s="9"/>
      <c r="AA108" s="9"/>
      <c r="AB108" s="9"/>
      <c r="AC108" s="9"/>
      <c r="AD108" s="9"/>
      <c r="AE108" s="9"/>
    </row>
    <row r="109" s="10" customFormat="1" ht="19.92" customHeight="1">
      <c r="A109" s="10"/>
      <c r="B109" s="187"/>
      <c r="C109" s="188"/>
      <c r="D109" s="189" t="s">
        <v>473</v>
      </c>
      <c r="E109" s="190"/>
      <c r="F109" s="190"/>
      <c r="G109" s="190"/>
      <c r="H109" s="190"/>
      <c r="I109" s="191">
        <f>Q673</f>
        <v>0</v>
      </c>
      <c r="J109" s="191">
        <f>R673</f>
        <v>0</v>
      </c>
      <c r="K109" s="191">
        <f>K673</f>
        <v>0</v>
      </c>
      <c r="L109" s="188"/>
      <c r="M109" s="192"/>
      <c r="S109" s="10"/>
      <c r="T109" s="10"/>
      <c r="U109" s="10"/>
      <c r="V109" s="10"/>
      <c r="W109" s="10"/>
      <c r="X109" s="10"/>
      <c r="Y109" s="10"/>
      <c r="Z109" s="10"/>
      <c r="AA109" s="10"/>
      <c r="AB109" s="10"/>
      <c r="AC109" s="10"/>
      <c r="AD109" s="10"/>
      <c r="AE109" s="10"/>
    </row>
    <row r="110" s="10" customFormat="1" ht="19.92" customHeight="1">
      <c r="A110" s="10"/>
      <c r="B110" s="187"/>
      <c r="C110" s="188"/>
      <c r="D110" s="189" t="s">
        <v>474</v>
      </c>
      <c r="E110" s="190"/>
      <c r="F110" s="190"/>
      <c r="G110" s="190"/>
      <c r="H110" s="190"/>
      <c r="I110" s="191">
        <f>Q679</f>
        <v>0</v>
      </c>
      <c r="J110" s="191">
        <f>R679</f>
        <v>0</v>
      </c>
      <c r="K110" s="191">
        <f>K679</f>
        <v>0</v>
      </c>
      <c r="L110" s="188"/>
      <c r="M110" s="192"/>
      <c r="S110" s="10"/>
      <c r="T110" s="10"/>
      <c r="U110" s="10"/>
      <c r="V110" s="10"/>
      <c r="W110" s="10"/>
      <c r="X110" s="10"/>
      <c r="Y110" s="10"/>
      <c r="Z110" s="10"/>
      <c r="AA110" s="10"/>
      <c r="AB110" s="10"/>
      <c r="AC110" s="10"/>
      <c r="AD110" s="10"/>
      <c r="AE110" s="10"/>
    </row>
    <row r="111" s="10" customFormat="1" ht="19.92" customHeight="1">
      <c r="A111" s="10"/>
      <c r="B111" s="187"/>
      <c r="C111" s="188"/>
      <c r="D111" s="189" t="s">
        <v>475</v>
      </c>
      <c r="E111" s="190"/>
      <c r="F111" s="190"/>
      <c r="G111" s="190"/>
      <c r="H111" s="190"/>
      <c r="I111" s="191">
        <f>Q684</f>
        <v>0</v>
      </c>
      <c r="J111" s="191">
        <f>R684</f>
        <v>0</v>
      </c>
      <c r="K111" s="191">
        <f>K684</f>
        <v>0</v>
      </c>
      <c r="L111" s="188"/>
      <c r="M111" s="192"/>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8"/>
      <c r="M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70"/>
      <c r="M117" s="64"/>
      <c r="S117" s="39"/>
      <c r="T117" s="39"/>
      <c r="U117" s="39"/>
      <c r="V117" s="39"/>
      <c r="W117" s="39"/>
      <c r="X117" s="39"/>
      <c r="Y117" s="39"/>
      <c r="Z117" s="39"/>
      <c r="AA117" s="39"/>
      <c r="AB117" s="39"/>
      <c r="AC117" s="39"/>
      <c r="AD117" s="39"/>
      <c r="AE117" s="39"/>
    </row>
    <row r="118" s="2" customFormat="1" ht="24.96" customHeight="1">
      <c r="A118" s="39"/>
      <c r="B118" s="40"/>
      <c r="C118" s="24" t="s">
        <v>148</v>
      </c>
      <c r="D118" s="41"/>
      <c r="E118" s="41"/>
      <c r="F118" s="41"/>
      <c r="G118" s="41"/>
      <c r="H118" s="41"/>
      <c r="I118" s="41"/>
      <c r="J118" s="41"/>
      <c r="K118" s="41"/>
      <c r="L118" s="41"/>
      <c r="M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2" customFormat="1" ht="12" customHeight="1">
      <c r="A120" s="39"/>
      <c r="B120" s="40"/>
      <c r="C120" s="33" t="s">
        <v>17</v>
      </c>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16.5" customHeight="1">
      <c r="A121" s="39"/>
      <c r="B121" s="40"/>
      <c r="C121" s="41"/>
      <c r="D121" s="41"/>
      <c r="E121" s="176" t="str">
        <f>E7</f>
        <v>Úpravy náměstí Republiky v rámci MPZ Tachov</v>
      </c>
      <c r="F121" s="33"/>
      <c r="G121" s="33"/>
      <c r="H121" s="33"/>
      <c r="I121" s="41"/>
      <c r="J121" s="41"/>
      <c r="K121" s="41"/>
      <c r="L121" s="41"/>
      <c r="M121" s="64"/>
      <c r="S121" s="39"/>
      <c r="T121" s="39"/>
      <c r="U121" s="39"/>
      <c r="V121" s="39"/>
      <c r="W121" s="39"/>
      <c r="X121" s="39"/>
      <c r="Y121" s="39"/>
      <c r="Z121" s="39"/>
      <c r="AA121" s="39"/>
      <c r="AB121" s="39"/>
      <c r="AC121" s="39"/>
      <c r="AD121" s="39"/>
      <c r="AE121" s="39"/>
    </row>
    <row r="122" s="2" customFormat="1" ht="12" customHeight="1">
      <c r="A122" s="39"/>
      <c r="B122" s="40"/>
      <c r="C122" s="33" t="s">
        <v>133</v>
      </c>
      <c r="D122" s="41"/>
      <c r="E122" s="41"/>
      <c r="F122" s="41"/>
      <c r="G122" s="41"/>
      <c r="H122" s="41"/>
      <c r="I122" s="41"/>
      <c r="J122" s="41"/>
      <c r="K122" s="41"/>
      <c r="L122" s="41"/>
      <c r="M122" s="64"/>
      <c r="S122" s="39"/>
      <c r="T122" s="39"/>
      <c r="U122" s="39"/>
      <c r="V122" s="39"/>
      <c r="W122" s="39"/>
      <c r="X122" s="39"/>
      <c r="Y122" s="39"/>
      <c r="Z122" s="39"/>
      <c r="AA122" s="39"/>
      <c r="AB122" s="39"/>
      <c r="AC122" s="39"/>
      <c r="AD122" s="39"/>
      <c r="AE122" s="39"/>
    </row>
    <row r="123" s="2" customFormat="1" ht="30" customHeight="1">
      <c r="A123" s="39"/>
      <c r="B123" s="40"/>
      <c r="C123" s="41"/>
      <c r="D123" s="41"/>
      <c r="E123" s="77" t="str">
        <f>E9</f>
        <v>SO 101 a 104 - Místní komunikace, zpevněné plochy náměstí a MK ul. Rokycanova</v>
      </c>
      <c r="F123" s="41"/>
      <c r="G123" s="41"/>
      <c r="H123" s="41"/>
      <c r="I123" s="41"/>
      <c r="J123" s="41"/>
      <c r="K123" s="41"/>
      <c r="L123" s="41"/>
      <c r="M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41"/>
      <c r="M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F12</f>
        <v xml:space="preserve"> </v>
      </c>
      <c r="G125" s="41"/>
      <c r="H125" s="41"/>
      <c r="I125" s="33" t="s">
        <v>23</v>
      </c>
      <c r="J125" s="80" t="str">
        <f>IF(J12="","",J12)</f>
        <v>11. 12. 2023</v>
      </c>
      <c r="K125" s="41"/>
      <c r="L125" s="41"/>
      <c r="M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41"/>
      <c r="M126" s="64"/>
      <c r="S126" s="39"/>
      <c r="T126" s="39"/>
      <c r="U126" s="39"/>
      <c r="V126" s="39"/>
      <c r="W126" s="39"/>
      <c r="X126" s="39"/>
      <c r="Y126" s="39"/>
      <c r="Z126" s="39"/>
      <c r="AA126" s="39"/>
      <c r="AB126" s="39"/>
      <c r="AC126" s="39"/>
      <c r="AD126" s="39"/>
      <c r="AE126" s="39"/>
    </row>
    <row r="127" s="2" customFormat="1" ht="15.15" customHeight="1">
      <c r="A127" s="39"/>
      <c r="B127" s="40"/>
      <c r="C127" s="33" t="s">
        <v>25</v>
      </c>
      <c r="D127" s="41"/>
      <c r="E127" s="41"/>
      <c r="F127" s="28" t="str">
        <f>E15</f>
        <v>Město Tachov</v>
      </c>
      <c r="G127" s="41"/>
      <c r="H127" s="41"/>
      <c r="I127" s="33" t="s">
        <v>31</v>
      </c>
      <c r="J127" s="37" t="str">
        <f>E21</f>
        <v>Ing. Václav Lacyk</v>
      </c>
      <c r="K127" s="41"/>
      <c r="L127" s="41"/>
      <c r="M127" s="64"/>
      <c r="S127" s="39"/>
      <c r="T127" s="39"/>
      <c r="U127" s="39"/>
      <c r="V127" s="39"/>
      <c r="W127" s="39"/>
      <c r="X127" s="39"/>
      <c r="Y127" s="39"/>
      <c r="Z127" s="39"/>
      <c r="AA127" s="39"/>
      <c r="AB127" s="39"/>
      <c r="AC127" s="39"/>
      <c r="AD127" s="39"/>
      <c r="AE127" s="39"/>
    </row>
    <row r="128" s="2" customFormat="1" ht="25.65" customHeight="1">
      <c r="A128" s="39"/>
      <c r="B128" s="40"/>
      <c r="C128" s="33" t="s">
        <v>29</v>
      </c>
      <c r="D128" s="41"/>
      <c r="E128" s="41"/>
      <c r="F128" s="28" t="str">
        <f>IF(E18="","",E18)</f>
        <v>Vyplň údaj</v>
      </c>
      <c r="G128" s="41"/>
      <c r="H128" s="41"/>
      <c r="I128" s="33" t="s">
        <v>33</v>
      </c>
      <c r="J128" s="37" t="str">
        <f>E24</f>
        <v>D PROJEKT PLZEŇ Nedvěd s.r.o.</v>
      </c>
      <c r="K128" s="41"/>
      <c r="L128" s="41"/>
      <c r="M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41"/>
      <c r="M129" s="64"/>
      <c r="S129" s="39"/>
      <c r="T129" s="39"/>
      <c r="U129" s="39"/>
      <c r="V129" s="39"/>
      <c r="W129" s="39"/>
      <c r="X129" s="39"/>
      <c r="Y129" s="39"/>
      <c r="Z129" s="39"/>
      <c r="AA129" s="39"/>
      <c r="AB129" s="39"/>
      <c r="AC129" s="39"/>
      <c r="AD129" s="39"/>
      <c r="AE129" s="39"/>
    </row>
    <row r="130" s="11" customFormat="1" ht="29.28" customHeight="1">
      <c r="A130" s="193"/>
      <c r="B130" s="194"/>
      <c r="C130" s="195" t="s">
        <v>149</v>
      </c>
      <c r="D130" s="196" t="s">
        <v>61</v>
      </c>
      <c r="E130" s="196" t="s">
        <v>57</v>
      </c>
      <c r="F130" s="196" t="s">
        <v>58</v>
      </c>
      <c r="G130" s="196" t="s">
        <v>150</v>
      </c>
      <c r="H130" s="196" t="s">
        <v>151</v>
      </c>
      <c r="I130" s="196" t="s">
        <v>152</v>
      </c>
      <c r="J130" s="196" t="s">
        <v>153</v>
      </c>
      <c r="K130" s="196" t="s">
        <v>143</v>
      </c>
      <c r="L130" s="197" t="s">
        <v>154</v>
      </c>
      <c r="M130" s="198"/>
      <c r="N130" s="101" t="s">
        <v>1</v>
      </c>
      <c r="O130" s="102" t="s">
        <v>40</v>
      </c>
      <c r="P130" s="102" t="s">
        <v>155</v>
      </c>
      <c r="Q130" s="102" t="s">
        <v>156</v>
      </c>
      <c r="R130" s="102" t="s">
        <v>157</v>
      </c>
      <c r="S130" s="102" t="s">
        <v>158</v>
      </c>
      <c r="T130" s="102" t="s">
        <v>159</v>
      </c>
      <c r="U130" s="102" t="s">
        <v>160</v>
      </c>
      <c r="V130" s="102" t="s">
        <v>161</v>
      </c>
      <c r="W130" s="102" t="s">
        <v>162</v>
      </c>
      <c r="X130" s="103" t="s">
        <v>163</v>
      </c>
      <c r="Y130" s="193"/>
      <c r="Z130" s="193"/>
      <c r="AA130" s="193"/>
      <c r="AB130" s="193"/>
      <c r="AC130" s="193"/>
      <c r="AD130" s="193"/>
      <c r="AE130" s="193"/>
    </row>
    <row r="131" s="2" customFormat="1" ht="22.8" customHeight="1">
      <c r="A131" s="39"/>
      <c r="B131" s="40"/>
      <c r="C131" s="108" t="s">
        <v>164</v>
      </c>
      <c r="D131" s="41"/>
      <c r="E131" s="41"/>
      <c r="F131" s="41"/>
      <c r="G131" s="41"/>
      <c r="H131" s="41"/>
      <c r="I131" s="41"/>
      <c r="J131" s="41"/>
      <c r="K131" s="199">
        <f>BK131</f>
        <v>0</v>
      </c>
      <c r="L131" s="41"/>
      <c r="M131" s="45"/>
      <c r="N131" s="104"/>
      <c r="O131" s="200"/>
      <c r="P131" s="105"/>
      <c r="Q131" s="201">
        <f>Q132+Q672</f>
        <v>0</v>
      </c>
      <c r="R131" s="201">
        <f>R132+R672</f>
        <v>0</v>
      </c>
      <c r="S131" s="105"/>
      <c r="T131" s="202">
        <f>T132+T672</f>
        <v>0</v>
      </c>
      <c r="U131" s="105"/>
      <c r="V131" s="202">
        <f>V132+V672</f>
        <v>4194.46017897</v>
      </c>
      <c r="W131" s="105"/>
      <c r="X131" s="203">
        <f>X132+X672</f>
        <v>6190.8740799999987</v>
      </c>
      <c r="Y131" s="39"/>
      <c r="Z131" s="39"/>
      <c r="AA131" s="39"/>
      <c r="AB131" s="39"/>
      <c r="AC131" s="39"/>
      <c r="AD131" s="39"/>
      <c r="AE131" s="39"/>
      <c r="AT131" s="18" t="s">
        <v>77</v>
      </c>
      <c r="AU131" s="18" t="s">
        <v>145</v>
      </c>
      <c r="BK131" s="204">
        <f>BK132+BK672</f>
        <v>0</v>
      </c>
    </row>
    <row r="132" s="12" customFormat="1" ht="25.92" customHeight="1">
      <c r="A132" s="12"/>
      <c r="B132" s="205"/>
      <c r="C132" s="206"/>
      <c r="D132" s="207" t="s">
        <v>77</v>
      </c>
      <c r="E132" s="208" t="s">
        <v>165</v>
      </c>
      <c r="F132" s="208" t="s">
        <v>166</v>
      </c>
      <c r="G132" s="206"/>
      <c r="H132" s="206"/>
      <c r="I132" s="209"/>
      <c r="J132" s="209"/>
      <c r="K132" s="210">
        <f>BK132</f>
        <v>0</v>
      </c>
      <c r="L132" s="206"/>
      <c r="M132" s="211"/>
      <c r="N132" s="212"/>
      <c r="O132" s="213"/>
      <c r="P132" s="213"/>
      <c r="Q132" s="214">
        <f>Q133+Q316+Q352+Q391+Q399+Q415+Q469+Q494+Q619+Q668</f>
        <v>0</v>
      </c>
      <c r="R132" s="214">
        <f>R133+R316+R352+R391+R399+R415+R469+R494+R619+R668</f>
        <v>0</v>
      </c>
      <c r="S132" s="213"/>
      <c r="T132" s="215">
        <f>T133+T316+T352+T391+T399+T415+T469+T494+T619+T668</f>
        <v>0</v>
      </c>
      <c r="U132" s="213"/>
      <c r="V132" s="215">
        <f>V133+V316+V352+V391+V399+V415+V469+V494+V619+V668</f>
        <v>3513.2454769699998</v>
      </c>
      <c r="W132" s="213"/>
      <c r="X132" s="216">
        <f>X133+X316+X352+X391+X399+X415+X469+X494+X619+X668</f>
        <v>6190.8740799999987</v>
      </c>
      <c r="Y132" s="12"/>
      <c r="Z132" s="12"/>
      <c r="AA132" s="12"/>
      <c r="AB132" s="12"/>
      <c r="AC132" s="12"/>
      <c r="AD132" s="12"/>
      <c r="AE132" s="12"/>
      <c r="AR132" s="217" t="s">
        <v>86</v>
      </c>
      <c r="AT132" s="218" t="s">
        <v>77</v>
      </c>
      <c r="AU132" s="218" t="s">
        <v>78</v>
      </c>
      <c r="AY132" s="217" t="s">
        <v>167</v>
      </c>
      <c r="BK132" s="219">
        <f>BK133+BK316+BK352+BK391+BK399+BK415+BK469+BK494+BK619+BK668</f>
        <v>0</v>
      </c>
    </row>
    <row r="133" s="12" customFormat="1" ht="22.8" customHeight="1">
      <c r="A133" s="12"/>
      <c r="B133" s="205"/>
      <c r="C133" s="206"/>
      <c r="D133" s="207" t="s">
        <v>77</v>
      </c>
      <c r="E133" s="220" t="s">
        <v>86</v>
      </c>
      <c r="F133" s="220" t="s">
        <v>168</v>
      </c>
      <c r="G133" s="206"/>
      <c r="H133" s="206"/>
      <c r="I133" s="209"/>
      <c r="J133" s="209"/>
      <c r="K133" s="221">
        <f>BK133</f>
        <v>0</v>
      </c>
      <c r="L133" s="206"/>
      <c r="M133" s="211"/>
      <c r="N133" s="212"/>
      <c r="O133" s="213"/>
      <c r="P133" s="213"/>
      <c r="Q133" s="214">
        <f>SUM(Q134:Q315)</f>
        <v>0</v>
      </c>
      <c r="R133" s="214">
        <f>SUM(R134:R315)</f>
        <v>0</v>
      </c>
      <c r="S133" s="213"/>
      <c r="T133" s="215">
        <f>SUM(T134:T315)</f>
        <v>0</v>
      </c>
      <c r="U133" s="213"/>
      <c r="V133" s="215">
        <f>SUM(V134:V315)</f>
        <v>13.683142</v>
      </c>
      <c r="W133" s="213"/>
      <c r="X133" s="216">
        <f>SUM(X134:X315)</f>
        <v>5916.508499999999</v>
      </c>
      <c r="Y133" s="12"/>
      <c r="Z133" s="12"/>
      <c r="AA133" s="12"/>
      <c r="AB133" s="12"/>
      <c r="AC133" s="12"/>
      <c r="AD133" s="12"/>
      <c r="AE133" s="12"/>
      <c r="AR133" s="217" t="s">
        <v>86</v>
      </c>
      <c r="AT133" s="218" t="s">
        <v>77</v>
      </c>
      <c r="AU133" s="218" t="s">
        <v>86</v>
      </c>
      <c r="AY133" s="217" t="s">
        <v>167</v>
      </c>
      <c r="BK133" s="219">
        <f>SUM(BK134:BK315)</f>
        <v>0</v>
      </c>
    </row>
    <row r="134" s="2" customFormat="1" ht="24.15" customHeight="1">
      <c r="A134" s="39"/>
      <c r="B134" s="40"/>
      <c r="C134" s="222" t="s">
        <v>86</v>
      </c>
      <c r="D134" s="222" t="s">
        <v>169</v>
      </c>
      <c r="E134" s="223" t="s">
        <v>476</v>
      </c>
      <c r="F134" s="224" t="s">
        <v>477</v>
      </c>
      <c r="G134" s="225" t="s">
        <v>172</v>
      </c>
      <c r="H134" s="226">
        <v>178.19999999999999</v>
      </c>
      <c r="I134" s="227"/>
      <c r="J134" s="227"/>
      <c r="K134" s="228">
        <f>ROUND(P134*H134,2)</f>
        <v>0</v>
      </c>
      <c r="L134" s="224" t="s">
        <v>478</v>
      </c>
      <c r="M134" s="45"/>
      <c r="N134" s="229" t="s">
        <v>1</v>
      </c>
      <c r="O134" s="230" t="s">
        <v>41</v>
      </c>
      <c r="P134" s="231">
        <f>I134+J134</f>
        <v>0</v>
      </c>
      <c r="Q134" s="231">
        <f>ROUND(I134*H134,2)</f>
        <v>0</v>
      </c>
      <c r="R134" s="231">
        <f>ROUND(J134*H134,2)</f>
        <v>0</v>
      </c>
      <c r="S134" s="92"/>
      <c r="T134" s="232">
        <f>S134*H134</f>
        <v>0</v>
      </c>
      <c r="U134" s="232">
        <v>0</v>
      </c>
      <c r="V134" s="232">
        <f>U134*H134</f>
        <v>0</v>
      </c>
      <c r="W134" s="232">
        <v>0.23499999999999999</v>
      </c>
      <c r="X134" s="233">
        <f>W134*H134</f>
        <v>41.876999999999995</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479</v>
      </c>
    </row>
    <row r="135" s="2" customFormat="1">
      <c r="A135" s="39"/>
      <c r="B135" s="40"/>
      <c r="C135" s="41"/>
      <c r="D135" s="236" t="s">
        <v>176</v>
      </c>
      <c r="E135" s="41"/>
      <c r="F135" s="237" t="s">
        <v>480</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41" t="s">
        <v>178</v>
      </c>
      <c r="E136" s="41"/>
      <c r="F136" s="242" t="s">
        <v>481</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178</v>
      </c>
      <c r="AU136" s="18" t="s">
        <v>88</v>
      </c>
    </row>
    <row r="137" s="2" customFormat="1" ht="24.15" customHeight="1">
      <c r="A137" s="39"/>
      <c r="B137" s="40"/>
      <c r="C137" s="222" t="s">
        <v>88</v>
      </c>
      <c r="D137" s="222" t="s">
        <v>169</v>
      </c>
      <c r="E137" s="223" t="s">
        <v>482</v>
      </c>
      <c r="F137" s="224" t="s">
        <v>483</v>
      </c>
      <c r="G137" s="225" t="s">
        <v>172</v>
      </c>
      <c r="H137" s="226">
        <v>46.200000000000003</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0.26000000000000001</v>
      </c>
      <c r="X137" s="233">
        <f>W137*H137</f>
        <v>12.012000000000001</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484</v>
      </c>
    </row>
    <row r="138" s="2" customFormat="1">
      <c r="A138" s="39"/>
      <c r="B138" s="40"/>
      <c r="C138" s="41"/>
      <c r="D138" s="236" t="s">
        <v>176</v>
      </c>
      <c r="E138" s="41"/>
      <c r="F138" s="237" t="s">
        <v>485</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486</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2" customFormat="1" ht="24.15" customHeight="1">
      <c r="A140" s="39"/>
      <c r="B140" s="40"/>
      <c r="C140" s="222" t="s">
        <v>188</v>
      </c>
      <c r="D140" s="222" t="s">
        <v>169</v>
      </c>
      <c r="E140" s="223" t="s">
        <v>487</v>
      </c>
      <c r="F140" s="224" t="s">
        <v>488</v>
      </c>
      <c r="G140" s="225" t="s">
        <v>172</v>
      </c>
      <c r="H140" s="226">
        <v>1882.2000000000001</v>
      </c>
      <c r="I140" s="227"/>
      <c r="J140" s="227"/>
      <c r="K140" s="228">
        <f>ROUND(P140*H140,2)</f>
        <v>0</v>
      </c>
      <c r="L140" s="224" t="s">
        <v>478</v>
      </c>
      <c r="M140" s="45"/>
      <c r="N140" s="229" t="s">
        <v>1</v>
      </c>
      <c r="O140" s="230" t="s">
        <v>41</v>
      </c>
      <c r="P140" s="231">
        <f>I140+J140</f>
        <v>0</v>
      </c>
      <c r="Q140" s="231">
        <f>ROUND(I140*H140,2)</f>
        <v>0</v>
      </c>
      <c r="R140" s="231">
        <f>ROUND(J140*H140,2)</f>
        <v>0</v>
      </c>
      <c r="S140" s="92"/>
      <c r="T140" s="232">
        <f>S140*H140</f>
        <v>0</v>
      </c>
      <c r="U140" s="232">
        <v>0</v>
      </c>
      <c r="V140" s="232">
        <f>U140*H140</f>
        <v>0</v>
      </c>
      <c r="W140" s="232">
        <v>0.23499999999999999</v>
      </c>
      <c r="X140" s="233">
        <f>W140*H140</f>
        <v>442.31700000000001</v>
      </c>
      <c r="Y140" s="39"/>
      <c r="Z140" s="39"/>
      <c r="AA140" s="39"/>
      <c r="AB140" s="39"/>
      <c r="AC140" s="39"/>
      <c r="AD140" s="39"/>
      <c r="AE140" s="39"/>
      <c r="AR140" s="234" t="s">
        <v>174</v>
      </c>
      <c r="AT140" s="234" t="s">
        <v>169</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174</v>
      </c>
      <c r="BM140" s="234" t="s">
        <v>489</v>
      </c>
    </row>
    <row r="141" s="2" customFormat="1">
      <c r="A141" s="39"/>
      <c r="B141" s="40"/>
      <c r="C141" s="41"/>
      <c r="D141" s="236" t="s">
        <v>176</v>
      </c>
      <c r="E141" s="41"/>
      <c r="F141" s="237" t="s">
        <v>490</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2" customFormat="1">
      <c r="A142" s="39"/>
      <c r="B142" s="40"/>
      <c r="C142" s="41"/>
      <c r="D142" s="241" t="s">
        <v>178</v>
      </c>
      <c r="E142" s="41"/>
      <c r="F142" s="242" t="s">
        <v>491</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178</v>
      </c>
      <c r="AU142" s="18" t="s">
        <v>88</v>
      </c>
    </row>
    <row r="143" s="2" customFormat="1" ht="24.15" customHeight="1">
      <c r="A143" s="39"/>
      <c r="B143" s="40"/>
      <c r="C143" s="222" t="s">
        <v>174</v>
      </c>
      <c r="D143" s="222" t="s">
        <v>169</v>
      </c>
      <c r="E143" s="223" t="s">
        <v>492</v>
      </c>
      <c r="F143" s="224" t="s">
        <v>493</v>
      </c>
      <c r="G143" s="225" t="s">
        <v>172</v>
      </c>
      <c r="H143" s="226">
        <v>84</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0.26000000000000001</v>
      </c>
      <c r="X143" s="233">
        <f>W143*H143</f>
        <v>21.84</v>
      </c>
      <c r="Y143" s="39"/>
      <c r="Z143" s="39"/>
      <c r="AA143" s="39"/>
      <c r="AB143" s="39"/>
      <c r="AC143" s="39"/>
      <c r="AD143" s="39"/>
      <c r="AE143" s="39"/>
      <c r="AR143" s="234" t="s">
        <v>174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174</v>
      </c>
      <c r="BM143" s="234" t="s">
        <v>494</v>
      </c>
    </row>
    <row r="144" s="2" customFormat="1">
      <c r="A144" s="39"/>
      <c r="B144" s="40"/>
      <c r="C144" s="41"/>
      <c r="D144" s="236" t="s">
        <v>176</v>
      </c>
      <c r="E144" s="41"/>
      <c r="F144" s="237" t="s">
        <v>495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496</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2" customFormat="1" ht="24.15" customHeight="1">
      <c r="A146" s="39"/>
      <c r="B146" s="40"/>
      <c r="C146" s="222" t="s">
        <v>201</v>
      </c>
      <c r="D146" s="222" t="s">
        <v>169</v>
      </c>
      <c r="E146" s="223" t="s">
        <v>497</v>
      </c>
      <c r="F146" s="224" t="s">
        <v>498</v>
      </c>
      <c r="G146" s="225" t="s">
        <v>172</v>
      </c>
      <c r="H146" s="226">
        <v>63.100000000000001</v>
      </c>
      <c r="I146" s="227"/>
      <c r="J146" s="227"/>
      <c r="K146" s="228">
        <f>ROUND(P146*H146,2)</f>
        <v>0</v>
      </c>
      <c r="L146" s="224" t="s">
        <v>478</v>
      </c>
      <c r="M146" s="45"/>
      <c r="N146" s="229" t="s">
        <v>1</v>
      </c>
      <c r="O146" s="230" t="s">
        <v>41</v>
      </c>
      <c r="P146" s="231">
        <f>I146+J146</f>
        <v>0</v>
      </c>
      <c r="Q146" s="231">
        <f>ROUND(I146*H146,2)</f>
        <v>0</v>
      </c>
      <c r="R146" s="231">
        <f>ROUND(J146*H146,2)</f>
        <v>0</v>
      </c>
      <c r="S146" s="92"/>
      <c r="T146" s="232">
        <f>S146*H146</f>
        <v>0</v>
      </c>
      <c r="U146" s="232">
        <v>0</v>
      </c>
      <c r="V146" s="232">
        <f>U146*H146</f>
        <v>0</v>
      </c>
      <c r="W146" s="232">
        <v>0.32000000000000001</v>
      </c>
      <c r="X146" s="233">
        <f>W146*H146</f>
        <v>20.192</v>
      </c>
      <c r="Y146" s="39"/>
      <c r="Z146" s="39"/>
      <c r="AA146" s="39"/>
      <c r="AB146" s="39"/>
      <c r="AC146" s="39"/>
      <c r="AD146" s="39"/>
      <c r="AE146" s="39"/>
      <c r="AR146" s="234" t="s">
        <v>174</v>
      </c>
      <c r="AT146" s="234" t="s">
        <v>169</v>
      </c>
      <c r="AU146" s="234" t="s">
        <v>88</v>
      </c>
      <c r="AY146" s="18" t="s">
        <v>167</v>
      </c>
      <c r="BE146" s="235">
        <f>IF(O146="základní",K146,0)</f>
        <v>0</v>
      </c>
      <c r="BF146" s="235">
        <f>IF(O146="snížená",K146,0)</f>
        <v>0</v>
      </c>
      <c r="BG146" s="235">
        <f>IF(O146="zákl. přenesená",K146,0)</f>
        <v>0</v>
      </c>
      <c r="BH146" s="235">
        <f>IF(O146="sníž. přenesená",K146,0)</f>
        <v>0</v>
      </c>
      <c r="BI146" s="235">
        <f>IF(O146="nulová",K146,0)</f>
        <v>0</v>
      </c>
      <c r="BJ146" s="18" t="s">
        <v>86</v>
      </c>
      <c r="BK146" s="235">
        <f>ROUND(P146*H146,2)</f>
        <v>0</v>
      </c>
      <c r="BL146" s="18" t="s">
        <v>174</v>
      </c>
      <c r="BM146" s="234" t="s">
        <v>499</v>
      </c>
    </row>
    <row r="147" s="2" customFormat="1">
      <c r="A147" s="39"/>
      <c r="B147" s="40"/>
      <c r="C147" s="41"/>
      <c r="D147" s="236" t="s">
        <v>176</v>
      </c>
      <c r="E147" s="41"/>
      <c r="F147" s="237" t="s">
        <v>500</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176</v>
      </c>
      <c r="AU147" s="18" t="s">
        <v>88</v>
      </c>
    </row>
    <row r="148" s="2" customFormat="1">
      <c r="A148" s="39"/>
      <c r="B148" s="40"/>
      <c r="C148" s="41"/>
      <c r="D148" s="241" t="s">
        <v>178</v>
      </c>
      <c r="E148" s="41"/>
      <c r="F148" s="242" t="s">
        <v>501</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178</v>
      </c>
      <c r="AU148" s="18" t="s">
        <v>88</v>
      </c>
    </row>
    <row r="149" s="2" customFormat="1" ht="24.15" customHeight="1">
      <c r="A149" s="39"/>
      <c r="B149" s="40"/>
      <c r="C149" s="222" t="s">
        <v>208</v>
      </c>
      <c r="D149" s="222" t="s">
        <v>169</v>
      </c>
      <c r="E149" s="223" t="s">
        <v>502</v>
      </c>
      <c r="F149" s="224" t="s">
        <v>503</v>
      </c>
      <c r="G149" s="225" t="s">
        <v>172</v>
      </c>
      <c r="H149" s="226">
        <v>44</v>
      </c>
      <c r="I149" s="227"/>
      <c r="J149" s="227"/>
      <c r="K149" s="228">
        <f>ROUND(P149*H149,2)</f>
        <v>0</v>
      </c>
      <c r="L149" s="224" t="s">
        <v>478</v>
      </c>
      <c r="M149" s="45"/>
      <c r="N149" s="229" t="s">
        <v>1</v>
      </c>
      <c r="O149" s="230" t="s">
        <v>41</v>
      </c>
      <c r="P149" s="231">
        <f>I149+J149</f>
        <v>0</v>
      </c>
      <c r="Q149" s="231">
        <f>ROUND(I149*H149,2)</f>
        <v>0</v>
      </c>
      <c r="R149" s="231">
        <f>ROUND(J149*H149,2)</f>
        <v>0</v>
      </c>
      <c r="S149" s="92"/>
      <c r="T149" s="232">
        <f>S149*H149</f>
        <v>0</v>
      </c>
      <c r="U149" s="232">
        <v>0</v>
      </c>
      <c r="V149" s="232">
        <f>U149*H149</f>
        <v>0</v>
      </c>
      <c r="W149" s="232">
        <v>0.41699999999999998</v>
      </c>
      <c r="X149" s="233">
        <f>W149*H149</f>
        <v>18.347999999999999</v>
      </c>
      <c r="Y149" s="39"/>
      <c r="Z149" s="39"/>
      <c r="AA149" s="39"/>
      <c r="AB149" s="39"/>
      <c r="AC149" s="39"/>
      <c r="AD149" s="39"/>
      <c r="AE149" s="39"/>
      <c r="AR149" s="234" t="s">
        <v>174</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174</v>
      </c>
      <c r="BM149" s="234" t="s">
        <v>504</v>
      </c>
    </row>
    <row r="150" s="2" customFormat="1">
      <c r="A150" s="39"/>
      <c r="B150" s="40"/>
      <c r="C150" s="41"/>
      <c r="D150" s="236" t="s">
        <v>176</v>
      </c>
      <c r="E150" s="41"/>
      <c r="F150" s="237" t="s">
        <v>505</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2" customFormat="1">
      <c r="A151" s="39"/>
      <c r="B151" s="40"/>
      <c r="C151" s="41"/>
      <c r="D151" s="241" t="s">
        <v>178</v>
      </c>
      <c r="E151" s="41"/>
      <c r="F151" s="242" t="s">
        <v>506</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178</v>
      </c>
      <c r="AU151" s="18" t="s">
        <v>88</v>
      </c>
    </row>
    <row r="152" s="2" customFormat="1" ht="24.15" customHeight="1">
      <c r="A152" s="39"/>
      <c r="B152" s="40"/>
      <c r="C152" s="222" t="s">
        <v>215</v>
      </c>
      <c r="D152" s="222" t="s">
        <v>169</v>
      </c>
      <c r="E152" s="223" t="s">
        <v>507</v>
      </c>
      <c r="F152" s="224" t="s">
        <v>508</v>
      </c>
      <c r="G152" s="225" t="s">
        <v>172</v>
      </c>
      <c r="H152" s="226">
        <v>3190.1999999999998</v>
      </c>
      <c r="I152" s="227"/>
      <c r="J152" s="227"/>
      <c r="K152" s="228">
        <f>ROUND(P152*H152,2)</f>
        <v>0</v>
      </c>
      <c r="L152" s="224" t="s">
        <v>478</v>
      </c>
      <c r="M152" s="45"/>
      <c r="N152" s="229" t="s">
        <v>1</v>
      </c>
      <c r="O152" s="230" t="s">
        <v>41</v>
      </c>
      <c r="P152" s="231">
        <f>I152+J152</f>
        <v>0</v>
      </c>
      <c r="Q152" s="231">
        <f>ROUND(I152*H152,2)</f>
        <v>0</v>
      </c>
      <c r="R152" s="231">
        <f>ROUND(J152*H152,2)</f>
        <v>0</v>
      </c>
      <c r="S152" s="92"/>
      <c r="T152" s="232">
        <f>S152*H152</f>
        <v>0</v>
      </c>
      <c r="U152" s="232">
        <v>0</v>
      </c>
      <c r="V152" s="232">
        <f>U152*H152</f>
        <v>0</v>
      </c>
      <c r="W152" s="232">
        <v>0.38800000000000001</v>
      </c>
      <c r="X152" s="233">
        <f>W152*H152</f>
        <v>1237.7975999999999</v>
      </c>
      <c r="Y152" s="39"/>
      <c r="Z152" s="39"/>
      <c r="AA152" s="39"/>
      <c r="AB152" s="39"/>
      <c r="AC152" s="39"/>
      <c r="AD152" s="39"/>
      <c r="AE152" s="39"/>
      <c r="AR152" s="234" t="s">
        <v>174</v>
      </c>
      <c r="AT152" s="234" t="s">
        <v>169</v>
      </c>
      <c r="AU152" s="234" t="s">
        <v>88</v>
      </c>
      <c r="AY152" s="18" t="s">
        <v>167</v>
      </c>
      <c r="BE152" s="235">
        <f>IF(O152="základní",K152,0)</f>
        <v>0</v>
      </c>
      <c r="BF152" s="235">
        <f>IF(O152="snížená",K152,0)</f>
        <v>0</v>
      </c>
      <c r="BG152" s="235">
        <f>IF(O152="zákl. přenesená",K152,0)</f>
        <v>0</v>
      </c>
      <c r="BH152" s="235">
        <f>IF(O152="sníž. přenesená",K152,0)</f>
        <v>0</v>
      </c>
      <c r="BI152" s="235">
        <f>IF(O152="nulová",K152,0)</f>
        <v>0</v>
      </c>
      <c r="BJ152" s="18" t="s">
        <v>86</v>
      </c>
      <c r="BK152" s="235">
        <f>ROUND(P152*H152,2)</f>
        <v>0</v>
      </c>
      <c r="BL152" s="18" t="s">
        <v>174</v>
      </c>
      <c r="BM152" s="234" t="s">
        <v>509</v>
      </c>
    </row>
    <row r="153" s="2" customFormat="1">
      <c r="A153" s="39"/>
      <c r="B153" s="40"/>
      <c r="C153" s="41"/>
      <c r="D153" s="236" t="s">
        <v>176</v>
      </c>
      <c r="E153" s="41"/>
      <c r="F153" s="237" t="s">
        <v>510</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176</v>
      </c>
      <c r="AU153" s="18" t="s">
        <v>88</v>
      </c>
    </row>
    <row r="154" s="2" customFormat="1">
      <c r="A154" s="39"/>
      <c r="B154" s="40"/>
      <c r="C154" s="41"/>
      <c r="D154" s="241" t="s">
        <v>178</v>
      </c>
      <c r="E154" s="41"/>
      <c r="F154" s="242" t="s">
        <v>511</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178</v>
      </c>
      <c r="AU154" s="18" t="s">
        <v>88</v>
      </c>
    </row>
    <row r="155" s="2" customFormat="1" ht="24.15" customHeight="1">
      <c r="A155" s="39"/>
      <c r="B155" s="40"/>
      <c r="C155" s="222" t="s">
        <v>221</v>
      </c>
      <c r="D155" s="222" t="s">
        <v>169</v>
      </c>
      <c r="E155" s="223" t="s">
        <v>512</v>
      </c>
      <c r="F155" s="224" t="s">
        <v>513</v>
      </c>
      <c r="G155" s="225" t="s">
        <v>172</v>
      </c>
      <c r="H155" s="226">
        <v>318.10000000000002</v>
      </c>
      <c r="I155" s="227"/>
      <c r="J155" s="227"/>
      <c r="K155" s="228">
        <f>ROUND(P155*H155,2)</f>
        <v>0</v>
      </c>
      <c r="L155" s="224" t="s">
        <v>478</v>
      </c>
      <c r="M155" s="45"/>
      <c r="N155" s="229" t="s">
        <v>1</v>
      </c>
      <c r="O155" s="230" t="s">
        <v>41</v>
      </c>
      <c r="P155" s="231">
        <f>I155+J155</f>
        <v>0</v>
      </c>
      <c r="Q155" s="231">
        <f>ROUND(I155*H155,2)</f>
        <v>0</v>
      </c>
      <c r="R155" s="231">
        <f>ROUND(J155*H155,2)</f>
        <v>0</v>
      </c>
      <c r="S155" s="92"/>
      <c r="T155" s="232">
        <f>S155*H155</f>
        <v>0</v>
      </c>
      <c r="U155" s="232">
        <v>0</v>
      </c>
      <c r="V155" s="232">
        <f>U155*H155</f>
        <v>0</v>
      </c>
      <c r="W155" s="232">
        <v>0.28999999999999998</v>
      </c>
      <c r="X155" s="233">
        <f>W155*H155</f>
        <v>92.248999999999995</v>
      </c>
      <c r="Y155" s="39"/>
      <c r="Z155" s="39"/>
      <c r="AA155" s="39"/>
      <c r="AB155" s="39"/>
      <c r="AC155" s="39"/>
      <c r="AD155" s="39"/>
      <c r="AE155" s="39"/>
      <c r="AR155" s="234" t="s">
        <v>174</v>
      </c>
      <c r="AT155" s="234" t="s">
        <v>169</v>
      </c>
      <c r="AU155" s="234" t="s">
        <v>88</v>
      </c>
      <c r="AY155" s="18" t="s">
        <v>167</v>
      </c>
      <c r="BE155" s="235">
        <f>IF(O155="základní",K155,0)</f>
        <v>0</v>
      </c>
      <c r="BF155" s="235">
        <f>IF(O155="snížená",K155,0)</f>
        <v>0</v>
      </c>
      <c r="BG155" s="235">
        <f>IF(O155="zákl. přenesená",K155,0)</f>
        <v>0</v>
      </c>
      <c r="BH155" s="235">
        <f>IF(O155="sníž. přenesená",K155,0)</f>
        <v>0</v>
      </c>
      <c r="BI155" s="235">
        <f>IF(O155="nulová",K155,0)</f>
        <v>0</v>
      </c>
      <c r="BJ155" s="18" t="s">
        <v>86</v>
      </c>
      <c r="BK155" s="235">
        <f>ROUND(P155*H155,2)</f>
        <v>0</v>
      </c>
      <c r="BL155" s="18" t="s">
        <v>174</v>
      </c>
      <c r="BM155" s="234" t="s">
        <v>514</v>
      </c>
    </row>
    <row r="156" s="2" customFormat="1">
      <c r="A156" s="39"/>
      <c r="B156" s="40"/>
      <c r="C156" s="41"/>
      <c r="D156" s="236" t="s">
        <v>176</v>
      </c>
      <c r="E156" s="41"/>
      <c r="F156" s="237" t="s">
        <v>515</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176</v>
      </c>
      <c r="AU156" s="18" t="s">
        <v>88</v>
      </c>
    </row>
    <row r="157" s="2" customFormat="1">
      <c r="A157" s="39"/>
      <c r="B157" s="40"/>
      <c r="C157" s="41"/>
      <c r="D157" s="241" t="s">
        <v>178</v>
      </c>
      <c r="E157" s="41"/>
      <c r="F157" s="242" t="s">
        <v>516</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178</v>
      </c>
      <c r="AU157" s="18" t="s">
        <v>88</v>
      </c>
    </row>
    <row r="158" s="2" customFormat="1" ht="24.15" customHeight="1">
      <c r="A158" s="39"/>
      <c r="B158" s="40"/>
      <c r="C158" s="222" t="s">
        <v>227</v>
      </c>
      <c r="D158" s="222" t="s">
        <v>169</v>
      </c>
      <c r="E158" s="223" t="s">
        <v>517</v>
      </c>
      <c r="F158" s="224" t="s">
        <v>518</v>
      </c>
      <c r="G158" s="225" t="s">
        <v>172</v>
      </c>
      <c r="H158" s="226">
        <v>30.600000000000001</v>
      </c>
      <c r="I158" s="227"/>
      <c r="J158" s="227"/>
      <c r="K158" s="228">
        <f>ROUND(P158*H158,2)</f>
        <v>0</v>
      </c>
      <c r="L158" s="224" t="s">
        <v>478</v>
      </c>
      <c r="M158" s="45"/>
      <c r="N158" s="229" t="s">
        <v>1</v>
      </c>
      <c r="O158" s="230" t="s">
        <v>41</v>
      </c>
      <c r="P158" s="231">
        <f>I158+J158</f>
        <v>0</v>
      </c>
      <c r="Q158" s="231">
        <f>ROUND(I158*H158,2)</f>
        <v>0</v>
      </c>
      <c r="R158" s="231">
        <f>ROUND(J158*H158,2)</f>
        <v>0</v>
      </c>
      <c r="S158" s="92"/>
      <c r="T158" s="232">
        <f>S158*H158</f>
        <v>0</v>
      </c>
      <c r="U158" s="232">
        <v>0</v>
      </c>
      <c r="V158" s="232">
        <f>U158*H158</f>
        <v>0</v>
      </c>
      <c r="W158" s="232">
        <v>0.32500000000000001</v>
      </c>
      <c r="X158" s="233">
        <f>W158*H158</f>
        <v>9.9450000000000003</v>
      </c>
      <c r="Y158" s="39"/>
      <c r="Z158" s="39"/>
      <c r="AA158" s="39"/>
      <c r="AB158" s="39"/>
      <c r="AC158" s="39"/>
      <c r="AD158" s="39"/>
      <c r="AE158" s="39"/>
      <c r="AR158" s="234" t="s">
        <v>174</v>
      </c>
      <c r="AT158" s="234" t="s">
        <v>169</v>
      </c>
      <c r="AU158" s="234" t="s">
        <v>88</v>
      </c>
      <c r="AY158" s="18" t="s">
        <v>167</v>
      </c>
      <c r="BE158" s="235">
        <f>IF(O158="základní",K158,0)</f>
        <v>0</v>
      </c>
      <c r="BF158" s="235">
        <f>IF(O158="snížená",K158,0)</f>
        <v>0</v>
      </c>
      <c r="BG158" s="235">
        <f>IF(O158="zákl. přenesená",K158,0)</f>
        <v>0</v>
      </c>
      <c r="BH158" s="235">
        <f>IF(O158="sníž. přenesená",K158,0)</f>
        <v>0</v>
      </c>
      <c r="BI158" s="235">
        <f>IF(O158="nulová",K158,0)</f>
        <v>0</v>
      </c>
      <c r="BJ158" s="18" t="s">
        <v>86</v>
      </c>
      <c r="BK158" s="235">
        <f>ROUND(P158*H158,2)</f>
        <v>0</v>
      </c>
      <c r="BL158" s="18" t="s">
        <v>174</v>
      </c>
      <c r="BM158" s="234" t="s">
        <v>519</v>
      </c>
    </row>
    <row r="159" s="2" customFormat="1">
      <c r="A159" s="39"/>
      <c r="B159" s="40"/>
      <c r="C159" s="41"/>
      <c r="D159" s="236" t="s">
        <v>176</v>
      </c>
      <c r="E159" s="41"/>
      <c r="F159" s="237" t="s">
        <v>520</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176</v>
      </c>
      <c r="AU159" s="18" t="s">
        <v>88</v>
      </c>
    </row>
    <row r="160" s="2" customFormat="1">
      <c r="A160" s="39"/>
      <c r="B160" s="40"/>
      <c r="C160" s="41"/>
      <c r="D160" s="241" t="s">
        <v>178</v>
      </c>
      <c r="E160" s="41"/>
      <c r="F160" s="242" t="s">
        <v>521</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178</v>
      </c>
      <c r="AU160" s="18" t="s">
        <v>88</v>
      </c>
    </row>
    <row r="161" s="2" customFormat="1" ht="33" customHeight="1">
      <c r="A161" s="39"/>
      <c r="B161" s="40"/>
      <c r="C161" s="222" t="s">
        <v>233</v>
      </c>
      <c r="D161" s="222" t="s">
        <v>169</v>
      </c>
      <c r="E161" s="223" t="s">
        <v>522</v>
      </c>
      <c r="F161" s="224" t="s">
        <v>523</v>
      </c>
      <c r="G161" s="225" t="s">
        <v>172</v>
      </c>
      <c r="H161" s="226">
        <v>328.69999999999999</v>
      </c>
      <c r="I161" s="227"/>
      <c r="J161" s="227"/>
      <c r="K161" s="228">
        <f>ROUND(P161*H161,2)</f>
        <v>0</v>
      </c>
      <c r="L161" s="224" t="s">
        <v>478</v>
      </c>
      <c r="M161" s="45"/>
      <c r="N161" s="229" t="s">
        <v>1</v>
      </c>
      <c r="O161" s="230" t="s">
        <v>41</v>
      </c>
      <c r="P161" s="231">
        <f>I161+J161</f>
        <v>0</v>
      </c>
      <c r="Q161" s="231">
        <f>ROUND(I161*H161,2)</f>
        <v>0</v>
      </c>
      <c r="R161" s="231">
        <f>ROUND(J161*H161,2)</f>
        <v>0</v>
      </c>
      <c r="S161" s="92"/>
      <c r="T161" s="232">
        <f>S161*H161</f>
        <v>0</v>
      </c>
      <c r="U161" s="232">
        <v>0</v>
      </c>
      <c r="V161" s="232">
        <f>U161*H161</f>
        <v>0</v>
      </c>
      <c r="W161" s="232">
        <v>0.28999999999999998</v>
      </c>
      <c r="X161" s="233">
        <f>W161*H161</f>
        <v>95.322999999999993</v>
      </c>
      <c r="Y161" s="39"/>
      <c r="Z161" s="39"/>
      <c r="AA161" s="39"/>
      <c r="AB161" s="39"/>
      <c r="AC161" s="39"/>
      <c r="AD161" s="39"/>
      <c r="AE161" s="39"/>
      <c r="AR161" s="234" t="s">
        <v>174</v>
      </c>
      <c r="AT161" s="234" t="s">
        <v>169</v>
      </c>
      <c r="AU161" s="234" t="s">
        <v>88</v>
      </c>
      <c r="AY161" s="18" t="s">
        <v>167</v>
      </c>
      <c r="BE161" s="235">
        <f>IF(O161="základní",K161,0)</f>
        <v>0</v>
      </c>
      <c r="BF161" s="235">
        <f>IF(O161="snížená",K161,0)</f>
        <v>0</v>
      </c>
      <c r="BG161" s="235">
        <f>IF(O161="zákl. přenesená",K161,0)</f>
        <v>0</v>
      </c>
      <c r="BH161" s="235">
        <f>IF(O161="sníž. přenesená",K161,0)</f>
        <v>0</v>
      </c>
      <c r="BI161" s="235">
        <f>IF(O161="nulová",K161,0)</f>
        <v>0</v>
      </c>
      <c r="BJ161" s="18" t="s">
        <v>86</v>
      </c>
      <c r="BK161" s="235">
        <f>ROUND(P161*H161,2)</f>
        <v>0</v>
      </c>
      <c r="BL161" s="18" t="s">
        <v>174</v>
      </c>
      <c r="BM161" s="234" t="s">
        <v>524</v>
      </c>
    </row>
    <row r="162" s="2" customFormat="1">
      <c r="A162" s="39"/>
      <c r="B162" s="40"/>
      <c r="C162" s="41"/>
      <c r="D162" s="236" t="s">
        <v>176</v>
      </c>
      <c r="E162" s="41"/>
      <c r="F162" s="237" t="s">
        <v>525</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176</v>
      </c>
      <c r="AU162" s="18" t="s">
        <v>88</v>
      </c>
    </row>
    <row r="163" s="2" customFormat="1">
      <c r="A163" s="39"/>
      <c r="B163" s="40"/>
      <c r="C163" s="41"/>
      <c r="D163" s="241" t="s">
        <v>178</v>
      </c>
      <c r="E163" s="41"/>
      <c r="F163" s="242" t="s">
        <v>526</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178</v>
      </c>
      <c r="AU163" s="18" t="s">
        <v>88</v>
      </c>
    </row>
    <row r="164" s="2" customFormat="1" ht="33" customHeight="1">
      <c r="A164" s="39"/>
      <c r="B164" s="40"/>
      <c r="C164" s="222" t="s">
        <v>239</v>
      </c>
      <c r="D164" s="222" t="s">
        <v>169</v>
      </c>
      <c r="E164" s="223" t="s">
        <v>527</v>
      </c>
      <c r="F164" s="224" t="s">
        <v>528</v>
      </c>
      <c r="G164" s="225" t="s">
        <v>172</v>
      </c>
      <c r="H164" s="226">
        <v>94.799999999999997</v>
      </c>
      <c r="I164" s="227"/>
      <c r="J164" s="227"/>
      <c r="K164" s="228">
        <f>ROUND(P164*H164,2)</f>
        <v>0</v>
      </c>
      <c r="L164" s="224" t="s">
        <v>478</v>
      </c>
      <c r="M164" s="45"/>
      <c r="N164" s="229" t="s">
        <v>1</v>
      </c>
      <c r="O164" s="230" t="s">
        <v>41</v>
      </c>
      <c r="P164" s="231">
        <f>I164+J164</f>
        <v>0</v>
      </c>
      <c r="Q164" s="231">
        <f>ROUND(I164*H164,2)</f>
        <v>0</v>
      </c>
      <c r="R164" s="231">
        <f>ROUND(J164*H164,2)</f>
        <v>0</v>
      </c>
      <c r="S164" s="92"/>
      <c r="T164" s="232">
        <f>S164*H164</f>
        <v>0</v>
      </c>
      <c r="U164" s="232">
        <v>0</v>
      </c>
      <c r="V164" s="232">
        <f>U164*H164</f>
        <v>0</v>
      </c>
      <c r="W164" s="232">
        <v>0.44</v>
      </c>
      <c r="X164" s="233">
        <f>W164*H164</f>
        <v>41.711999999999996</v>
      </c>
      <c r="Y164" s="39"/>
      <c r="Z164" s="39"/>
      <c r="AA164" s="39"/>
      <c r="AB164" s="39"/>
      <c r="AC164" s="39"/>
      <c r="AD164" s="39"/>
      <c r="AE164" s="39"/>
      <c r="AR164" s="234" t="s">
        <v>174</v>
      </c>
      <c r="AT164" s="234" t="s">
        <v>169</v>
      </c>
      <c r="AU164" s="234" t="s">
        <v>88</v>
      </c>
      <c r="AY164" s="18" t="s">
        <v>167</v>
      </c>
      <c r="BE164" s="235">
        <f>IF(O164="základní",K164,0)</f>
        <v>0</v>
      </c>
      <c r="BF164" s="235">
        <f>IF(O164="snížená",K164,0)</f>
        <v>0</v>
      </c>
      <c r="BG164" s="235">
        <f>IF(O164="zákl. přenesená",K164,0)</f>
        <v>0</v>
      </c>
      <c r="BH164" s="235">
        <f>IF(O164="sníž. přenesená",K164,0)</f>
        <v>0</v>
      </c>
      <c r="BI164" s="235">
        <f>IF(O164="nulová",K164,0)</f>
        <v>0</v>
      </c>
      <c r="BJ164" s="18" t="s">
        <v>86</v>
      </c>
      <c r="BK164" s="235">
        <f>ROUND(P164*H164,2)</f>
        <v>0</v>
      </c>
      <c r="BL164" s="18" t="s">
        <v>174</v>
      </c>
      <c r="BM164" s="234" t="s">
        <v>529</v>
      </c>
    </row>
    <row r="165" s="2" customFormat="1">
      <c r="A165" s="39"/>
      <c r="B165" s="40"/>
      <c r="C165" s="41"/>
      <c r="D165" s="236" t="s">
        <v>176</v>
      </c>
      <c r="E165" s="41"/>
      <c r="F165" s="237" t="s">
        <v>530</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176</v>
      </c>
      <c r="AU165" s="18" t="s">
        <v>88</v>
      </c>
    </row>
    <row r="166" s="2" customFormat="1">
      <c r="A166" s="39"/>
      <c r="B166" s="40"/>
      <c r="C166" s="41"/>
      <c r="D166" s="241" t="s">
        <v>178</v>
      </c>
      <c r="E166" s="41"/>
      <c r="F166" s="242" t="s">
        <v>531</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178</v>
      </c>
      <c r="AU166" s="18" t="s">
        <v>88</v>
      </c>
    </row>
    <row r="167" s="2" customFormat="1" ht="24.15" customHeight="1">
      <c r="A167" s="39"/>
      <c r="B167" s="40"/>
      <c r="C167" s="222" t="s">
        <v>245</v>
      </c>
      <c r="D167" s="222" t="s">
        <v>169</v>
      </c>
      <c r="E167" s="223" t="s">
        <v>532</v>
      </c>
      <c r="F167" s="224" t="s">
        <v>533</v>
      </c>
      <c r="G167" s="225" t="s">
        <v>172</v>
      </c>
      <c r="H167" s="226">
        <v>94.200000000000003</v>
      </c>
      <c r="I167" s="227"/>
      <c r="J167" s="227"/>
      <c r="K167" s="228">
        <f>ROUND(P167*H167,2)</f>
        <v>0</v>
      </c>
      <c r="L167" s="224" t="s">
        <v>478</v>
      </c>
      <c r="M167" s="45"/>
      <c r="N167" s="229" t="s">
        <v>1</v>
      </c>
      <c r="O167" s="230" t="s">
        <v>41</v>
      </c>
      <c r="P167" s="231">
        <f>I167+J167</f>
        <v>0</v>
      </c>
      <c r="Q167" s="231">
        <f>ROUND(I167*H167,2)</f>
        <v>0</v>
      </c>
      <c r="R167" s="231">
        <f>ROUND(J167*H167,2)</f>
        <v>0</v>
      </c>
      <c r="S167" s="92"/>
      <c r="T167" s="232">
        <f>S167*H167</f>
        <v>0</v>
      </c>
      <c r="U167" s="232">
        <v>0</v>
      </c>
      <c r="V167" s="232">
        <f>U167*H167</f>
        <v>0</v>
      </c>
      <c r="W167" s="232">
        <v>0.098000000000000004</v>
      </c>
      <c r="X167" s="233">
        <f>W167*H167</f>
        <v>9.2316000000000002</v>
      </c>
      <c r="Y167" s="39"/>
      <c r="Z167" s="39"/>
      <c r="AA167" s="39"/>
      <c r="AB167" s="39"/>
      <c r="AC167" s="39"/>
      <c r="AD167" s="39"/>
      <c r="AE167" s="39"/>
      <c r="AR167" s="234" t="s">
        <v>174</v>
      </c>
      <c r="AT167" s="234" t="s">
        <v>169</v>
      </c>
      <c r="AU167" s="234" t="s">
        <v>88</v>
      </c>
      <c r="AY167" s="18" t="s">
        <v>167</v>
      </c>
      <c r="BE167" s="235">
        <f>IF(O167="základní",K167,0)</f>
        <v>0</v>
      </c>
      <c r="BF167" s="235">
        <f>IF(O167="snížená",K167,0)</f>
        <v>0</v>
      </c>
      <c r="BG167" s="235">
        <f>IF(O167="zákl. přenesená",K167,0)</f>
        <v>0</v>
      </c>
      <c r="BH167" s="235">
        <f>IF(O167="sníž. přenesená",K167,0)</f>
        <v>0</v>
      </c>
      <c r="BI167" s="235">
        <f>IF(O167="nulová",K167,0)</f>
        <v>0</v>
      </c>
      <c r="BJ167" s="18" t="s">
        <v>86</v>
      </c>
      <c r="BK167" s="235">
        <f>ROUND(P167*H167,2)</f>
        <v>0</v>
      </c>
      <c r="BL167" s="18" t="s">
        <v>174</v>
      </c>
      <c r="BM167" s="234" t="s">
        <v>534</v>
      </c>
    </row>
    <row r="168" s="2" customFormat="1">
      <c r="A168" s="39"/>
      <c r="B168" s="40"/>
      <c r="C168" s="41"/>
      <c r="D168" s="236" t="s">
        <v>176</v>
      </c>
      <c r="E168" s="41"/>
      <c r="F168" s="237" t="s">
        <v>535</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176</v>
      </c>
      <c r="AU168" s="18" t="s">
        <v>88</v>
      </c>
    </row>
    <row r="169" s="2" customFormat="1">
      <c r="A169" s="39"/>
      <c r="B169" s="40"/>
      <c r="C169" s="41"/>
      <c r="D169" s="241" t="s">
        <v>178</v>
      </c>
      <c r="E169" s="41"/>
      <c r="F169" s="242" t="s">
        <v>536</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178</v>
      </c>
      <c r="AU169" s="18" t="s">
        <v>88</v>
      </c>
    </row>
    <row r="170" s="2" customFormat="1" ht="24.15" customHeight="1">
      <c r="A170" s="39"/>
      <c r="B170" s="40"/>
      <c r="C170" s="222" t="s">
        <v>251</v>
      </c>
      <c r="D170" s="222" t="s">
        <v>169</v>
      </c>
      <c r="E170" s="223" t="s">
        <v>537</v>
      </c>
      <c r="F170" s="224" t="s">
        <v>538</v>
      </c>
      <c r="G170" s="225" t="s">
        <v>172</v>
      </c>
      <c r="H170" s="226">
        <v>94.799999999999997</v>
      </c>
      <c r="I170" s="227"/>
      <c r="J170" s="227"/>
      <c r="K170" s="228">
        <f>ROUND(P170*H170,2)</f>
        <v>0</v>
      </c>
      <c r="L170" s="224" t="s">
        <v>478</v>
      </c>
      <c r="M170" s="45"/>
      <c r="N170" s="229" t="s">
        <v>1</v>
      </c>
      <c r="O170" s="230" t="s">
        <v>41</v>
      </c>
      <c r="P170" s="231">
        <f>I170+J170</f>
        <v>0</v>
      </c>
      <c r="Q170" s="231">
        <f>ROUND(I170*H170,2)</f>
        <v>0</v>
      </c>
      <c r="R170" s="231">
        <f>ROUND(J170*H170,2)</f>
        <v>0</v>
      </c>
      <c r="S170" s="92"/>
      <c r="T170" s="232">
        <f>S170*H170</f>
        <v>0</v>
      </c>
      <c r="U170" s="232">
        <v>0</v>
      </c>
      <c r="V170" s="232">
        <f>U170*H170</f>
        <v>0</v>
      </c>
      <c r="W170" s="232">
        <v>0.22</v>
      </c>
      <c r="X170" s="233">
        <f>W170*H170</f>
        <v>20.855999999999998</v>
      </c>
      <c r="Y170" s="39"/>
      <c r="Z170" s="39"/>
      <c r="AA170" s="39"/>
      <c r="AB170" s="39"/>
      <c r="AC170" s="39"/>
      <c r="AD170" s="39"/>
      <c r="AE170" s="39"/>
      <c r="AR170" s="234" t="s">
        <v>174</v>
      </c>
      <c r="AT170" s="234" t="s">
        <v>169</v>
      </c>
      <c r="AU170" s="234" t="s">
        <v>88</v>
      </c>
      <c r="AY170" s="18" t="s">
        <v>167</v>
      </c>
      <c r="BE170" s="235">
        <f>IF(O170="základní",K170,0)</f>
        <v>0</v>
      </c>
      <c r="BF170" s="235">
        <f>IF(O170="snížená",K170,0)</f>
        <v>0</v>
      </c>
      <c r="BG170" s="235">
        <f>IF(O170="zákl. přenesená",K170,0)</f>
        <v>0</v>
      </c>
      <c r="BH170" s="235">
        <f>IF(O170="sníž. přenesená",K170,0)</f>
        <v>0</v>
      </c>
      <c r="BI170" s="235">
        <f>IF(O170="nulová",K170,0)</f>
        <v>0</v>
      </c>
      <c r="BJ170" s="18" t="s">
        <v>86</v>
      </c>
      <c r="BK170" s="235">
        <f>ROUND(P170*H170,2)</f>
        <v>0</v>
      </c>
      <c r="BL170" s="18" t="s">
        <v>174</v>
      </c>
      <c r="BM170" s="234" t="s">
        <v>539</v>
      </c>
    </row>
    <row r="171" s="2" customFormat="1">
      <c r="A171" s="39"/>
      <c r="B171" s="40"/>
      <c r="C171" s="41"/>
      <c r="D171" s="236" t="s">
        <v>176</v>
      </c>
      <c r="E171" s="41"/>
      <c r="F171" s="237" t="s">
        <v>540</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176</v>
      </c>
      <c r="AU171" s="18" t="s">
        <v>88</v>
      </c>
    </row>
    <row r="172" s="2" customFormat="1">
      <c r="A172" s="39"/>
      <c r="B172" s="40"/>
      <c r="C172" s="41"/>
      <c r="D172" s="241" t="s">
        <v>178</v>
      </c>
      <c r="E172" s="41"/>
      <c r="F172" s="242" t="s">
        <v>541</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178</v>
      </c>
      <c r="AU172" s="18" t="s">
        <v>88</v>
      </c>
    </row>
    <row r="173" s="2" customFormat="1" ht="24.15" customHeight="1">
      <c r="A173" s="39"/>
      <c r="B173" s="40"/>
      <c r="C173" s="222" t="s">
        <v>257</v>
      </c>
      <c r="D173" s="222" t="s">
        <v>169</v>
      </c>
      <c r="E173" s="223" t="s">
        <v>542</v>
      </c>
      <c r="F173" s="224" t="s">
        <v>543</v>
      </c>
      <c r="G173" s="225" t="s">
        <v>172</v>
      </c>
      <c r="H173" s="226">
        <v>1974.3</v>
      </c>
      <c r="I173" s="227"/>
      <c r="J173" s="227"/>
      <c r="K173" s="228">
        <f>ROUND(P173*H173,2)</f>
        <v>0</v>
      </c>
      <c r="L173" s="224" t="s">
        <v>478</v>
      </c>
      <c r="M173" s="45"/>
      <c r="N173" s="229" t="s">
        <v>1</v>
      </c>
      <c r="O173" s="230" t="s">
        <v>41</v>
      </c>
      <c r="P173" s="231">
        <f>I173+J173</f>
        <v>0</v>
      </c>
      <c r="Q173" s="231">
        <f>ROUND(I173*H173,2)</f>
        <v>0</v>
      </c>
      <c r="R173" s="231">
        <f>ROUND(J173*H173,2)</f>
        <v>0</v>
      </c>
      <c r="S173" s="92"/>
      <c r="T173" s="232">
        <f>S173*H173</f>
        <v>0</v>
      </c>
      <c r="U173" s="232">
        <v>0</v>
      </c>
      <c r="V173" s="232">
        <f>U173*H173</f>
        <v>0</v>
      </c>
      <c r="W173" s="232">
        <v>0.28999999999999998</v>
      </c>
      <c r="X173" s="233">
        <f>W173*H173</f>
        <v>572.54699999999991</v>
      </c>
      <c r="Y173" s="39"/>
      <c r="Z173" s="39"/>
      <c r="AA173" s="39"/>
      <c r="AB173" s="39"/>
      <c r="AC173" s="39"/>
      <c r="AD173" s="39"/>
      <c r="AE173" s="39"/>
      <c r="AR173" s="234" t="s">
        <v>174</v>
      </c>
      <c r="AT173" s="234" t="s">
        <v>169</v>
      </c>
      <c r="AU173" s="234" t="s">
        <v>88</v>
      </c>
      <c r="AY173" s="18" t="s">
        <v>167</v>
      </c>
      <c r="BE173" s="235">
        <f>IF(O173="základní",K173,0)</f>
        <v>0</v>
      </c>
      <c r="BF173" s="235">
        <f>IF(O173="snížená",K173,0)</f>
        <v>0</v>
      </c>
      <c r="BG173" s="235">
        <f>IF(O173="zákl. přenesená",K173,0)</f>
        <v>0</v>
      </c>
      <c r="BH173" s="235">
        <f>IF(O173="sníž. přenesená",K173,0)</f>
        <v>0</v>
      </c>
      <c r="BI173" s="235">
        <f>IF(O173="nulová",K173,0)</f>
        <v>0</v>
      </c>
      <c r="BJ173" s="18" t="s">
        <v>86</v>
      </c>
      <c r="BK173" s="235">
        <f>ROUND(P173*H173,2)</f>
        <v>0</v>
      </c>
      <c r="BL173" s="18" t="s">
        <v>174</v>
      </c>
      <c r="BM173" s="234" t="s">
        <v>544</v>
      </c>
    </row>
    <row r="174" s="2" customFormat="1">
      <c r="A174" s="39"/>
      <c r="B174" s="40"/>
      <c r="C174" s="41"/>
      <c r="D174" s="236" t="s">
        <v>176</v>
      </c>
      <c r="E174" s="41"/>
      <c r="F174" s="237" t="s">
        <v>545</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176</v>
      </c>
      <c r="AU174" s="18" t="s">
        <v>88</v>
      </c>
    </row>
    <row r="175" s="2" customFormat="1">
      <c r="A175" s="39"/>
      <c r="B175" s="40"/>
      <c r="C175" s="41"/>
      <c r="D175" s="241" t="s">
        <v>178</v>
      </c>
      <c r="E175" s="41"/>
      <c r="F175" s="242" t="s">
        <v>546</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178</v>
      </c>
      <c r="AU175" s="18" t="s">
        <v>88</v>
      </c>
    </row>
    <row r="176" s="2" customFormat="1" ht="24.15" customHeight="1">
      <c r="A176" s="39"/>
      <c r="B176" s="40"/>
      <c r="C176" s="222" t="s">
        <v>9</v>
      </c>
      <c r="D176" s="222" t="s">
        <v>169</v>
      </c>
      <c r="E176" s="223" t="s">
        <v>547</v>
      </c>
      <c r="F176" s="224" t="s">
        <v>548</v>
      </c>
      <c r="G176" s="225" t="s">
        <v>172</v>
      </c>
      <c r="H176" s="226">
        <v>1401.7000000000001</v>
      </c>
      <c r="I176" s="227"/>
      <c r="J176" s="227"/>
      <c r="K176" s="228">
        <f>ROUND(P176*H176,2)</f>
        <v>0</v>
      </c>
      <c r="L176" s="224" t="s">
        <v>478</v>
      </c>
      <c r="M176" s="45"/>
      <c r="N176" s="229" t="s">
        <v>1</v>
      </c>
      <c r="O176" s="230" t="s">
        <v>41</v>
      </c>
      <c r="P176" s="231">
        <f>I176+J176</f>
        <v>0</v>
      </c>
      <c r="Q176" s="231">
        <f>ROUND(I176*H176,2)</f>
        <v>0</v>
      </c>
      <c r="R176" s="231">
        <f>ROUND(J176*H176,2)</f>
        <v>0</v>
      </c>
      <c r="S176" s="92"/>
      <c r="T176" s="232">
        <f>S176*H176</f>
        <v>0</v>
      </c>
      <c r="U176" s="232">
        <v>0</v>
      </c>
      <c r="V176" s="232">
        <f>U176*H176</f>
        <v>0</v>
      </c>
      <c r="W176" s="232">
        <v>0.44</v>
      </c>
      <c r="X176" s="233">
        <f>W176*H176</f>
        <v>616.74800000000005</v>
      </c>
      <c r="Y176" s="39"/>
      <c r="Z176" s="39"/>
      <c r="AA176" s="39"/>
      <c r="AB176" s="39"/>
      <c r="AC176" s="39"/>
      <c r="AD176" s="39"/>
      <c r="AE176" s="39"/>
      <c r="AR176" s="234" t="s">
        <v>174</v>
      </c>
      <c r="AT176" s="234" t="s">
        <v>169</v>
      </c>
      <c r="AU176" s="234" t="s">
        <v>88</v>
      </c>
      <c r="AY176" s="18" t="s">
        <v>167</v>
      </c>
      <c r="BE176" s="235">
        <f>IF(O176="základní",K176,0)</f>
        <v>0</v>
      </c>
      <c r="BF176" s="235">
        <f>IF(O176="snížená",K176,0)</f>
        <v>0</v>
      </c>
      <c r="BG176" s="235">
        <f>IF(O176="zákl. přenesená",K176,0)</f>
        <v>0</v>
      </c>
      <c r="BH176" s="235">
        <f>IF(O176="sníž. přenesená",K176,0)</f>
        <v>0</v>
      </c>
      <c r="BI176" s="235">
        <f>IF(O176="nulová",K176,0)</f>
        <v>0</v>
      </c>
      <c r="BJ176" s="18" t="s">
        <v>86</v>
      </c>
      <c r="BK176" s="235">
        <f>ROUND(P176*H176,2)</f>
        <v>0</v>
      </c>
      <c r="BL176" s="18" t="s">
        <v>174</v>
      </c>
      <c r="BM176" s="234" t="s">
        <v>549</v>
      </c>
    </row>
    <row r="177" s="2" customFormat="1">
      <c r="A177" s="39"/>
      <c r="B177" s="40"/>
      <c r="C177" s="41"/>
      <c r="D177" s="236" t="s">
        <v>176</v>
      </c>
      <c r="E177" s="41"/>
      <c r="F177" s="237" t="s">
        <v>550</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176</v>
      </c>
      <c r="AU177" s="18" t="s">
        <v>88</v>
      </c>
    </row>
    <row r="178" s="2" customFormat="1">
      <c r="A178" s="39"/>
      <c r="B178" s="40"/>
      <c r="C178" s="41"/>
      <c r="D178" s="241" t="s">
        <v>178</v>
      </c>
      <c r="E178" s="41"/>
      <c r="F178" s="242" t="s">
        <v>551</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178</v>
      </c>
      <c r="AU178" s="18" t="s">
        <v>88</v>
      </c>
    </row>
    <row r="179" s="2" customFormat="1" ht="24.15" customHeight="1">
      <c r="A179" s="39"/>
      <c r="B179" s="40"/>
      <c r="C179" s="222" t="s">
        <v>268</v>
      </c>
      <c r="D179" s="222" t="s">
        <v>169</v>
      </c>
      <c r="E179" s="223" t="s">
        <v>547</v>
      </c>
      <c r="F179" s="224" t="s">
        <v>548</v>
      </c>
      <c r="G179" s="225" t="s">
        <v>172</v>
      </c>
      <c r="H179" s="226">
        <v>3190.1999999999998</v>
      </c>
      <c r="I179" s="227"/>
      <c r="J179" s="227"/>
      <c r="K179" s="228">
        <f>ROUND(P179*H179,2)</f>
        <v>0</v>
      </c>
      <c r="L179" s="224" t="s">
        <v>478</v>
      </c>
      <c r="M179" s="45"/>
      <c r="N179" s="229" t="s">
        <v>1</v>
      </c>
      <c r="O179" s="230" t="s">
        <v>41</v>
      </c>
      <c r="P179" s="231">
        <f>I179+J179</f>
        <v>0</v>
      </c>
      <c r="Q179" s="231">
        <f>ROUND(I179*H179,2)</f>
        <v>0</v>
      </c>
      <c r="R179" s="231">
        <f>ROUND(J179*H179,2)</f>
        <v>0</v>
      </c>
      <c r="S179" s="92"/>
      <c r="T179" s="232">
        <f>S179*H179</f>
        <v>0</v>
      </c>
      <c r="U179" s="232">
        <v>0</v>
      </c>
      <c r="V179" s="232">
        <f>U179*H179</f>
        <v>0</v>
      </c>
      <c r="W179" s="232">
        <v>0.44</v>
      </c>
      <c r="X179" s="233">
        <f>W179*H179</f>
        <v>1403.6879999999999</v>
      </c>
      <c r="Y179" s="39"/>
      <c r="Z179" s="39"/>
      <c r="AA179" s="39"/>
      <c r="AB179" s="39"/>
      <c r="AC179" s="39"/>
      <c r="AD179" s="39"/>
      <c r="AE179" s="39"/>
      <c r="AR179" s="234" t="s">
        <v>174</v>
      </c>
      <c r="AT179" s="234" t="s">
        <v>169</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174</v>
      </c>
      <c r="BM179" s="234" t="s">
        <v>552</v>
      </c>
    </row>
    <row r="180" s="2" customFormat="1">
      <c r="A180" s="39"/>
      <c r="B180" s="40"/>
      <c r="C180" s="41"/>
      <c r="D180" s="236" t="s">
        <v>176</v>
      </c>
      <c r="E180" s="41"/>
      <c r="F180" s="237" t="s">
        <v>550</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2" customFormat="1">
      <c r="A181" s="39"/>
      <c r="B181" s="40"/>
      <c r="C181" s="41"/>
      <c r="D181" s="241" t="s">
        <v>178</v>
      </c>
      <c r="E181" s="41"/>
      <c r="F181" s="242" t="s">
        <v>551</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178</v>
      </c>
      <c r="AU181" s="18" t="s">
        <v>88</v>
      </c>
    </row>
    <row r="182" s="2" customFormat="1" ht="24.15" customHeight="1">
      <c r="A182" s="39"/>
      <c r="B182" s="40"/>
      <c r="C182" s="222" t="s">
        <v>274</v>
      </c>
      <c r="D182" s="222" t="s">
        <v>169</v>
      </c>
      <c r="E182" s="223" t="s">
        <v>553</v>
      </c>
      <c r="F182" s="224" t="s">
        <v>554</v>
      </c>
      <c r="G182" s="225" t="s">
        <v>172</v>
      </c>
      <c r="H182" s="226">
        <v>242.59999999999999</v>
      </c>
      <c r="I182" s="227"/>
      <c r="J182" s="227"/>
      <c r="K182" s="228">
        <f>ROUND(P182*H182,2)</f>
        <v>0</v>
      </c>
      <c r="L182" s="224" t="s">
        <v>478</v>
      </c>
      <c r="M182" s="45"/>
      <c r="N182" s="229" t="s">
        <v>1</v>
      </c>
      <c r="O182" s="230" t="s">
        <v>41</v>
      </c>
      <c r="P182" s="231">
        <f>I182+J182</f>
        <v>0</v>
      </c>
      <c r="Q182" s="231">
        <f>ROUND(I182*H182,2)</f>
        <v>0</v>
      </c>
      <c r="R182" s="231">
        <f>ROUND(J182*H182,2)</f>
        <v>0</v>
      </c>
      <c r="S182" s="92"/>
      <c r="T182" s="232">
        <f>S182*H182</f>
        <v>0</v>
      </c>
      <c r="U182" s="232">
        <v>0</v>
      </c>
      <c r="V182" s="232">
        <f>U182*H182</f>
        <v>0</v>
      </c>
      <c r="W182" s="232">
        <v>0.098000000000000004</v>
      </c>
      <c r="X182" s="233">
        <f>W182*H182</f>
        <v>23.774799999999999</v>
      </c>
      <c r="Y182" s="39"/>
      <c r="Z182" s="39"/>
      <c r="AA182" s="39"/>
      <c r="AB182" s="39"/>
      <c r="AC182" s="39"/>
      <c r="AD182" s="39"/>
      <c r="AE182" s="39"/>
      <c r="AR182" s="234" t="s">
        <v>174</v>
      </c>
      <c r="AT182" s="234" t="s">
        <v>169</v>
      </c>
      <c r="AU182" s="234" t="s">
        <v>88</v>
      </c>
      <c r="AY182" s="18" t="s">
        <v>167</v>
      </c>
      <c r="BE182" s="235">
        <f>IF(O182="základní",K182,0)</f>
        <v>0</v>
      </c>
      <c r="BF182" s="235">
        <f>IF(O182="snížená",K182,0)</f>
        <v>0</v>
      </c>
      <c r="BG182" s="235">
        <f>IF(O182="zákl. přenesená",K182,0)</f>
        <v>0</v>
      </c>
      <c r="BH182" s="235">
        <f>IF(O182="sníž. přenesená",K182,0)</f>
        <v>0</v>
      </c>
      <c r="BI182" s="235">
        <f>IF(O182="nulová",K182,0)</f>
        <v>0</v>
      </c>
      <c r="BJ182" s="18" t="s">
        <v>86</v>
      </c>
      <c r="BK182" s="235">
        <f>ROUND(P182*H182,2)</f>
        <v>0</v>
      </c>
      <c r="BL182" s="18" t="s">
        <v>174</v>
      </c>
      <c r="BM182" s="234" t="s">
        <v>555</v>
      </c>
    </row>
    <row r="183" s="2" customFormat="1">
      <c r="A183" s="39"/>
      <c r="B183" s="40"/>
      <c r="C183" s="41"/>
      <c r="D183" s="236" t="s">
        <v>176</v>
      </c>
      <c r="E183" s="41"/>
      <c r="F183" s="237" t="s">
        <v>556</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176</v>
      </c>
      <c r="AU183" s="18" t="s">
        <v>88</v>
      </c>
    </row>
    <row r="184" s="2" customFormat="1">
      <c r="A184" s="39"/>
      <c r="B184" s="40"/>
      <c r="C184" s="41"/>
      <c r="D184" s="241" t="s">
        <v>178</v>
      </c>
      <c r="E184" s="41"/>
      <c r="F184" s="242" t="s">
        <v>557</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178</v>
      </c>
      <c r="AU184" s="18" t="s">
        <v>88</v>
      </c>
    </row>
    <row r="185" s="2" customFormat="1" ht="24.15" customHeight="1">
      <c r="A185" s="39"/>
      <c r="B185" s="40"/>
      <c r="C185" s="222" t="s">
        <v>280</v>
      </c>
      <c r="D185" s="222" t="s">
        <v>169</v>
      </c>
      <c r="E185" s="223" t="s">
        <v>558</v>
      </c>
      <c r="F185" s="224" t="s">
        <v>559</v>
      </c>
      <c r="G185" s="225" t="s">
        <v>172</v>
      </c>
      <c r="H185" s="226">
        <v>1401.7000000000001</v>
      </c>
      <c r="I185" s="227"/>
      <c r="J185" s="227"/>
      <c r="K185" s="228">
        <f>ROUND(P185*H185,2)</f>
        <v>0</v>
      </c>
      <c r="L185" s="224" t="s">
        <v>478</v>
      </c>
      <c r="M185" s="45"/>
      <c r="N185" s="229" t="s">
        <v>1</v>
      </c>
      <c r="O185" s="230" t="s">
        <v>41</v>
      </c>
      <c r="P185" s="231">
        <f>I185+J185</f>
        <v>0</v>
      </c>
      <c r="Q185" s="231">
        <f>ROUND(I185*H185,2)</f>
        <v>0</v>
      </c>
      <c r="R185" s="231">
        <f>ROUND(J185*H185,2)</f>
        <v>0</v>
      </c>
      <c r="S185" s="92"/>
      <c r="T185" s="232">
        <f>S185*H185</f>
        <v>0</v>
      </c>
      <c r="U185" s="232">
        <v>0</v>
      </c>
      <c r="V185" s="232">
        <f>U185*H185</f>
        <v>0</v>
      </c>
      <c r="W185" s="232">
        <v>0.22</v>
      </c>
      <c r="X185" s="233">
        <f>W185*H185</f>
        <v>308.37400000000002</v>
      </c>
      <c r="Y185" s="39"/>
      <c r="Z185" s="39"/>
      <c r="AA185" s="39"/>
      <c r="AB185" s="39"/>
      <c r="AC185" s="39"/>
      <c r="AD185" s="39"/>
      <c r="AE185" s="39"/>
      <c r="AR185" s="234" t="s">
        <v>174</v>
      </c>
      <c r="AT185" s="234" t="s">
        <v>169</v>
      </c>
      <c r="AU185" s="234" t="s">
        <v>88</v>
      </c>
      <c r="AY185" s="18" t="s">
        <v>167</v>
      </c>
      <c r="BE185" s="235">
        <f>IF(O185="základní",K185,0)</f>
        <v>0</v>
      </c>
      <c r="BF185" s="235">
        <f>IF(O185="snížená",K185,0)</f>
        <v>0</v>
      </c>
      <c r="BG185" s="235">
        <f>IF(O185="zákl. přenesená",K185,0)</f>
        <v>0</v>
      </c>
      <c r="BH185" s="235">
        <f>IF(O185="sníž. přenesená",K185,0)</f>
        <v>0</v>
      </c>
      <c r="BI185" s="235">
        <f>IF(O185="nulová",K185,0)</f>
        <v>0</v>
      </c>
      <c r="BJ185" s="18" t="s">
        <v>86</v>
      </c>
      <c r="BK185" s="235">
        <f>ROUND(P185*H185,2)</f>
        <v>0</v>
      </c>
      <c r="BL185" s="18" t="s">
        <v>174</v>
      </c>
      <c r="BM185" s="234" t="s">
        <v>560</v>
      </c>
    </row>
    <row r="186" s="2" customFormat="1">
      <c r="A186" s="39"/>
      <c r="B186" s="40"/>
      <c r="C186" s="41"/>
      <c r="D186" s="236" t="s">
        <v>176</v>
      </c>
      <c r="E186" s="41"/>
      <c r="F186" s="237" t="s">
        <v>561</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176</v>
      </c>
      <c r="AU186" s="18" t="s">
        <v>88</v>
      </c>
    </row>
    <row r="187" s="2" customFormat="1">
      <c r="A187" s="39"/>
      <c r="B187" s="40"/>
      <c r="C187" s="41"/>
      <c r="D187" s="241" t="s">
        <v>178</v>
      </c>
      <c r="E187" s="41"/>
      <c r="F187" s="242" t="s">
        <v>562</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178</v>
      </c>
      <c r="AU187" s="18" t="s">
        <v>88</v>
      </c>
    </row>
    <row r="188" s="2" customFormat="1" ht="24.15" customHeight="1">
      <c r="A188" s="39"/>
      <c r="B188" s="40"/>
      <c r="C188" s="222" t="s">
        <v>286</v>
      </c>
      <c r="D188" s="222" t="s">
        <v>169</v>
      </c>
      <c r="E188" s="223" t="s">
        <v>558</v>
      </c>
      <c r="F188" s="224" t="s">
        <v>559</v>
      </c>
      <c r="G188" s="225" t="s">
        <v>172</v>
      </c>
      <c r="H188" s="226">
        <v>3190.1999999999998</v>
      </c>
      <c r="I188" s="227"/>
      <c r="J188" s="227"/>
      <c r="K188" s="228">
        <f>ROUND(P188*H188,2)</f>
        <v>0</v>
      </c>
      <c r="L188" s="224" t="s">
        <v>478</v>
      </c>
      <c r="M188" s="45"/>
      <c r="N188" s="229" t="s">
        <v>1</v>
      </c>
      <c r="O188" s="230" t="s">
        <v>41</v>
      </c>
      <c r="P188" s="231">
        <f>I188+J188</f>
        <v>0</v>
      </c>
      <c r="Q188" s="231">
        <f>ROUND(I188*H188,2)</f>
        <v>0</v>
      </c>
      <c r="R188" s="231">
        <f>ROUND(J188*H188,2)</f>
        <v>0</v>
      </c>
      <c r="S188" s="92"/>
      <c r="T188" s="232">
        <f>S188*H188</f>
        <v>0</v>
      </c>
      <c r="U188" s="232">
        <v>0</v>
      </c>
      <c r="V188" s="232">
        <f>U188*H188</f>
        <v>0</v>
      </c>
      <c r="W188" s="232">
        <v>0.22</v>
      </c>
      <c r="X188" s="233">
        <f>W188*H188</f>
        <v>701.84399999999994</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563</v>
      </c>
    </row>
    <row r="189" s="2" customFormat="1">
      <c r="A189" s="39"/>
      <c r="B189" s="40"/>
      <c r="C189" s="41"/>
      <c r="D189" s="236" t="s">
        <v>176</v>
      </c>
      <c r="E189" s="41"/>
      <c r="F189" s="237" t="s">
        <v>561</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562</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2" customFormat="1" ht="24.15" customHeight="1">
      <c r="A191" s="39"/>
      <c r="B191" s="40"/>
      <c r="C191" s="222" t="s">
        <v>292</v>
      </c>
      <c r="D191" s="222" t="s">
        <v>169</v>
      </c>
      <c r="E191" s="223" t="s">
        <v>564</v>
      </c>
      <c r="F191" s="224" t="s">
        <v>565</v>
      </c>
      <c r="G191" s="225" t="s">
        <v>172</v>
      </c>
      <c r="H191" s="226">
        <v>78.400000000000006</v>
      </c>
      <c r="I191" s="227"/>
      <c r="J191" s="227"/>
      <c r="K191" s="228">
        <f>ROUND(P191*H191,2)</f>
        <v>0</v>
      </c>
      <c r="L191" s="224" t="s">
        <v>478</v>
      </c>
      <c r="M191" s="45"/>
      <c r="N191" s="229" t="s">
        <v>1</v>
      </c>
      <c r="O191" s="230" t="s">
        <v>41</v>
      </c>
      <c r="P191" s="231">
        <f>I191+J191</f>
        <v>0</v>
      </c>
      <c r="Q191" s="231">
        <f>ROUND(I191*H191,2)</f>
        <v>0</v>
      </c>
      <c r="R191" s="231">
        <f>ROUND(J191*H191,2)</f>
        <v>0</v>
      </c>
      <c r="S191" s="92"/>
      <c r="T191" s="232">
        <f>S191*H191</f>
        <v>0</v>
      </c>
      <c r="U191" s="232">
        <v>0</v>
      </c>
      <c r="V191" s="232">
        <f>U191*H191</f>
        <v>0</v>
      </c>
      <c r="W191" s="232">
        <v>0.44</v>
      </c>
      <c r="X191" s="233">
        <f>W191*H191</f>
        <v>34.496000000000002</v>
      </c>
      <c r="Y191" s="39"/>
      <c r="Z191" s="39"/>
      <c r="AA191" s="39"/>
      <c r="AB191" s="39"/>
      <c r="AC191" s="39"/>
      <c r="AD191" s="39"/>
      <c r="AE191" s="39"/>
      <c r="AR191" s="234" t="s">
        <v>174</v>
      </c>
      <c r="AT191" s="234" t="s">
        <v>169</v>
      </c>
      <c r="AU191" s="234" t="s">
        <v>88</v>
      </c>
      <c r="AY191" s="18" t="s">
        <v>167</v>
      </c>
      <c r="BE191" s="235">
        <f>IF(O191="základní",K191,0)</f>
        <v>0</v>
      </c>
      <c r="BF191" s="235">
        <f>IF(O191="snížená",K191,0)</f>
        <v>0</v>
      </c>
      <c r="BG191" s="235">
        <f>IF(O191="zákl. přenesená",K191,0)</f>
        <v>0</v>
      </c>
      <c r="BH191" s="235">
        <f>IF(O191="sníž. přenesená",K191,0)</f>
        <v>0</v>
      </c>
      <c r="BI191" s="235">
        <f>IF(O191="nulová",K191,0)</f>
        <v>0</v>
      </c>
      <c r="BJ191" s="18" t="s">
        <v>86</v>
      </c>
      <c r="BK191" s="235">
        <f>ROUND(P191*H191,2)</f>
        <v>0</v>
      </c>
      <c r="BL191" s="18" t="s">
        <v>174</v>
      </c>
      <c r="BM191" s="234" t="s">
        <v>566</v>
      </c>
    </row>
    <row r="192" s="2" customFormat="1">
      <c r="A192" s="39"/>
      <c r="B192" s="40"/>
      <c r="C192" s="41"/>
      <c r="D192" s="236" t="s">
        <v>176</v>
      </c>
      <c r="E192" s="41"/>
      <c r="F192" s="237" t="s">
        <v>567</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176</v>
      </c>
      <c r="AU192" s="18" t="s">
        <v>88</v>
      </c>
    </row>
    <row r="193" s="2" customFormat="1">
      <c r="A193" s="39"/>
      <c r="B193" s="40"/>
      <c r="C193" s="41"/>
      <c r="D193" s="241" t="s">
        <v>178</v>
      </c>
      <c r="E193" s="41"/>
      <c r="F193" s="242" t="s">
        <v>568</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178</v>
      </c>
      <c r="AU193" s="18" t="s">
        <v>88</v>
      </c>
    </row>
    <row r="194" s="2" customFormat="1" ht="24.15" customHeight="1">
      <c r="A194" s="39"/>
      <c r="B194" s="40"/>
      <c r="C194" s="222" t="s">
        <v>8</v>
      </c>
      <c r="D194" s="222" t="s">
        <v>169</v>
      </c>
      <c r="E194" s="223" t="s">
        <v>569</v>
      </c>
      <c r="F194" s="224" t="s">
        <v>570</v>
      </c>
      <c r="G194" s="225" t="s">
        <v>172</v>
      </c>
      <c r="H194" s="226">
        <v>34.399999999999999</v>
      </c>
      <c r="I194" s="227"/>
      <c r="J194" s="227"/>
      <c r="K194" s="228">
        <f>ROUND(P194*H194,2)</f>
        <v>0</v>
      </c>
      <c r="L194" s="224" t="s">
        <v>478</v>
      </c>
      <c r="M194" s="45"/>
      <c r="N194" s="229" t="s">
        <v>1</v>
      </c>
      <c r="O194" s="230" t="s">
        <v>41</v>
      </c>
      <c r="P194" s="231">
        <f>I194+J194</f>
        <v>0</v>
      </c>
      <c r="Q194" s="231">
        <f>ROUND(I194*H194,2)</f>
        <v>0</v>
      </c>
      <c r="R194" s="231">
        <f>ROUND(J194*H194,2)</f>
        <v>0</v>
      </c>
      <c r="S194" s="92"/>
      <c r="T194" s="232">
        <f>S194*H194</f>
        <v>0</v>
      </c>
      <c r="U194" s="232">
        <v>0</v>
      </c>
      <c r="V194" s="232">
        <f>U194*H194</f>
        <v>0</v>
      </c>
      <c r="W194" s="232">
        <v>0.22</v>
      </c>
      <c r="X194" s="233">
        <f>W194*H194</f>
        <v>7.5679999999999996</v>
      </c>
      <c r="Y194" s="39"/>
      <c r="Z194" s="39"/>
      <c r="AA194" s="39"/>
      <c r="AB194" s="39"/>
      <c r="AC194" s="39"/>
      <c r="AD194" s="39"/>
      <c r="AE194" s="39"/>
      <c r="AR194" s="234" t="s">
        <v>174</v>
      </c>
      <c r="AT194" s="234" t="s">
        <v>169</v>
      </c>
      <c r="AU194" s="234" t="s">
        <v>88</v>
      </c>
      <c r="AY194" s="18" t="s">
        <v>167</v>
      </c>
      <c r="BE194" s="235">
        <f>IF(O194="základní",K194,0)</f>
        <v>0</v>
      </c>
      <c r="BF194" s="235">
        <f>IF(O194="snížená",K194,0)</f>
        <v>0</v>
      </c>
      <c r="BG194" s="235">
        <f>IF(O194="zákl. přenesená",K194,0)</f>
        <v>0</v>
      </c>
      <c r="BH194" s="235">
        <f>IF(O194="sníž. přenesená",K194,0)</f>
        <v>0</v>
      </c>
      <c r="BI194" s="235">
        <f>IF(O194="nulová",K194,0)</f>
        <v>0</v>
      </c>
      <c r="BJ194" s="18" t="s">
        <v>86</v>
      </c>
      <c r="BK194" s="235">
        <f>ROUND(P194*H194,2)</f>
        <v>0</v>
      </c>
      <c r="BL194" s="18" t="s">
        <v>174</v>
      </c>
      <c r="BM194" s="234" t="s">
        <v>571</v>
      </c>
    </row>
    <row r="195" s="2" customFormat="1">
      <c r="A195" s="39"/>
      <c r="B195" s="40"/>
      <c r="C195" s="41"/>
      <c r="D195" s="236" t="s">
        <v>176</v>
      </c>
      <c r="E195" s="41"/>
      <c r="F195" s="237" t="s">
        <v>572</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176</v>
      </c>
      <c r="AU195" s="18" t="s">
        <v>88</v>
      </c>
    </row>
    <row r="196" s="2" customFormat="1">
      <c r="A196" s="39"/>
      <c r="B196" s="40"/>
      <c r="C196" s="41"/>
      <c r="D196" s="241" t="s">
        <v>178</v>
      </c>
      <c r="E196" s="41"/>
      <c r="F196" s="242" t="s">
        <v>573</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178</v>
      </c>
      <c r="AU196" s="18" t="s">
        <v>88</v>
      </c>
    </row>
    <row r="197" s="2" customFormat="1" ht="24.15" customHeight="1">
      <c r="A197" s="39"/>
      <c r="B197" s="40"/>
      <c r="C197" s="222" t="s">
        <v>306</v>
      </c>
      <c r="D197" s="222" t="s">
        <v>169</v>
      </c>
      <c r="E197" s="223" t="s">
        <v>574</v>
      </c>
      <c r="F197" s="224" t="s">
        <v>575</v>
      </c>
      <c r="G197" s="225" t="s">
        <v>576</v>
      </c>
      <c r="H197" s="226">
        <v>515.60000000000002</v>
      </c>
      <c r="I197" s="227"/>
      <c r="J197" s="227"/>
      <c r="K197" s="228">
        <f>ROUND(P197*H197,2)</f>
        <v>0</v>
      </c>
      <c r="L197" s="224" t="s">
        <v>478</v>
      </c>
      <c r="M197" s="45"/>
      <c r="N197" s="229" t="s">
        <v>1</v>
      </c>
      <c r="O197" s="230" t="s">
        <v>41</v>
      </c>
      <c r="P197" s="231">
        <f>I197+J197</f>
        <v>0</v>
      </c>
      <c r="Q197" s="231">
        <f>ROUND(I197*H197,2)</f>
        <v>0</v>
      </c>
      <c r="R197" s="231">
        <f>ROUND(J197*H197,2)</f>
        <v>0</v>
      </c>
      <c r="S197" s="92"/>
      <c r="T197" s="232">
        <f>S197*H197</f>
        <v>0</v>
      </c>
      <c r="U197" s="232">
        <v>0</v>
      </c>
      <c r="V197" s="232">
        <f>U197*H197</f>
        <v>0</v>
      </c>
      <c r="W197" s="232">
        <v>0.28999999999999998</v>
      </c>
      <c r="X197" s="233">
        <f>W197*H197</f>
        <v>149.524</v>
      </c>
      <c r="Y197" s="39"/>
      <c r="Z197" s="39"/>
      <c r="AA197" s="39"/>
      <c r="AB197" s="39"/>
      <c r="AC197" s="39"/>
      <c r="AD197" s="39"/>
      <c r="AE197" s="39"/>
      <c r="AR197" s="234" t="s">
        <v>174</v>
      </c>
      <c r="AT197" s="234" t="s">
        <v>169</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577</v>
      </c>
    </row>
    <row r="198" s="2" customFormat="1">
      <c r="A198" s="39"/>
      <c r="B198" s="40"/>
      <c r="C198" s="41"/>
      <c r="D198" s="236" t="s">
        <v>176</v>
      </c>
      <c r="E198" s="41"/>
      <c r="F198" s="237" t="s">
        <v>578</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41" t="s">
        <v>178</v>
      </c>
      <c r="E199" s="41"/>
      <c r="F199" s="242" t="s">
        <v>579</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178</v>
      </c>
      <c r="AU199" s="18" t="s">
        <v>88</v>
      </c>
    </row>
    <row r="200" s="2" customFormat="1">
      <c r="A200" s="39"/>
      <c r="B200" s="40"/>
      <c r="C200" s="41"/>
      <c r="D200" s="236" t="s">
        <v>186</v>
      </c>
      <c r="E200" s="41"/>
      <c r="F200" s="243" t="s">
        <v>580</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186</v>
      </c>
      <c r="AU200" s="18" t="s">
        <v>88</v>
      </c>
    </row>
    <row r="201" s="2" customFormat="1" ht="24.15" customHeight="1">
      <c r="A201" s="39"/>
      <c r="B201" s="40"/>
      <c r="C201" s="222" t="s">
        <v>313</v>
      </c>
      <c r="D201" s="222" t="s">
        <v>169</v>
      </c>
      <c r="E201" s="223" t="s">
        <v>574</v>
      </c>
      <c r="F201" s="224" t="s">
        <v>575</v>
      </c>
      <c r="G201" s="225" t="s">
        <v>576</v>
      </c>
      <c r="H201" s="226">
        <v>27.899999999999999</v>
      </c>
      <c r="I201" s="227"/>
      <c r="J201" s="227"/>
      <c r="K201" s="228">
        <f>ROUND(P201*H201,2)</f>
        <v>0</v>
      </c>
      <c r="L201" s="224" t="s">
        <v>478</v>
      </c>
      <c r="M201" s="45"/>
      <c r="N201" s="229" t="s">
        <v>1</v>
      </c>
      <c r="O201" s="230" t="s">
        <v>41</v>
      </c>
      <c r="P201" s="231">
        <f>I201+J201</f>
        <v>0</v>
      </c>
      <c r="Q201" s="231">
        <f>ROUND(I201*H201,2)</f>
        <v>0</v>
      </c>
      <c r="R201" s="231">
        <f>ROUND(J201*H201,2)</f>
        <v>0</v>
      </c>
      <c r="S201" s="92"/>
      <c r="T201" s="232">
        <f>S201*H201</f>
        <v>0</v>
      </c>
      <c r="U201" s="232">
        <v>0</v>
      </c>
      <c r="V201" s="232">
        <f>U201*H201</f>
        <v>0</v>
      </c>
      <c r="W201" s="232">
        <v>0.28999999999999998</v>
      </c>
      <c r="X201" s="233">
        <f>W201*H201</f>
        <v>8.0909999999999993</v>
      </c>
      <c r="Y201" s="39"/>
      <c r="Z201" s="39"/>
      <c r="AA201" s="39"/>
      <c r="AB201" s="39"/>
      <c r="AC201" s="39"/>
      <c r="AD201" s="39"/>
      <c r="AE201" s="39"/>
      <c r="AR201" s="234" t="s">
        <v>174</v>
      </c>
      <c r="AT201" s="234" t="s">
        <v>169</v>
      </c>
      <c r="AU201" s="234" t="s">
        <v>88</v>
      </c>
      <c r="AY201" s="18" t="s">
        <v>167</v>
      </c>
      <c r="BE201" s="235">
        <f>IF(O201="základní",K201,0)</f>
        <v>0</v>
      </c>
      <c r="BF201" s="235">
        <f>IF(O201="snížená",K201,0)</f>
        <v>0</v>
      </c>
      <c r="BG201" s="235">
        <f>IF(O201="zákl. přenesená",K201,0)</f>
        <v>0</v>
      </c>
      <c r="BH201" s="235">
        <f>IF(O201="sníž. přenesená",K201,0)</f>
        <v>0</v>
      </c>
      <c r="BI201" s="235">
        <f>IF(O201="nulová",K201,0)</f>
        <v>0</v>
      </c>
      <c r="BJ201" s="18" t="s">
        <v>86</v>
      </c>
      <c r="BK201" s="235">
        <f>ROUND(P201*H201,2)</f>
        <v>0</v>
      </c>
      <c r="BL201" s="18" t="s">
        <v>174</v>
      </c>
      <c r="BM201" s="234" t="s">
        <v>581</v>
      </c>
    </row>
    <row r="202" s="2" customFormat="1">
      <c r="A202" s="39"/>
      <c r="B202" s="40"/>
      <c r="C202" s="41"/>
      <c r="D202" s="236" t="s">
        <v>176</v>
      </c>
      <c r="E202" s="41"/>
      <c r="F202" s="237" t="s">
        <v>578</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176</v>
      </c>
      <c r="AU202" s="18" t="s">
        <v>88</v>
      </c>
    </row>
    <row r="203" s="2" customFormat="1">
      <c r="A203" s="39"/>
      <c r="B203" s="40"/>
      <c r="C203" s="41"/>
      <c r="D203" s="241" t="s">
        <v>178</v>
      </c>
      <c r="E203" s="41"/>
      <c r="F203" s="242" t="s">
        <v>579</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178</v>
      </c>
      <c r="AU203" s="18" t="s">
        <v>88</v>
      </c>
    </row>
    <row r="204" s="2" customFormat="1">
      <c r="A204" s="39"/>
      <c r="B204" s="40"/>
      <c r="C204" s="41"/>
      <c r="D204" s="236" t="s">
        <v>186</v>
      </c>
      <c r="E204" s="41"/>
      <c r="F204" s="243" t="s">
        <v>582</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186</v>
      </c>
      <c r="AU204" s="18" t="s">
        <v>88</v>
      </c>
    </row>
    <row r="205" s="2" customFormat="1" ht="24.15" customHeight="1">
      <c r="A205" s="39"/>
      <c r="B205" s="40"/>
      <c r="C205" s="222" t="s">
        <v>320</v>
      </c>
      <c r="D205" s="222" t="s">
        <v>169</v>
      </c>
      <c r="E205" s="223" t="s">
        <v>583</v>
      </c>
      <c r="F205" s="224" t="s">
        <v>584</v>
      </c>
      <c r="G205" s="225" t="s">
        <v>576</v>
      </c>
      <c r="H205" s="226">
        <v>31.5</v>
      </c>
      <c r="I205" s="227"/>
      <c r="J205" s="227"/>
      <c r="K205" s="228">
        <f>ROUND(P205*H205,2)</f>
        <v>0</v>
      </c>
      <c r="L205" s="224" t="s">
        <v>478</v>
      </c>
      <c r="M205" s="45"/>
      <c r="N205" s="229" t="s">
        <v>1</v>
      </c>
      <c r="O205" s="230" t="s">
        <v>41</v>
      </c>
      <c r="P205" s="231">
        <f>I205+J205</f>
        <v>0</v>
      </c>
      <c r="Q205" s="231">
        <f>ROUND(I205*H205,2)</f>
        <v>0</v>
      </c>
      <c r="R205" s="231">
        <f>ROUND(J205*H205,2)</f>
        <v>0</v>
      </c>
      <c r="S205" s="92"/>
      <c r="T205" s="232">
        <f>S205*H205</f>
        <v>0</v>
      </c>
      <c r="U205" s="232">
        <v>0</v>
      </c>
      <c r="V205" s="232">
        <f>U205*H205</f>
        <v>0</v>
      </c>
      <c r="W205" s="232">
        <v>0.20499999999999999</v>
      </c>
      <c r="X205" s="233">
        <f>W205*H205</f>
        <v>6.4574999999999996</v>
      </c>
      <c r="Y205" s="39"/>
      <c r="Z205" s="39"/>
      <c r="AA205" s="39"/>
      <c r="AB205" s="39"/>
      <c r="AC205" s="39"/>
      <c r="AD205" s="39"/>
      <c r="AE205" s="39"/>
      <c r="AR205" s="234" t="s">
        <v>174</v>
      </c>
      <c r="AT205" s="234" t="s">
        <v>169</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585</v>
      </c>
    </row>
    <row r="206" s="2" customFormat="1">
      <c r="A206" s="39"/>
      <c r="B206" s="40"/>
      <c r="C206" s="41"/>
      <c r="D206" s="236" t="s">
        <v>176</v>
      </c>
      <c r="E206" s="41"/>
      <c r="F206" s="237" t="s">
        <v>586</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c r="A207" s="39"/>
      <c r="B207" s="40"/>
      <c r="C207" s="41"/>
      <c r="D207" s="241" t="s">
        <v>178</v>
      </c>
      <c r="E207" s="41"/>
      <c r="F207" s="242" t="s">
        <v>587</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178</v>
      </c>
      <c r="AU207" s="18" t="s">
        <v>88</v>
      </c>
    </row>
    <row r="208" s="2" customFormat="1">
      <c r="A208" s="39"/>
      <c r="B208" s="40"/>
      <c r="C208" s="41"/>
      <c r="D208" s="236" t="s">
        <v>186</v>
      </c>
      <c r="E208" s="41"/>
      <c r="F208" s="243" t="s">
        <v>580</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186</v>
      </c>
      <c r="AU208" s="18" t="s">
        <v>88</v>
      </c>
    </row>
    <row r="209" s="2" customFormat="1" ht="24.15" customHeight="1">
      <c r="A209" s="39"/>
      <c r="B209" s="40"/>
      <c r="C209" s="222" t="s">
        <v>326</v>
      </c>
      <c r="D209" s="222" t="s">
        <v>169</v>
      </c>
      <c r="E209" s="223" t="s">
        <v>583</v>
      </c>
      <c r="F209" s="224" t="s">
        <v>584</v>
      </c>
      <c r="G209" s="225" t="s">
        <v>576</v>
      </c>
      <c r="H209" s="226">
        <v>27.899999999999999</v>
      </c>
      <c r="I209" s="227"/>
      <c r="J209" s="227"/>
      <c r="K209" s="228">
        <f>ROUND(P209*H209,2)</f>
        <v>0</v>
      </c>
      <c r="L209" s="224" t="s">
        <v>478</v>
      </c>
      <c r="M209" s="45"/>
      <c r="N209" s="229" t="s">
        <v>1</v>
      </c>
      <c r="O209" s="230" t="s">
        <v>41</v>
      </c>
      <c r="P209" s="231">
        <f>I209+J209</f>
        <v>0</v>
      </c>
      <c r="Q209" s="231">
        <f>ROUND(I209*H209,2)</f>
        <v>0</v>
      </c>
      <c r="R209" s="231">
        <f>ROUND(J209*H209,2)</f>
        <v>0</v>
      </c>
      <c r="S209" s="92"/>
      <c r="T209" s="232">
        <f>S209*H209</f>
        <v>0</v>
      </c>
      <c r="U209" s="232">
        <v>0</v>
      </c>
      <c r="V209" s="232">
        <f>U209*H209</f>
        <v>0</v>
      </c>
      <c r="W209" s="232">
        <v>0.20499999999999999</v>
      </c>
      <c r="X209" s="233">
        <f>W209*H209</f>
        <v>5.7194999999999991</v>
      </c>
      <c r="Y209" s="39"/>
      <c r="Z209" s="39"/>
      <c r="AA209" s="39"/>
      <c r="AB209" s="39"/>
      <c r="AC209" s="39"/>
      <c r="AD209" s="39"/>
      <c r="AE209" s="39"/>
      <c r="AR209" s="234" t="s">
        <v>174</v>
      </c>
      <c r="AT209" s="234" t="s">
        <v>169</v>
      </c>
      <c r="AU209" s="234" t="s">
        <v>88</v>
      </c>
      <c r="AY209" s="18" t="s">
        <v>167</v>
      </c>
      <c r="BE209" s="235">
        <f>IF(O209="základní",K209,0)</f>
        <v>0</v>
      </c>
      <c r="BF209" s="235">
        <f>IF(O209="snížená",K209,0)</f>
        <v>0</v>
      </c>
      <c r="BG209" s="235">
        <f>IF(O209="zákl. přenesená",K209,0)</f>
        <v>0</v>
      </c>
      <c r="BH209" s="235">
        <f>IF(O209="sníž. přenesená",K209,0)</f>
        <v>0</v>
      </c>
      <c r="BI209" s="235">
        <f>IF(O209="nulová",K209,0)</f>
        <v>0</v>
      </c>
      <c r="BJ209" s="18" t="s">
        <v>86</v>
      </c>
      <c r="BK209" s="235">
        <f>ROUND(P209*H209,2)</f>
        <v>0</v>
      </c>
      <c r="BL209" s="18" t="s">
        <v>174</v>
      </c>
      <c r="BM209" s="234" t="s">
        <v>588</v>
      </c>
    </row>
    <row r="210" s="2" customFormat="1">
      <c r="A210" s="39"/>
      <c r="B210" s="40"/>
      <c r="C210" s="41"/>
      <c r="D210" s="236" t="s">
        <v>176</v>
      </c>
      <c r="E210" s="41"/>
      <c r="F210" s="237" t="s">
        <v>586</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176</v>
      </c>
      <c r="AU210" s="18" t="s">
        <v>88</v>
      </c>
    </row>
    <row r="211" s="2" customFormat="1">
      <c r="A211" s="39"/>
      <c r="B211" s="40"/>
      <c r="C211" s="41"/>
      <c r="D211" s="241" t="s">
        <v>178</v>
      </c>
      <c r="E211" s="41"/>
      <c r="F211" s="242" t="s">
        <v>587</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178</v>
      </c>
      <c r="AU211" s="18" t="s">
        <v>88</v>
      </c>
    </row>
    <row r="212" s="2" customFormat="1">
      <c r="A212" s="39"/>
      <c r="B212" s="40"/>
      <c r="C212" s="41"/>
      <c r="D212" s="236" t="s">
        <v>186</v>
      </c>
      <c r="E212" s="41"/>
      <c r="F212" s="243" t="s">
        <v>589</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186</v>
      </c>
      <c r="AU212" s="18" t="s">
        <v>88</v>
      </c>
    </row>
    <row r="213" s="2" customFormat="1" ht="24.15" customHeight="1">
      <c r="A213" s="39"/>
      <c r="B213" s="40"/>
      <c r="C213" s="222" t="s">
        <v>332</v>
      </c>
      <c r="D213" s="222" t="s">
        <v>169</v>
      </c>
      <c r="E213" s="223" t="s">
        <v>590</v>
      </c>
      <c r="F213" s="224" t="s">
        <v>591</v>
      </c>
      <c r="G213" s="225" t="s">
        <v>576</v>
      </c>
      <c r="H213" s="226">
        <v>99.900000000000006</v>
      </c>
      <c r="I213" s="227"/>
      <c r="J213" s="227"/>
      <c r="K213" s="228">
        <f>ROUND(P213*H213,2)</f>
        <v>0</v>
      </c>
      <c r="L213" s="224" t="s">
        <v>478</v>
      </c>
      <c r="M213" s="45"/>
      <c r="N213" s="229" t="s">
        <v>1</v>
      </c>
      <c r="O213" s="230" t="s">
        <v>41</v>
      </c>
      <c r="P213" s="231">
        <f>I213+J213</f>
        <v>0</v>
      </c>
      <c r="Q213" s="231">
        <f>ROUND(I213*H213,2)</f>
        <v>0</v>
      </c>
      <c r="R213" s="231">
        <f>ROUND(J213*H213,2)</f>
        <v>0</v>
      </c>
      <c r="S213" s="92"/>
      <c r="T213" s="232">
        <f>S213*H213</f>
        <v>0</v>
      </c>
      <c r="U213" s="232">
        <v>0</v>
      </c>
      <c r="V213" s="232">
        <f>U213*H213</f>
        <v>0</v>
      </c>
      <c r="W213" s="232">
        <v>0.11500000000000001</v>
      </c>
      <c r="X213" s="233">
        <f>W213*H213</f>
        <v>11.488500000000002</v>
      </c>
      <c r="Y213" s="39"/>
      <c r="Z213" s="39"/>
      <c r="AA213" s="39"/>
      <c r="AB213" s="39"/>
      <c r="AC213" s="39"/>
      <c r="AD213" s="39"/>
      <c r="AE213" s="39"/>
      <c r="AR213" s="234" t="s">
        <v>174</v>
      </c>
      <c r="AT213" s="234" t="s">
        <v>169</v>
      </c>
      <c r="AU213" s="234" t="s">
        <v>88</v>
      </c>
      <c r="AY213" s="18" t="s">
        <v>167</v>
      </c>
      <c r="BE213" s="235">
        <f>IF(O213="základní",K213,0)</f>
        <v>0</v>
      </c>
      <c r="BF213" s="235">
        <f>IF(O213="snížená",K213,0)</f>
        <v>0</v>
      </c>
      <c r="BG213" s="235">
        <f>IF(O213="zákl. přenesená",K213,0)</f>
        <v>0</v>
      </c>
      <c r="BH213" s="235">
        <f>IF(O213="sníž. přenesená",K213,0)</f>
        <v>0</v>
      </c>
      <c r="BI213" s="235">
        <f>IF(O213="nulová",K213,0)</f>
        <v>0</v>
      </c>
      <c r="BJ213" s="18" t="s">
        <v>86</v>
      </c>
      <c r="BK213" s="235">
        <f>ROUND(P213*H213,2)</f>
        <v>0</v>
      </c>
      <c r="BL213" s="18" t="s">
        <v>174</v>
      </c>
      <c r="BM213" s="234" t="s">
        <v>592</v>
      </c>
    </row>
    <row r="214" s="2" customFormat="1">
      <c r="A214" s="39"/>
      <c r="B214" s="40"/>
      <c r="C214" s="41"/>
      <c r="D214" s="236" t="s">
        <v>176</v>
      </c>
      <c r="E214" s="41"/>
      <c r="F214" s="237" t="s">
        <v>593</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176</v>
      </c>
      <c r="AU214" s="18" t="s">
        <v>88</v>
      </c>
    </row>
    <row r="215" s="2" customFormat="1">
      <c r="A215" s="39"/>
      <c r="B215" s="40"/>
      <c r="C215" s="41"/>
      <c r="D215" s="241" t="s">
        <v>178</v>
      </c>
      <c r="E215" s="41"/>
      <c r="F215" s="242" t="s">
        <v>594</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178</v>
      </c>
      <c r="AU215" s="18" t="s">
        <v>88</v>
      </c>
    </row>
    <row r="216" s="2" customFormat="1" ht="24.15" customHeight="1">
      <c r="A216" s="39"/>
      <c r="B216" s="40"/>
      <c r="C216" s="222" t="s">
        <v>338</v>
      </c>
      <c r="D216" s="222" t="s">
        <v>169</v>
      </c>
      <c r="E216" s="223" t="s">
        <v>595</v>
      </c>
      <c r="F216" s="224" t="s">
        <v>596</v>
      </c>
      <c r="G216" s="225" t="s">
        <v>576</v>
      </c>
      <c r="H216" s="226">
        <v>62.200000000000003</v>
      </c>
      <c r="I216" s="227"/>
      <c r="J216" s="227"/>
      <c r="K216" s="228">
        <f>ROUND(P216*H216,2)</f>
        <v>0</v>
      </c>
      <c r="L216" s="224" t="s">
        <v>478</v>
      </c>
      <c r="M216" s="45"/>
      <c r="N216" s="229" t="s">
        <v>1</v>
      </c>
      <c r="O216" s="230" t="s">
        <v>41</v>
      </c>
      <c r="P216" s="231">
        <f>I216+J216</f>
        <v>0</v>
      </c>
      <c r="Q216" s="231">
        <f>ROUND(I216*H216,2)</f>
        <v>0</v>
      </c>
      <c r="R216" s="231">
        <f>ROUND(J216*H216,2)</f>
        <v>0</v>
      </c>
      <c r="S216" s="92"/>
      <c r="T216" s="232">
        <f>S216*H216</f>
        <v>0</v>
      </c>
      <c r="U216" s="232">
        <v>0</v>
      </c>
      <c r="V216" s="232">
        <f>U216*H216</f>
        <v>0</v>
      </c>
      <c r="W216" s="232">
        <v>0.040000000000000001</v>
      </c>
      <c r="X216" s="233">
        <f>W216*H216</f>
        <v>2.488</v>
      </c>
      <c r="Y216" s="39"/>
      <c r="Z216" s="39"/>
      <c r="AA216" s="39"/>
      <c r="AB216" s="39"/>
      <c r="AC216" s="39"/>
      <c r="AD216" s="39"/>
      <c r="AE216" s="39"/>
      <c r="AR216" s="234" t="s">
        <v>174</v>
      </c>
      <c r="AT216" s="234" t="s">
        <v>169</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597</v>
      </c>
    </row>
    <row r="217" s="2" customFormat="1">
      <c r="A217" s="39"/>
      <c r="B217" s="40"/>
      <c r="C217" s="41"/>
      <c r="D217" s="236" t="s">
        <v>176</v>
      </c>
      <c r="E217" s="41"/>
      <c r="F217" s="237" t="s">
        <v>598</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2" customFormat="1">
      <c r="A218" s="39"/>
      <c r="B218" s="40"/>
      <c r="C218" s="41"/>
      <c r="D218" s="241" t="s">
        <v>178</v>
      </c>
      <c r="E218" s="41"/>
      <c r="F218" s="242" t="s">
        <v>599</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178</v>
      </c>
      <c r="AU218" s="18" t="s">
        <v>88</v>
      </c>
    </row>
    <row r="219" s="2" customFormat="1" ht="33" customHeight="1">
      <c r="A219" s="39"/>
      <c r="B219" s="40"/>
      <c r="C219" s="222" t="s">
        <v>344</v>
      </c>
      <c r="D219" s="222" t="s">
        <v>169</v>
      </c>
      <c r="E219" s="223" t="s">
        <v>600</v>
      </c>
      <c r="F219" s="224" t="s">
        <v>601</v>
      </c>
      <c r="G219" s="225" t="s">
        <v>433</v>
      </c>
      <c r="H219" s="226">
        <v>52.600000000000001</v>
      </c>
      <c r="I219" s="227"/>
      <c r="J219" s="227"/>
      <c r="K219" s="228">
        <f>ROUND(P219*H219,2)</f>
        <v>0</v>
      </c>
      <c r="L219" s="224" t="s">
        <v>478</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174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602</v>
      </c>
    </row>
    <row r="220" s="2" customFormat="1">
      <c r="A220" s="39"/>
      <c r="B220" s="40"/>
      <c r="C220" s="41"/>
      <c r="D220" s="236" t="s">
        <v>176</v>
      </c>
      <c r="E220" s="41"/>
      <c r="F220" s="237" t="s">
        <v>603</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2" customFormat="1">
      <c r="A221" s="39"/>
      <c r="B221" s="40"/>
      <c r="C221" s="41"/>
      <c r="D221" s="241" t="s">
        <v>178</v>
      </c>
      <c r="E221" s="41"/>
      <c r="F221" s="242" t="s">
        <v>604</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178</v>
      </c>
      <c r="AU221" s="18" t="s">
        <v>88</v>
      </c>
    </row>
    <row r="222" s="2" customFormat="1">
      <c r="A222" s="39"/>
      <c r="B222" s="40"/>
      <c r="C222" s="41"/>
      <c r="D222" s="236" t="s">
        <v>186</v>
      </c>
      <c r="E222" s="41"/>
      <c r="F222" s="243" t="s">
        <v>605</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186</v>
      </c>
      <c r="AU222" s="18" t="s">
        <v>88</v>
      </c>
    </row>
    <row r="223" s="2" customFormat="1" ht="24.15" customHeight="1">
      <c r="A223" s="39"/>
      <c r="B223" s="40"/>
      <c r="C223" s="254" t="s">
        <v>351</v>
      </c>
      <c r="D223" s="254" t="s">
        <v>345</v>
      </c>
      <c r="E223" s="255" t="s">
        <v>346</v>
      </c>
      <c r="F223" s="256" t="s">
        <v>347</v>
      </c>
      <c r="G223" s="257" t="s">
        <v>348</v>
      </c>
      <c r="H223" s="258">
        <v>99.939999999999998</v>
      </c>
      <c r="I223" s="259"/>
      <c r="J223" s="260"/>
      <c r="K223" s="261">
        <f>ROUND(P223*H223,2)</f>
        <v>0</v>
      </c>
      <c r="L223" s="256" t="s">
        <v>606</v>
      </c>
      <c r="M223" s="262"/>
      <c r="N223" s="263" t="s">
        <v>1</v>
      </c>
      <c r="O223" s="230" t="s">
        <v>41</v>
      </c>
      <c r="P223" s="231">
        <f>I223+J223</f>
        <v>0</v>
      </c>
      <c r="Q223" s="231">
        <f>ROUND(I223*H223,2)</f>
        <v>0</v>
      </c>
      <c r="R223" s="231">
        <f>ROUND(J223*H223,2)</f>
        <v>0</v>
      </c>
      <c r="S223" s="92"/>
      <c r="T223" s="232">
        <f>S223*H223</f>
        <v>0</v>
      </c>
      <c r="U223" s="232">
        <v>0</v>
      </c>
      <c r="V223" s="232">
        <f>U223*H223</f>
        <v>0</v>
      </c>
      <c r="W223" s="232">
        <v>0</v>
      </c>
      <c r="X223" s="233">
        <f>W223*H223</f>
        <v>0</v>
      </c>
      <c r="Y223" s="39"/>
      <c r="Z223" s="39"/>
      <c r="AA223" s="39"/>
      <c r="AB223" s="39"/>
      <c r="AC223" s="39"/>
      <c r="AD223" s="39"/>
      <c r="AE223" s="39"/>
      <c r="AR223" s="234" t="s">
        <v>221</v>
      </c>
      <c r="AT223" s="234" t="s">
        <v>345</v>
      </c>
      <c r="AU223" s="234" t="s">
        <v>88</v>
      </c>
      <c r="AY223" s="18" t="s">
        <v>167</v>
      </c>
      <c r="BE223" s="235">
        <f>IF(O223="základní",K223,0)</f>
        <v>0</v>
      </c>
      <c r="BF223" s="235">
        <f>IF(O223="snížená",K223,0)</f>
        <v>0</v>
      </c>
      <c r="BG223" s="235">
        <f>IF(O223="zákl. přenesená",K223,0)</f>
        <v>0</v>
      </c>
      <c r="BH223" s="235">
        <f>IF(O223="sníž. přenesená",K223,0)</f>
        <v>0</v>
      </c>
      <c r="BI223" s="235">
        <f>IF(O223="nulová",K223,0)</f>
        <v>0</v>
      </c>
      <c r="BJ223" s="18" t="s">
        <v>86</v>
      </c>
      <c r="BK223" s="235">
        <f>ROUND(P223*H223,2)</f>
        <v>0</v>
      </c>
      <c r="BL223" s="18" t="s">
        <v>174</v>
      </c>
      <c r="BM223" s="234" t="s">
        <v>607</v>
      </c>
    </row>
    <row r="224" s="2" customFormat="1">
      <c r="A224" s="39"/>
      <c r="B224" s="40"/>
      <c r="C224" s="41"/>
      <c r="D224" s="236" t="s">
        <v>176</v>
      </c>
      <c r="E224" s="41"/>
      <c r="F224" s="237" t="s">
        <v>347</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176</v>
      </c>
      <c r="AU224" s="18" t="s">
        <v>88</v>
      </c>
    </row>
    <row r="225" s="2" customFormat="1">
      <c r="A225" s="39"/>
      <c r="B225" s="40"/>
      <c r="C225" s="41"/>
      <c r="D225" s="236" t="s">
        <v>186</v>
      </c>
      <c r="E225" s="41"/>
      <c r="F225" s="243" t="s">
        <v>608</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186</v>
      </c>
      <c r="AU225" s="18" t="s">
        <v>88</v>
      </c>
    </row>
    <row r="226" s="13" customFormat="1">
      <c r="A226" s="13"/>
      <c r="B226" s="244"/>
      <c r="C226" s="245"/>
      <c r="D226" s="236" t="s">
        <v>304</v>
      </c>
      <c r="E226" s="268" t="s">
        <v>1</v>
      </c>
      <c r="F226" s="246" t="s">
        <v>609</v>
      </c>
      <c r="G226" s="245"/>
      <c r="H226" s="247">
        <v>99.939999999999998</v>
      </c>
      <c r="I226" s="248"/>
      <c r="J226" s="248"/>
      <c r="K226" s="245"/>
      <c r="L226" s="245"/>
      <c r="M226" s="249"/>
      <c r="N226" s="250"/>
      <c r="O226" s="251"/>
      <c r="P226" s="251"/>
      <c r="Q226" s="251"/>
      <c r="R226" s="251"/>
      <c r="S226" s="251"/>
      <c r="T226" s="251"/>
      <c r="U226" s="251"/>
      <c r="V226" s="251"/>
      <c r="W226" s="251"/>
      <c r="X226" s="252"/>
      <c r="Y226" s="13"/>
      <c r="Z226" s="13"/>
      <c r="AA226" s="13"/>
      <c r="AB226" s="13"/>
      <c r="AC226" s="13"/>
      <c r="AD226" s="13"/>
      <c r="AE226" s="13"/>
      <c r="AT226" s="253" t="s">
        <v>304</v>
      </c>
      <c r="AU226" s="253" t="s">
        <v>88</v>
      </c>
      <c r="AV226" s="13" t="s">
        <v>88</v>
      </c>
      <c r="AW226" s="13" t="s">
        <v>5</v>
      </c>
      <c r="AX226" s="13" t="s">
        <v>86</v>
      </c>
      <c r="AY226" s="253" t="s">
        <v>167</v>
      </c>
    </row>
    <row r="227" s="2" customFormat="1" ht="37.8" customHeight="1">
      <c r="A227" s="39"/>
      <c r="B227" s="40"/>
      <c r="C227" s="222" t="s">
        <v>358</v>
      </c>
      <c r="D227" s="222" t="s">
        <v>169</v>
      </c>
      <c r="E227" s="223" t="s">
        <v>610</v>
      </c>
      <c r="F227" s="224" t="s">
        <v>611</v>
      </c>
      <c r="G227" s="225" t="s">
        <v>433</v>
      </c>
      <c r="H227" s="226">
        <v>1253.7000000000001</v>
      </c>
      <c r="I227" s="227"/>
      <c r="J227" s="227"/>
      <c r="K227" s="228">
        <f>ROUND(P227*H227,2)</f>
        <v>0</v>
      </c>
      <c r="L227" s="224" t="s">
        <v>478</v>
      </c>
      <c r="M227" s="45"/>
      <c r="N227" s="229" t="s">
        <v>1</v>
      </c>
      <c r="O227" s="230" t="s">
        <v>41</v>
      </c>
      <c r="P227" s="231">
        <f>I227+J227</f>
        <v>0</v>
      </c>
      <c r="Q227" s="231">
        <f>ROUND(I227*H227,2)</f>
        <v>0</v>
      </c>
      <c r="R227" s="231">
        <f>ROUND(J227*H227,2)</f>
        <v>0</v>
      </c>
      <c r="S227" s="92"/>
      <c r="T227" s="232">
        <f>S227*H227</f>
        <v>0</v>
      </c>
      <c r="U227" s="232">
        <v>0</v>
      </c>
      <c r="V227" s="232">
        <f>U227*H227</f>
        <v>0</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612</v>
      </c>
    </row>
    <row r="228" s="2" customFormat="1">
      <c r="A228" s="39"/>
      <c r="B228" s="40"/>
      <c r="C228" s="41"/>
      <c r="D228" s="236" t="s">
        <v>176</v>
      </c>
      <c r="E228" s="41"/>
      <c r="F228" s="237" t="s">
        <v>613</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2" customFormat="1">
      <c r="A229" s="39"/>
      <c r="B229" s="40"/>
      <c r="C229" s="41"/>
      <c r="D229" s="241" t="s">
        <v>178</v>
      </c>
      <c r="E229" s="41"/>
      <c r="F229" s="242" t="s">
        <v>614</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178</v>
      </c>
      <c r="AU229" s="18" t="s">
        <v>88</v>
      </c>
    </row>
    <row r="230" s="2" customFormat="1" ht="33" customHeight="1">
      <c r="A230" s="39"/>
      <c r="B230" s="40"/>
      <c r="C230" s="222" t="s">
        <v>365</v>
      </c>
      <c r="D230" s="222" t="s">
        <v>169</v>
      </c>
      <c r="E230" s="223" t="s">
        <v>615</v>
      </c>
      <c r="F230" s="224" t="s">
        <v>616</v>
      </c>
      <c r="G230" s="225" t="s">
        <v>433</v>
      </c>
      <c r="H230" s="226">
        <v>1339.2000000000001</v>
      </c>
      <c r="I230" s="227"/>
      <c r="J230" s="227"/>
      <c r="K230" s="228">
        <f>ROUND(P230*H230,2)</f>
        <v>0</v>
      </c>
      <c r="L230" s="224" t="s">
        <v>450</v>
      </c>
      <c r="M230" s="45"/>
      <c r="N230" s="229" t="s">
        <v>1</v>
      </c>
      <c r="O230" s="230" t="s">
        <v>41</v>
      </c>
      <c r="P230" s="231">
        <f>I230+J230</f>
        <v>0</v>
      </c>
      <c r="Q230" s="231">
        <f>ROUND(I230*H230,2)</f>
        <v>0</v>
      </c>
      <c r="R230" s="231">
        <f>ROUND(J230*H230,2)</f>
        <v>0</v>
      </c>
      <c r="S230" s="92"/>
      <c r="T230" s="232">
        <f>S230*H230</f>
        <v>0</v>
      </c>
      <c r="U230" s="232">
        <v>0</v>
      </c>
      <c r="V230" s="232">
        <f>U230*H230</f>
        <v>0</v>
      </c>
      <c r="W230" s="232">
        <v>0</v>
      </c>
      <c r="X230" s="233">
        <f>W230*H230</f>
        <v>0</v>
      </c>
      <c r="Y230" s="39"/>
      <c r="Z230" s="39"/>
      <c r="AA230" s="39"/>
      <c r="AB230" s="39"/>
      <c r="AC230" s="39"/>
      <c r="AD230" s="39"/>
      <c r="AE230" s="39"/>
      <c r="AR230" s="234" t="s">
        <v>174</v>
      </c>
      <c r="AT230" s="234" t="s">
        <v>169</v>
      </c>
      <c r="AU230" s="234" t="s">
        <v>88</v>
      </c>
      <c r="AY230" s="18" t="s">
        <v>167</v>
      </c>
      <c r="BE230" s="235">
        <f>IF(O230="základní",K230,0)</f>
        <v>0</v>
      </c>
      <c r="BF230" s="235">
        <f>IF(O230="snížená",K230,0)</f>
        <v>0</v>
      </c>
      <c r="BG230" s="235">
        <f>IF(O230="zákl. přenesená",K230,0)</f>
        <v>0</v>
      </c>
      <c r="BH230" s="235">
        <f>IF(O230="sníž. přenesená",K230,0)</f>
        <v>0</v>
      </c>
      <c r="BI230" s="235">
        <f>IF(O230="nulová",K230,0)</f>
        <v>0</v>
      </c>
      <c r="BJ230" s="18" t="s">
        <v>86</v>
      </c>
      <c r="BK230" s="235">
        <f>ROUND(P230*H230,2)</f>
        <v>0</v>
      </c>
      <c r="BL230" s="18" t="s">
        <v>174</v>
      </c>
      <c r="BM230" s="234" t="s">
        <v>617</v>
      </c>
    </row>
    <row r="231" s="2" customFormat="1">
      <c r="A231" s="39"/>
      <c r="B231" s="40"/>
      <c r="C231" s="41"/>
      <c r="D231" s="236" t="s">
        <v>176</v>
      </c>
      <c r="E231" s="41"/>
      <c r="F231" s="237" t="s">
        <v>618</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176</v>
      </c>
      <c r="AU231" s="18" t="s">
        <v>88</v>
      </c>
    </row>
    <row r="232" s="2" customFormat="1">
      <c r="A232" s="39"/>
      <c r="B232" s="40"/>
      <c r="C232" s="41"/>
      <c r="D232" s="241" t="s">
        <v>178</v>
      </c>
      <c r="E232" s="41"/>
      <c r="F232" s="242" t="s">
        <v>619</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178</v>
      </c>
      <c r="AU232" s="18" t="s">
        <v>88</v>
      </c>
    </row>
    <row r="233" s="2" customFormat="1">
      <c r="A233" s="39"/>
      <c r="B233" s="40"/>
      <c r="C233" s="41"/>
      <c r="D233" s="236" t="s">
        <v>620</v>
      </c>
      <c r="E233" s="41"/>
      <c r="F233" s="243" t="s">
        <v>621</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620</v>
      </c>
      <c r="AU233" s="18" t="s">
        <v>88</v>
      </c>
    </row>
    <row r="234" s="2" customFormat="1">
      <c r="A234" s="39"/>
      <c r="B234" s="40"/>
      <c r="C234" s="41"/>
      <c r="D234" s="236" t="s">
        <v>186</v>
      </c>
      <c r="E234" s="41"/>
      <c r="F234" s="243" t="s">
        <v>622</v>
      </c>
      <c r="G234" s="41"/>
      <c r="H234" s="41"/>
      <c r="I234" s="238"/>
      <c r="J234" s="238"/>
      <c r="K234" s="41"/>
      <c r="L234" s="41"/>
      <c r="M234" s="45"/>
      <c r="N234" s="239"/>
      <c r="O234" s="240"/>
      <c r="P234" s="92"/>
      <c r="Q234" s="92"/>
      <c r="R234" s="92"/>
      <c r="S234" s="92"/>
      <c r="T234" s="92"/>
      <c r="U234" s="92"/>
      <c r="V234" s="92"/>
      <c r="W234" s="92"/>
      <c r="X234" s="93"/>
      <c r="Y234" s="39"/>
      <c r="Z234" s="39"/>
      <c r="AA234" s="39"/>
      <c r="AB234" s="39"/>
      <c r="AC234" s="39"/>
      <c r="AD234" s="39"/>
      <c r="AE234" s="39"/>
      <c r="AT234" s="18" t="s">
        <v>186</v>
      </c>
      <c r="AU234" s="18" t="s">
        <v>88</v>
      </c>
    </row>
    <row r="235" s="13" customFormat="1">
      <c r="A235" s="13"/>
      <c r="B235" s="244"/>
      <c r="C235" s="245"/>
      <c r="D235" s="236" t="s">
        <v>304</v>
      </c>
      <c r="E235" s="268" t="s">
        <v>1</v>
      </c>
      <c r="F235" s="246" t="s">
        <v>623</v>
      </c>
      <c r="G235" s="245"/>
      <c r="H235" s="247">
        <v>1339.2000000000001</v>
      </c>
      <c r="I235" s="248"/>
      <c r="J235" s="248"/>
      <c r="K235" s="245"/>
      <c r="L235" s="245"/>
      <c r="M235" s="249"/>
      <c r="N235" s="250"/>
      <c r="O235" s="251"/>
      <c r="P235" s="251"/>
      <c r="Q235" s="251"/>
      <c r="R235" s="251"/>
      <c r="S235" s="251"/>
      <c r="T235" s="251"/>
      <c r="U235" s="251"/>
      <c r="V235" s="251"/>
      <c r="W235" s="251"/>
      <c r="X235" s="252"/>
      <c r="Y235" s="13"/>
      <c r="Z235" s="13"/>
      <c r="AA235" s="13"/>
      <c r="AB235" s="13"/>
      <c r="AC235" s="13"/>
      <c r="AD235" s="13"/>
      <c r="AE235" s="13"/>
      <c r="AT235" s="253" t="s">
        <v>304</v>
      </c>
      <c r="AU235" s="253" t="s">
        <v>88</v>
      </c>
      <c r="AV235" s="13" t="s">
        <v>88</v>
      </c>
      <c r="AW235" s="13" t="s">
        <v>5</v>
      </c>
      <c r="AX235" s="13" t="s">
        <v>86</v>
      </c>
      <c r="AY235" s="253" t="s">
        <v>167</v>
      </c>
    </row>
    <row r="236" s="2" customFormat="1" ht="24.15" customHeight="1">
      <c r="A236" s="39"/>
      <c r="B236" s="40"/>
      <c r="C236" s="222" t="s">
        <v>372</v>
      </c>
      <c r="D236" s="222" t="s">
        <v>169</v>
      </c>
      <c r="E236" s="223" t="s">
        <v>624</v>
      </c>
      <c r="F236" s="224" t="s">
        <v>625</v>
      </c>
      <c r="G236" s="225" t="s">
        <v>433</v>
      </c>
      <c r="H236" s="226">
        <v>267.83999999999997</v>
      </c>
      <c r="I236" s="227"/>
      <c r="J236" s="227"/>
      <c r="K236" s="228">
        <f>ROUND(P236*H236,2)</f>
        <v>0</v>
      </c>
      <c r="L236" s="224" t="s">
        <v>1</v>
      </c>
      <c r="M236" s="45"/>
      <c r="N236" s="229" t="s">
        <v>1</v>
      </c>
      <c r="O236" s="230" t="s">
        <v>41</v>
      </c>
      <c r="P236" s="231">
        <f>I236+J236</f>
        <v>0</v>
      </c>
      <c r="Q236" s="231">
        <f>ROUND(I236*H236,2)</f>
        <v>0</v>
      </c>
      <c r="R236" s="231">
        <f>ROUND(J236*H236,2)</f>
        <v>0</v>
      </c>
      <c r="S236" s="92"/>
      <c r="T236" s="232">
        <f>S236*H236</f>
        <v>0</v>
      </c>
      <c r="U236" s="232">
        <v>0</v>
      </c>
      <c r="V236" s="232">
        <f>U236*H236</f>
        <v>0</v>
      </c>
      <c r="W236" s="232">
        <v>0</v>
      </c>
      <c r="X236" s="233">
        <f>W236*H236</f>
        <v>0</v>
      </c>
      <c r="Y236" s="39"/>
      <c r="Z236" s="39"/>
      <c r="AA236" s="39"/>
      <c r="AB236" s="39"/>
      <c r="AC236" s="39"/>
      <c r="AD236" s="39"/>
      <c r="AE236" s="39"/>
      <c r="AR236" s="234" t="s">
        <v>174</v>
      </c>
      <c r="AT236" s="234" t="s">
        <v>169</v>
      </c>
      <c r="AU236" s="234" t="s">
        <v>88</v>
      </c>
      <c r="AY236" s="18" t="s">
        <v>167</v>
      </c>
      <c r="BE236" s="235">
        <f>IF(O236="základní",K236,0)</f>
        <v>0</v>
      </c>
      <c r="BF236" s="235">
        <f>IF(O236="snížená",K236,0)</f>
        <v>0</v>
      </c>
      <c r="BG236" s="235">
        <f>IF(O236="zákl. přenesená",K236,0)</f>
        <v>0</v>
      </c>
      <c r="BH236" s="235">
        <f>IF(O236="sníž. přenesená",K236,0)</f>
        <v>0</v>
      </c>
      <c r="BI236" s="235">
        <f>IF(O236="nulová",K236,0)</f>
        <v>0</v>
      </c>
      <c r="BJ236" s="18" t="s">
        <v>86</v>
      </c>
      <c r="BK236" s="235">
        <f>ROUND(P236*H236,2)</f>
        <v>0</v>
      </c>
      <c r="BL236" s="18" t="s">
        <v>174</v>
      </c>
      <c r="BM236" s="234" t="s">
        <v>626</v>
      </c>
    </row>
    <row r="237" s="2" customFormat="1">
      <c r="A237" s="39"/>
      <c r="B237" s="40"/>
      <c r="C237" s="41"/>
      <c r="D237" s="236" t="s">
        <v>176</v>
      </c>
      <c r="E237" s="41"/>
      <c r="F237" s="237" t="s">
        <v>627</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176</v>
      </c>
      <c r="AU237" s="18" t="s">
        <v>88</v>
      </c>
    </row>
    <row r="238" s="13" customFormat="1">
      <c r="A238" s="13"/>
      <c r="B238" s="244"/>
      <c r="C238" s="245"/>
      <c r="D238" s="236" t="s">
        <v>304</v>
      </c>
      <c r="E238" s="268" t="s">
        <v>1</v>
      </c>
      <c r="F238" s="246" t="s">
        <v>628</v>
      </c>
      <c r="G238" s="245"/>
      <c r="H238" s="247">
        <v>267.83999999999997</v>
      </c>
      <c r="I238" s="248"/>
      <c r="J238" s="248"/>
      <c r="K238" s="245"/>
      <c r="L238" s="245"/>
      <c r="M238" s="249"/>
      <c r="N238" s="250"/>
      <c r="O238" s="251"/>
      <c r="P238" s="251"/>
      <c r="Q238" s="251"/>
      <c r="R238" s="251"/>
      <c r="S238" s="251"/>
      <c r="T238" s="251"/>
      <c r="U238" s="251"/>
      <c r="V238" s="251"/>
      <c r="W238" s="251"/>
      <c r="X238" s="252"/>
      <c r="Y238" s="13"/>
      <c r="Z238" s="13"/>
      <c r="AA238" s="13"/>
      <c r="AB238" s="13"/>
      <c r="AC238" s="13"/>
      <c r="AD238" s="13"/>
      <c r="AE238" s="13"/>
      <c r="AT238" s="253" t="s">
        <v>304</v>
      </c>
      <c r="AU238" s="253" t="s">
        <v>88</v>
      </c>
      <c r="AV238" s="13" t="s">
        <v>88</v>
      </c>
      <c r="AW238" s="13" t="s">
        <v>5</v>
      </c>
      <c r="AX238" s="13" t="s">
        <v>86</v>
      </c>
      <c r="AY238" s="253" t="s">
        <v>167</v>
      </c>
    </row>
    <row r="239" s="2" customFormat="1" ht="33" customHeight="1">
      <c r="A239" s="39"/>
      <c r="B239" s="40"/>
      <c r="C239" s="222" t="s">
        <v>378</v>
      </c>
      <c r="D239" s="222" t="s">
        <v>169</v>
      </c>
      <c r="E239" s="223" t="s">
        <v>629</v>
      </c>
      <c r="F239" s="224" t="s">
        <v>630</v>
      </c>
      <c r="G239" s="225" t="s">
        <v>433</v>
      </c>
      <c r="H239" s="226">
        <v>25.5</v>
      </c>
      <c r="I239" s="227"/>
      <c r="J239" s="227"/>
      <c r="K239" s="228">
        <f>ROUND(P239*H239,2)</f>
        <v>0</v>
      </c>
      <c r="L239" s="224" t="s">
        <v>478</v>
      </c>
      <c r="M239" s="45"/>
      <c r="N239" s="229" t="s">
        <v>1</v>
      </c>
      <c r="O239" s="230" t="s">
        <v>41</v>
      </c>
      <c r="P239" s="231">
        <f>I239+J239</f>
        <v>0</v>
      </c>
      <c r="Q239" s="231">
        <f>ROUND(I239*H239,2)</f>
        <v>0</v>
      </c>
      <c r="R239" s="231">
        <f>ROUND(J239*H239,2)</f>
        <v>0</v>
      </c>
      <c r="S239" s="92"/>
      <c r="T239" s="232">
        <f>S239*H239</f>
        <v>0</v>
      </c>
      <c r="U239" s="232">
        <v>0</v>
      </c>
      <c r="V239" s="232">
        <f>U239*H239</f>
        <v>0</v>
      </c>
      <c r="W239" s="232">
        <v>0</v>
      </c>
      <c r="X239" s="233">
        <f>W239*H239</f>
        <v>0</v>
      </c>
      <c r="Y239" s="39"/>
      <c r="Z239" s="39"/>
      <c r="AA239" s="39"/>
      <c r="AB239" s="39"/>
      <c r="AC239" s="39"/>
      <c r="AD239" s="39"/>
      <c r="AE239" s="39"/>
      <c r="AR239" s="234" t="s">
        <v>174</v>
      </c>
      <c r="AT239" s="234" t="s">
        <v>169</v>
      </c>
      <c r="AU239" s="234" t="s">
        <v>88</v>
      </c>
      <c r="AY239" s="18" t="s">
        <v>167</v>
      </c>
      <c r="BE239" s="235">
        <f>IF(O239="základní",K239,0)</f>
        <v>0</v>
      </c>
      <c r="BF239" s="235">
        <f>IF(O239="snížená",K239,0)</f>
        <v>0</v>
      </c>
      <c r="BG239" s="235">
        <f>IF(O239="zákl. přenesená",K239,0)</f>
        <v>0</v>
      </c>
      <c r="BH239" s="235">
        <f>IF(O239="sníž. přenesená",K239,0)</f>
        <v>0</v>
      </c>
      <c r="BI239" s="235">
        <f>IF(O239="nulová",K239,0)</f>
        <v>0</v>
      </c>
      <c r="BJ239" s="18" t="s">
        <v>86</v>
      </c>
      <c r="BK239" s="235">
        <f>ROUND(P239*H239,2)</f>
        <v>0</v>
      </c>
      <c r="BL239" s="18" t="s">
        <v>174</v>
      </c>
      <c r="BM239" s="234" t="s">
        <v>631</v>
      </c>
    </row>
    <row r="240" s="2" customFormat="1">
      <c r="A240" s="39"/>
      <c r="B240" s="40"/>
      <c r="C240" s="41"/>
      <c r="D240" s="236" t="s">
        <v>176</v>
      </c>
      <c r="E240" s="41"/>
      <c r="F240" s="237" t="s">
        <v>632</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176</v>
      </c>
      <c r="AU240" s="18" t="s">
        <v>88</v>
      </c>
    </row>
    <row r="241" s="2" customFormat="1">
      <c r="A241" s="39"/>
      <c r="B241" s="40"/>
      <c r="C241" s="41"/>
      <c r="D241" s="241" t="s">
        <v>178</v>
      </c>
      <c r="E241" s="41"/>
      <c r="F241" s="242" t="s">
        <v>633</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178</v>
      </c>
      <c r="AU241" s="18" t="s">
        <v>88</v>
      </c>
    </row>
    <row r="242" s="2" customFormat="1">
      <c r="A242" s="39"/>
      <c r="B242" s="40"/>
      <c r="C242" s="41"/>
      <c r="D242" s="236" t="s">
        <v>186</v>
      </c>
      <c r="E242" s="41"/>
      <c r="F242" s="243" t="s">
        <v>634</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186</v>
      </c>
      <c r="AU242" s="18" t="s">
        <v>88</v>
      </c>
    </row>
    <row r="243" s="2" customFormat="1" ht="33" customHeight="1">
      <c r="A243" s="39"/>
      <c r="B243" s="40"/>
      <c r="C243" s="222" t="s">
        <v>384</v>
      </c>
      <c r="D243" s="222" t="s">
        <v>169</v>
      </c>
      <c r="E243" s="223" t="s">
        <v>629</v>
      </c>
      <c r="F243" s="224" t="s">
        <v>630</v>
      </c>
      <c r="G243" s="225" t="s">
        <v>433</v>
      </c>
      <c r="H243" s="226">
        <v>13</v>
      </c>
      <c r="I243" s="227"/>
      <c r="J243" s="227"/>
      <c r="K243" s="228">
        <f>ROUND(P243*H243,2)</f>
        <v>0</v>
      </c>
      <c r="L243" s="224" t="s">
        <v>478</v>
      </c>
      <c r="M243" s="45"/>
      <c r="N243" s="229" t="s">
        <v>1</v>
      </c>
      <c r="O243" s="230" t="s">
        <v>41</v>
      </c>
      <c r="P243" s="231">
        <f>I243+J243</f>
        <v>0</v>
      </c>
      <c r="Q243" s="231">
        <f>ROUND(I243*H243,2)</f>
        <v>0</v>
      </c>
      <c r="R243" s="231">
        <f>ROUND(J243*H243,2)</f>
        <v>0</v>
      </c>
      <c r="S243" s="92"/>
      <c r="T243" s="232">
        <f>S243*H243</f>
        <v>0</v>
      </c>
      <c r="U243" s="232">
        <v>0</v>
      </c>
      <c r="V243" s="232">
        <f>U243*H243</f>
        <v>0</v>
      </c>
      <c r="W243" s="232">
        <v>0</v>
      </c>
      <c r="X243" s="233">
        <f>W243*H243</f>
        <v>0</v>
      </c>
      <c r="Y243" s="39"/>
      <c r="Z243" s="39"/>
      <c r="AA243" s="39"/>
      <c r="AB243" s="39"/>
      <c r="AC243" s="39"/>
      <c r="AD243" s="39"/>
      <c r="AE243" s="39"/>
      <c r="AR243" s="234" t="s">
        <v>174</v>
      </c>
      <c r="AT243" s="234" t="s">
        <v>169</v>
      </c>
      <c r="AU243" s="234" t="s">
        <v>88</v>
      </c>
      <c r="AY243" s="18" t="s">
        <v>167</v>
      </c>
      <c r="BE243" s="235">
        <f>IF(O243="základní",K243,0)</f>
        <v>0</v>
      </c>
      <c r="BF243" s="235">
        <f>IF(O243="snížená",K243,0)</f>
        <v>0</v>
      </c>
      <c r="BG243" s="235">
        <f>IF(O243="zákl. přenesená",K243,0)</f>
        <v>0</v>
      </c>
      <c r="BH243" s="235">
        <f>IF(O243="sníž. přenesená",K243,0)</f>
        <v>0</v>
      </c>
      <c r="BI243" s="235">
        <f>IF(O243="nulová",K243,0)</f>
        <v>0</v>
      </c>
      <c r="BJ243" s="18" t="s">
        <v>86</v>
      </c>
      <c r="BK243" s="235">
        <f>ROUND(P243*H243,2)</f>
        <v>0</v>
      </c>
      <c r="BL243" s="18" t="s">
        <v>174</v>
      </c>
      <c r="BM243" s="234" t="s">
        <v>635</v>
      </c>
    </row>
    <row r="244" s="2" customFormat="1">
      <c r="A244" s="39"/>
      <c r="B244" s="40"/>
      <c r="C244" s="41"/>
      <c r="D244" s="236" t="s">
        <v>176</v>
      </c>
      <c r="E244" s="41"/>
      <c r="F244" s="237" t="s">
        <v>632</v>
      </c>
      <c r="G244" s="41"/>
      <c r="H244" s="41"/>
      <c r="I244" s="238"/>
      <c r="J244" s="238"/>
      <c r="K244" s="41"/>
      <c r="L244" s="41"/>
      <c r="M244" s="45"/>
      <c r="N244" s="239"/>
      <c r="O244" s="240"/>
      <c r="P244" s="92"/>
      <c r="Q244" s="92"/>
      <c r="R244" s="92"/>
      <c r="S244" s="92"/>
      <c r="T244" s="92"/>
      <c r="U244" s="92"/>
      <c r="V244" s="92"/>
      <c r="W244" s="92"/>
      <c r="X244" s="93"/>
      <c r="Y244" s="39"/>
      <c r="Z244" s="39"/>
      <c r="AA244" s="39"/>
      <c r="AB244" s="39"/>
      <c r="AC244" s="39"/>
      <c r="AD244" s="39"/>
      <c r="AE244" s="39"/>
      <c r="AT244" s="18" t="s">
        <v>176</v>
      </c>
      <c r="AU244" s="18" t="s">
        <v>88</v>
      </c>
    </row>
    <row r="245" s="2" customFormat="1">
      <c r="A245" s="39"/>
      <c r="B245" s="40"/>
      <c r="C245" s="41"/>
      <c r="D245" s="241" t="s">
        <v>178</v>
      </c>
      <c r="E245" s="41"/>
      <c r="F245" s="242" t="s">
        <v>633</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178</v>
      </c>
      <c r="AU245" s="18" t="s">
        <v>88</v>
      </c>
    </row>
    <row r="246" s="2" customFormat="1">
      <c r="A246" s="39"/>
      <c r="B246" s="40"/>
      <c r="C246" s="41"/>
      <c r="D246" s="236" t="s">
        <v>186</v>
      </c>
      <c r="E246" s="41"/>
      <c r="F246" s="243" t="s">
        <v>636</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186</v>
      </c>
      <c r="AU246" s="18" t="s">
        <v>88</v>
      </c>
    </row>
    <row r="247" s="2" customFormat="1" ht="33" customHeight="1">
      <c r="A247" s="39"/>
      <c r="B247" s="40"/>
      <c r="C247" s="222" t="s">
        <v>390</v>
      </c>
      <c r="D247" s="222" t="s">
        <v>169</v>
      </c>
      <c r="E247" s="223" t="s">
        <v>637</v>
      </c>
      <c r="F247" s="224" t="s">
        <v>638</v>
      </c>
      <c r="G247" s="225" t="s">
        <v>433</v>
      </c>
      <c r="H247" s="226">
        <v>60</v>
      </c>
      <c r="I247" s="227"/>
      <c r="J247" s="227"/>
      <c r="K247" s="228">
        <f>ROUND(P247*H247,2)</f>
        <v>0</v>
      </c>
      <c r="L247" s="224" t="s">
        <v>478</v>
      </c>
      <c r="M247" s="45"/>
      <c r="N247" s="229" t="s">
        <v>1</v>
      </c>
      <c r="O247" s="230" t="s">
        <v>41</v>
      </c>
      <c r="P247" s="231">
        <f>I247+J247</f>
        <v>0</v>
      </c>
      <c r="Q247" s="231">
        <f>ROUND(I247*H247,2)</f>
        <v>0</v>
      </c>
      <c r="R247" s="231">
        <f>ROUND(J247*H247,2)</f>
        <v>0</v>
      </c>
      <c r="S247" s="92"/>
      <c r="T247" s="232">
        <f>S247*H247</f>
        <v>0</v>
      </c>
      <c r="U247" s="232">
        <v>0</v>
      </c>
      <c r="V247" s="232">
        <f>U247*H247</f>
        <v>0</v>
      </c>
      <c r="W247" s="232">
        <v>0</v>
      </c>
      <c r="X247" s="233">
        <f>W247*H247</f>
        <v>0</v>
      </c>
      <c r="Y247" s="39"/>
      <c r="Z247" s="39"/>
      <c r="AA247" s="39"/>
      <c r="AB247" s="39"/>
      <c r="AC247" s="39"/>
      <c r="AD247" s="39"/>
      <c r="AE247" s="39"/>
      <c r="AR247" s="234" t="s">
        <v>174</v>
      </c>
      <c r="AT247" s="234" t="s">
        <v>169</v>
      </c>
      <c r="AU247" s="234" t="s">
        <v>88</v>
      </c>
      <c r="AY247" s="18" t="s">
        <v>167</v>
      </c>
      <c r="BE247" s="235">
        <f>IF(O247="základní",K247,0)</f>
        <v>0</v>
      </c>
      <c r="BF247" s="235">
        <f>IF(O247="snížená",K247,0)</f>
        <v>0</v>
      </c>
      <c r="BG247" s="235">
        <f>IF(O247="zákl. přenesená",K247,0)</f>
        <v>0</v>
      </c>
      <c r="BH247" s="235">
        <f>IF(O247="sníž. přenesená",K247,0)</f>
        <v>0</v>
      </c>
      <c r="BI247" s="235">
        <f>IF(O247="nulová",K247,0)</f>
        <v>0</v>
      </c>
      <c r="BJ247" s="18" t="s">
        <v>86</v>
      </c>
      <c r="BK247" s="235">
        <f>ROUND(P247*H247,2)</f>
        <v>0</v>
      </c>
      <c r="BL247" s="18" t="s">
        <v>174</v>
      </c>
      <c r="BM247" s="234" t="s">
        <v>639</v>
      </c>
    </row>
    <row r="248" s="2" customFormat="1">
      <c r="A248" s="39"/>
      <c r="B248" s="40"/>
      <c r="C248" s="41"/>
      <c r="D248" s="236" t="s">
        <v>176</v>
      </c>
      <c r="E248" s="41"/>
      <c r="F248" s="237" t="s">
        <v>640</v>
      </c>
      <c r="G248" s="41"/>
      <c r="H248" s="41"/>
      <c r="I248" s="238"/>
      <c r="J248" s="238"/>
      <c r="K248" s="41"/>
      <c r="L248" s="41"/>
      <c r="M248" s="45"/>
      <c r="N248" s="239"/>
      <c r="O248" s="240"/>
      <c r="P248" s="92"/>
      <c r="Q248" s="92"/>
      <c r="R248" s="92"/>
      <c r="S248" s="92"/>
      <c r="T248" s="92"/>
      <c r="U248" s="92"/>
      <c r="V248" s="92"/>
      <c r="W248" s="92"/>
      <c r="X248" s="93"/>
      <c r="Y248" s="39"/>
      <c r="Z248" s="39"/>
      <c r="AA248" s="39"/>
      <c r="AB248" s="39"/>
      <c r="AC248" s="39"/>
      <c r="AD248" s="39"/>
      <c r="AE248" s="39"/>
      <c r="AT248" s="18" t="s">
        <v>176</v>
      </c>
      <c r="AU248" s="18" t="s">
        <v>88</v>
      </c>
    </row>
    <row r="249" s="2" customFormat="1">
      <c r="A249" s="39"/>
      <c r="B249" s="40"/>
      <c r="C249" s="41"/>
      <c r="D249" s="241" t="s">
        <v>178</v>
      </c>
      <c r="E249" s="41"/>
      <c r="F249" s="242" t="s">
        <v>641</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178</v>
      </c>
      <c r="AU249" s="18" t="s">
        <v>88</v>
      </c>
    </row>
    <row r="250" s="2" customFormat="1">
      <c r="A250" s="39"/>
      <c r="B250" s="40"/>
      <c r="C250" s="41"/>
      <c r="D250" s="236" t="s">
        <v>186</v>
      </c>
      <c r="E250" s="41"/>
      <c r="F250" s="243" t="s">
        <v>642</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186</v>
      </c>
      <c r="AU250" s="18" t="s">
        <v>88</v>
      </c>
    </row>
    <row r="251" s="2" customFormat="1" ht="37.8" customHeight="1">
      <c r="A251" s="39"/>
      <c r="B251" s="40"/>
      <c r="C251" s="222" t="s">
        <v>396</v>
      </c>
      <c r="D251" s="222" t="s">
        <v>169</v>
      </c>
      <c r="E251" s="223" t="s">
        <v>643</v>
      </c>
      <c r="F251" s="224" t="s">
        <v>644</v>
      </c>
      <c r="G251" s="225" t="s">
        <v>433</v>
      </c>
      <c r="H251" s="226">
        <v>1339.2000000000001</v>
      </c>
      <c r="I251" s="227"/>
      <c r="J251" s="227"/>
      <c r="K251" s="228">
        <f>ROUND(P251*H251,2)</f>
        <v>0</v>
      </c>
      <c r="L251" s="224" t="s">
        <v>478</v>
      </c>
      <c r="M251" s="45"/>
      <c r="N251" s="229" t="s">
        <v>1</v>
      </c>
      <c r="O251" s="230" t="s">
        <v>41</v>
      </c>
      <c r="P251" s="231">
        <f>I251+J251</f>
        <v>0</v>
      </c>
      <c r="Q251" s="231">
        <f>ROUND(I251*H251,2)</f>
        <v>0</v>
      </c>
      <c r="R251" s="231">
        <f>ROUND(J251*H251,2)</f>
        <v>0</v>
      </c>
      <c r="S251" s="92"/>
      <c r="T251" s="232">
        <f>S251*H251</f>
        <v>0</v>
      </c>
      <c r="U251" s="232">
        <v>0</v>
      </c>
      <c r="V251" s="232">
        <f>U251*H251</f>
        <v>0</v>
      </c>
      <c r="W251" s="232">
        <v>0</v>
      </c>
      <c r="X251" s="233">
        <f>W251*H251</f>
        <v>0</v>
      </c>
      <c r="Y251" s="39"/>
      <c r="Z251" s="39"/>
      <c r="AA251" s="39"/>
      <c r="AB251" s="39"/>
      <c r="AC251" s="39"/>
      <c r="AD251" s="39"/>
      <c r="AE251" s="39"/>
      <c r="AR251" s="234" t="s">
        <v>174</v>
      </c>
      <c r="AT251" s="234" t="s">
        <v>169</v>
      </c>
      <c r="AU251" s="234" t="s">
        <v>88</v>
      </c>
      <c r="AY251" s="18" t="s">
        <v>167</v>
      </c>
      <c r="BE251" s="235">
        <f>IF(O251="základní",K251,0)</f>
        <v>0</v>
      </c>
      <c r="BF251" s="235">
        <f>IF(O251="snížená",K251,0)</f>
        <v>0</v>
      </c>
      <c r="BG251" s="235">
        <f>IF(O251="zákl. přenesená",K251,0)</f>
        <v>0</v>
      </c>
      <c r="BH251" s="235">
        <f>IF(O251="sníž. přenesená",K251,0)</f>
        <v>0</v>
      </c>
      <c r="BI251" s="235">
        <f>IF(O251="nulová",K251,0)</f>
        <v>0</v>
      </c>
      <c r="BJ251" s="18" t="s">
        <v>86</v>
      </c>
      <c r="BK251" s="235">
        <f>ROUND(P251*H251,2)</f>
        <v>0</v>
      </c>
      <c r="BL251" s="18" t="s">
        <v>174</v>
      </c>
      <c r="BM251" s="234" t="s">
        <v>645</v>
      </c>
    </row>
    <row r="252" s="2" customFormat="1">
      <c r="A252" s="39"/>
      <c r="B252" s="40"/>
      <c r="C252" s="41"/>
      <c r="D252" s="236" t="s">
        <v>176</v>
      </c>
      <c r="E252" s="41"/>
      <c r="F252" s="237" t="s">
        <v>646</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176</v>
      </c>
      <c r="AU252" s="18" t="s">
        <v>88</v>
      </c>
    </row>
    <row r="253" s="2" customFormat="1">
      <c r="A253" s="39"/>
      <c r="B253" s="40"/>
      <c r="C253" s="41"/>
      <c r="D253" s="241" t="s">
        <v>178</v>
      </c>
      <c r="E253" s="41"/>
      <c r="F253" s="242" t="s">
        <v>647</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178</v>
      </c>
      <c r="AU253" s="18" t="s">
        <v>88</v>
      </c>
    </row>
    <row r="254" s="2" customFormat="1" ht="37.8" customHeight="1">
      <c r="A254" s="39"/>
      <c r="B254" s="40"/>
      <c r="C254" s="222" t="s">
        <v>402</v>
      </c>
      <c r="D254" s="222" t="s">
        <v>169</v>
      </c>
      <c r="E254" s="223" t="s">
        <v>643</v>
      </c>
      <c r="F254" s="224" t="s">
        <v>644</v>
      </c>
      <c r="G254" s="225" t="s">
        <v>433</v>
      </c>
      <c r="H254" s="226">
        <v>52.600000000000001</v>
      </c>
      <c r="I254" s="227"/>
      <c r="J254" s="227"/>
      <c r="K254" s="228">
        <f>ROUND(P254*H254,2)</f>
        <v>0</v>
      </c>
      <c r="L254" s="224" t="s">
        <v>478</v>
      </c>
      <c r="M254" s="45"/>
      <c r="N254" s="229" t="s">
        <v>1</v>
      </c>
      <c r="O254" s="230" t="s">
        <v>41</v>
      </c>
      <c r="P254" s="231">
        <f>I254+J254</f>
        <v>0</v>
      </c>
      <c r="Q254" s="231">
        <f>ROUND(I254*H254,2)</f>
        <v>0</v>
      </c>
      <c r="R254" s="231">
        <f>ROUND(J254*H254,2)</f>
        <v>0</v>
      </c>
      <c r="S254" s="92"/>
      <c r="T254" s="232">
        <f>S254*H254</f>
        <v>0</v>
      </c>
      <c r="U254" s="232">
        <v>0</v>
      </c>
      <c r="V254" s="232">
        <f>U254*H254</f>
        <v>0</v>
      </c>
      <c r="W254" s="232">
        <v>0</v>
      </c>
      <c r="X254" s="233">
        <f>W254*H254</f>
        <v>0</v>
      </c>
      <c r="Y254" s="39"/>
      <c r="Z254" s="39"/>
      <c r="AA254" s="39"/>
      <c r="AB254" s="39"/>
      <c r="AC254" s="39"/>
      <c r="AD254" s="39"/>
      <c r="AE254" s="39"/>
      <c r="AR254" s="234" t="s">
        <v>174</v>
      </c>
      <c r="AT254" s="234" t="s">
        <v>169</v>
      </c>
      <c r="AU254" s="234" t="s">
        <v>88</v>
      </c>
      <c r="AY254" s="18" t="s">
        <v>167</v>
      </c>
      <c r="BE254" s="235">
        <f>IF(O254="základní",K254,0)</f>
        <v>0</v>
      </c>
      <c r="BF254" s="235">
        <f>IF(O254="snížená",K254,0)</f>
        <v>0</v>
      </c>
      <c r="BG254" s="235">
        <f>IF(O254="zákl. přenesená",K254,0)</f>
        <v>0</v>
      </c>
      <c r="BH254" s="235">
        <f>IF(O254="sníž. přenesená",K254,0)</f>
        <v>0</v>
      </c>
      <c r="BI254" s="235">
        <f>IF(O254="nulová",K254,0)</f>
        <v>0</v>
      </c>
      <c r="BJ254" s="18" t="s">
        <v>86</v>
      </c>
      <c r="BK254" s="235">
        <f>ROUND(P254*H254,2)</f>
        <v>0</v>
      </c>
      <c r="BL254" s="18" t="s">
        <v>174</v>
      </c>
      <c r="BM254" s="234" t="s">
        <v>648</v>
      </c>
    </row>
    <row r="255" s="2" customFormat="1">
      <c r="A255" s="39"/>
      <c r="B255" s="40"/>
      <c r="C255" s="41"/>
      <c r="D255" s="236" t="s">
        <v>176</v>
      </c>
      <c r="E255" s="41"/>
      <c r="F255" s="237" t="s">
        <v>646</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176</v>
      </c>
      <c r="AU255" s="18" t="s">
        <v>88</v>
      </c>
    </row>
    <row r="256" s="2" customFormat="1">
      <c r="A256" s="39"/>
      <c r="B256" s="40"/>
      <c r="C256" s="41"/>
      <c r="D256" s="241" t="s">
        <v>178</v>
      </c>
      <c r="E256" s="41"/>
      <c r="F256" s="242" t="s">
        <v>647</v>
      </c>
      <c r="G256" s="41"/>
      <c r="H256" s="41"/>
      <c r="I256" s="238"/>
      <c r="J256" s="238"/>
      <c r="K256" s="41"/>
      <c r="L256" s="41"/>
      <c r="M256" s="45"/>
      <c r="N256" s="239"/>
      <c r="O256" s="240"/>
      <c r="P256" s="92"/>
      <c r="Q256" s="92"/>
      <c r="R256" s="92"/>
      <c r="S256" s="92"/>
      <c r="T256" s="92"/>
      <c r="U256" s="92"/>
      <c r="V256" s="92"/>
      <c r="W256" s="92"/>
      <c r="X256" s="93"/>
      <c r="Y256" s="39"/>
      <c r="Z256" s="39"/>
      <c r="AA256" s="39"/>
      <c r="AB256" s="39"/>
      <c r="AC256" s="39"/>
      <c r="AD256" s="39"/>
      <c r="AE256" s="39"/>
      <c r="AT256" s="18" t="s">
        <v>178</v>
      </c>
      <c r="AU256" s="18" t="s">
        <v>88</v>
      </c>
    </row>
    <row r="257" s="2" customFormat="1">
      <c r="A257" s="39"/>
      <c r="B257" s="40"/>
      <c r="C257" s="41"/>
      <c r="D257" s="236" t="s">
        <v>186</v>
      </c>
      <c r="E257" s="41"/>
      <c r="F257" s="243" t="s">
        <v>649</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186</v>
      </c>
      <c r="AU257" s="18" t="s">
        <v>88</v>
      </c>
    </row>
    <row r="258" s="2" customFormat="1" ht="37.8" customHeight="1">
      <c r="A258" s="39"/>
      <c r="B258" s="40"/>
      <c r="C258" s="222" t="s">
        <v>406</v>
      </c>
      <c r="D258" s="222" t="s">
        <v>169</v>
      </c>
      <c r="E258" s="223" t="s">
        <v>643</v>
      </c>
      <c r="F258" s="224" t="s">
        <v>644</v>
      </c>
      <c r="G258" s="225" t="s">
        <v>433</v>
      </c>
      <c r="H258" s="226">
        <v>8.5500000000000007</v>
      </c>
      <c r="I258" s="227"/>
      <c r="J258" s="227"/>
      <c r="K258" s="228">
        <f>ROUND(P258*H258,2)</f>
        <v>0</v>
      </c>
      <c r="L258" s="224" t="s">
        <v>478</v>
      </c>
      <c r="M258" s="45"/>
      <c r="N258" s="229" t="s">
        <v>1</v>
      </c>
      <c r="O258" s="230" t="s">
        <v>41</v>
      </c>
      <c r="P258" s="231">
        <f>I258+J258</f>
        <v>0</v>
      </c>
      <c r="Q258" s="231">
        <f>ROUND(I258*H258,2)</f>
        <v>0</v>
      </c>
      <c r="R258" s="231">
        <f>ROUND(J258*H258,2)</f>
        <v>0</v>
      </c>
      <c r="S258" s="92"/>
      <c r="T258" s="232">
        <f>S258*H258</f>
        <v>0</v>
      </c>
      <c r="U258" s="232">
        <v>0</v>
      </c>
      <c r="V258" s="232">
        <f>U258*H258</f>
        <v>0</v>
      </c>
      <c r="W258" s="232">
        <v>0</v>
      </c>
      <c r="X258" s="233">
        <f>W258*H258</f>
        <v>0</v>
      </c>
      <c r="Y258" s="39"/>
      <c r="Z258" s="39"/>
      <c r="AA258" s="39"/>
      <c r="AB258" s="39"/>
      <c r="AC258" s="39"/>
      <c r="AD258" s="39"/>
      <c r="AE258" s="39"/>
      <c r="AR258" s="234" t="s">
        <v>174</v>
      </c>
      <c r="AT258" s="234" t="s">
        <v>169</v>
      </c>
      <c r="AU258" s="234" t="s">
        <v>88</v>
      </c>
      <c r="AY258" s="18" t="s">
        <v>167</v>
      </c>
      <c r="BE258" s="235">
        <f>IF(O258="základní",K258,0)</f>
        <v>0</v>
      </c>
      <c r="BF258" s="235">
        <f>IF(O258="snížená",K258,0)</f>
        <v>0</v>
      </c>
      <c r="BG258" s="235">
        <f>IF(O258="zákl. přenesená",K258,0)</f>
        <v>0</v>
      </c>
      <c r="BH258" s="235">
        <f>IF(O258="sníž. přenesená",K258,0)</f>
        <v>0</v>
      </c>
      <c r="BI258" s="235">
        <f>IF(O258="nulová",K258,0)</f>
        <v>0</v>
      </c>
      <c r="BJ258" s="18" t="s">
        <v>86</v>
      </c>
      <c r="BK258" s="235">
        <f>ROUND(P258*H258,2)</f>
        <v>0</v>
      </c>
      <c r="BL258" s="18" t="s">
        <v>174</v>
      </c>
      <c r="BM258" s="234" t="s">
        <v>650</v>
      </c>
    </row>
    <row r="259" s="2" customFormat="1">
      <c r="A259" s="39"/>
      <c r="B259" s="40"/>
      <c r="C259" s="41"/>
      <c r="D259" s="236" t="s">
        <v>176</v>
      </c>
      <c r="E259" s="41"/>
      <c r="F259" s="237" t="s">
        <v>646</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176</v>
      </c>
      <c r="AU259" s="18" t="s">
        <v>88</v>
      </c>
    </row>
    <row r="260" s="2" customFormat="1">
      <c r="A260" s="39"/>
      <c r="B260" s="40"/>
      <c r="C260" s="41"/>
      <c r="D260" s="241" t="s">
        <v>178</v>
      </c>
      <c r="E260" s="41"/>
      <c r="F260" s="242" t="s">
        <v>647</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178</v>
      </c>
      <c r="AU260" s="18" t="s">
        <v>88</v>
      </c>
    </row>
    <row r="261" s="2" customFormat="1">
      <c r="A261" s="39"/>
      <c r="B261" s="40"/>
      <c r="C261" s="41"/>
      <c r="D261" s="236" t="s">
        <v>186</v>
      </c>
      <c r="E261" s="41"/>
      <c r="F261" s="243" t="s">
        <v>651</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186</v>
      </c>
      <c r="AU261" s="18" t="s">
        <v>88</v>
      </c>
    </row>
    <row r="262" s="2" customFormat="1" ht="37.8" customHeight="1">
      <c r="A262" s="39"/>
      <c r="B262" s="40"/>
      <c r="C262" s="222" t="s">
        <v>412</v>
      </c>
      <c r="D262" s="222" t="s">
        <v>169</v>
      </c>
      <c r="E262" s="223" t="s">
        <v>643</v>
      </c>
      <c r="F262" s="224" t="s">
        <v>644</v>
      </c>
      <c r="G262" s="225" t="s">
        <v>433</v>
      </c>
      <c r="H262" s="226">
        <v>13</v>
      </c>
      <c r="I262" s="227"/>
      <c r="J262" s="227"/>
      <c r="K262" s="228">
        <f>ROUND(P262*H262,2)</f>
        <v>0</v>
      </c>
      <c r="L262" s="224" t="s">
        <v>478</v>
      </c>
      <c r="M262" s="45"/>
      <c r="N262" s="229" t="s">
        <v>1</v>
      </c>
      <c r="O262" s="230" t="s">
        <v>41</v>
      </c>
      <c r="P262" s="231">
        <f>I262+J262</f>
        <v>0</v>
      </c>
      <c r="Q262" s="231">
        <f>ROUND(I262*H262,2)</f>
        <v>0</v>
      </c>
      <c r="R262" s="231">
        <f>ROUND(J262*H262,2)</f>
        <v>0</v>
      </c>
      <c r="S262" s="92"/>
      <c r="T262" s="232">
        <f>S262*H262</f>
        <v>0</v>
      </c>
      <c r="U262" s="232">
        <v>0</v>
      </c>
      <c r="V262" s="232">
        <f>U262*H262</f>
        <v>0</v>
      </c>
      <c r="W262" s="232">
        <v>0</v>
      </c>
      <c r="X262" s="233">
        <f>W262*H262</f>
        <v>0</v>
      </c>
      <c r="Y262" s="39"/>
      <c r="Z262" s="39"/>
      <c r="AA262" s="39"/>
      <c r="AB262" s="39"/>
      <c r="AC262" s="39"/>
      <c r="AD262" s="39"/>
      <c r="AE262" s="39"/>
      <c r="AR262" s="234" t="s">
        <v>174</v>
      </c>
      <c r="AT262" s="234" t="s">
        <v>169</v>
      </c>
      <c r="AU262" s="234" t="s">
        <v>88</v>
      </c>
      <c r="AY262" s="18" t="s">
        <v>167</v>
      </c>
      <c r="BE262" s="235">
        <f>IF(O262="základní",K262,0)</f>
        <v>0</v>
      </c>
      <c r="BF262" s="235">
        <f>IF(O262="snížená",K262,0)</f>
        <v>0</v>
      </c>
      <c r="BG262" s="235">
        <f>IF(O262="zákl. přenesená",K262,0)</f>
        <v>0</v>
      </c>
      <c r="BH262" s="235">
        <f>IF(O262="sníž. přenesená",K262,0)</f>
        <v>0</v>
      </c>
      <c r="BI262" s="235">
        <f>IF(O262="nulová",K262,0)</f>
        <v>0</v>
      </c>
      <c r="BJ262" s="18" t="s">
        <v>86</v>
      </c>
      <c r="BK262" s="235">
        <f>ROUND(P262*H262,2)</f>
        <v>0</v>
      </c>
      <c r="BL262" s="18" t="s">
        <v>174</v>
      </c>
      <c r="BM262" s="234" t="s">
        <v>652</v>
      </c>
    </row>
    <row r="263" s="2" customFormat="1">
      <c r="A263" s="39"/>
      <c r="B263" s="40"/>
      <c r="C263" s="41"/>
      <c r="D263" s="236" t="s">
        <v>176</v>
      </c>
      <c r="E263" s="41"/>
      <c r="F263" s="237" t="s">
        <v>646</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176</v>
      </c>
      <c r="AU263" s="18" t="s">
        <v>88</v>
      </c>
    </row>
    <row r="264" s="2" customFormat="1">
      <c r="A264" s="39"/>
      <c r="B264" s="40"/>
      <c r="C264" s="41"/>
      <c r="D264" s="241" t="s">
        <v>178</v>
      </c>
      <c r="E264" s="41"/>
      <c r="F264" s="242" t="s">
        <v>647</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178</v>
      </c>
      <c r="AU264" s="18" t="s">
        <v>88</v>
      </c>
    </row>
    <row r="265" s="2" customFormat="1">
      <c r="A265" s="39"/>
      <c r="B265" s="40"/>
      <c r="C265" s="41"/>
      <c r="D265" s="236" t="s">
        <v>186</v>
      </c>
      <c r="E265" s="41"/>
      <c r="F265" s="243" t="s">
        <v>636</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186</v>
      </c>
      <c r="AU265" s="18" t="s">
        <v>88</v>
      </c>
    </row>
    <row r="266" s="2" customFormat="1" ht="37.8" customHeight="1">
      <c r="A266" s="39"/>
      <c r="B266" s="40"/>
      <c r="C266" s="222" t="s">
        <v>418</v>
      </c>
      <c r="D266" s="222" t="s">
        <v>169</v>
      </c>
      <c r="E266" s="223" t="s">
        <v>653</v>
      </c>
      <c r="F266" s="224" t="s">
        <v>654</v>
      </c>
      <c r="G266" s="225" t="s">
        <v>433</v>
      </c>
      <c r="H266" s="226">
        <v>20088</v>
      </c>
      <c r="I266" s="227"/>
      <c r="J266" s="227"/>
      <c r="K266" s="228">
        <f>ROUND(P266*H266,2)</f>
        <v>0</v>
      </c>
      <c r="L266" s="224" t="s">
        <v>478</v>
      </c>
      <c r="M266" s="45"/>
      <c r="N266" s="229" t="s">
        <v>1</v>
      </c>
      <c r="O266" s="230" t="s">
        <v>41</v>
      </c>
      <c r="P266" s="231">
        <f>I266+J266</f>
        <v>0</v>
      </c>
      <c r="Q266" s="231">
        <f>ROUND(I266*H266,2)</f>
        <v>0</v>
      </c>
      <c r="R266" s="231">
        <f>ROUND(J266*H266,2)</f>
        <v>0</v>
      </c>
      <c r="S266" s="92"/>
      <c r="T266" s="232">
        <f>S266*H266</f>
        <v>0</v>
      </c>
      <c r="U266" s="232">
        <v>0</v>
      </c>
      <c r="V266" s="232">
        <f>U266*H266</f>
        <v>0</v>
      </c>
      <c r="W266" s="232">
        <v>0</v>
      </c>
      <c r="X266" s="233">
        <f>W266*H266</f>
        <v>0</v>
      </c>
      <c r="Y266" s="39"/>
      <c r="Z266" s="39"/>
      <c r="AA266" s="39"/>
      <c r="AB266" s="39"/>
      <c r="AC266" s="39"/>
      <c r="AD266" s="39"/>
      <c r="AE266" s="39"/>
      <c r="AR266" s="234" t="s">
        <v>174</v>
      </c>
      <c r="AT266" s="234" t="s">
        <v>169</v>
      </c>
      <c r="AU266" s="234" t="s">
        <v>88</v>
      </c>
      <c r="AY266" s="18" t="s">
        <v>167</v>
      </c>
      <c r="BE266" s="235">
        <f>IF(O266="základní",K266,0)</f>
        <v>0</v>
      </c>
      <c r="BF266" s="235">
        <f>IF(O266="snížená",K266,0)</f>
        <v>0</v>
      </c>
      <c r="BG266" s="235">
        <f>IF(O266="zákl. přenesená",K266,0)</f>
        <v>0</v>
      </c>
      <c r="BH266" s="235">
        <f>IF(O266="sníž. přenesená",K266,0)</f>
        <v>0</v>
      </c>
      <c r="BI266" s="235">
        <f>IF(O266="nulová",K266,0)</f>
        <v>0</v>
      </c>
      <c r="BJ266" s="18" t="s">
        <v>86</v>
      </c>
      <c r="BK266" s="235">
        <f>ROUND(P266*H266,2)</f>
        <v>0</v>
      </c>
      <c r="BL266" s="18" t="s">
        <v>174</v>
      </c>
      <c r="BM266" s="234" t="s">
        <v>655</v>
      </c>
    </row>
    <row r="267" s="2" customFormat="1">
      <c r="A267" s="39"/>
      <c r="B267" s="40"/>
      <c r="C267" s="41"/>
      <c r="D267" s="236" t="s">
        <v>176</v>
      </c>
      <c r="E267" s="41"/>
      <c r="F267" s="237" t="s">
        <v>656</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176</v>
      </c>
      <c r="AU267" s="18" t="s">
        <v>88</v>
      </c>
    </row>
    <row r="268" s="2" customFormat="1">
      <c r="A268" s="39"/>
      <c r="B268" s="40"/>
      <c r="C268" s="41"/>
      <c r="D268" s="241" t="s">
        <v>178</v>
      </c>
      <c r="E268" s="41"/>
      <c r="F268" s="242" t="s">
        <v>657</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178</v>
      </c>
      <c r="AU268" s="18" t="s">
        <v>88</v>
      </c>
    </row>
    <row r="269" s="2" customFormat="1">
      <c r="A269" s="39"/>
      <c r="B269" s="40"/>
      <c r="C269" s="41"/>
      <c r="D269" s="236" t="s">
        <v>186</v>
      </c>
      <c r="E269" s="41"/>
      <c r="F269" s="243" t="s">
        <v>658</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186</v>
      </c>
      <c r="AU269" s="18" t="s">
        <v>88</v>
      </c>
    </row>
    <row r="270" s="13" customFormat="1">
      <c r="A270" s="13"/>
      <c r="B270" s="244"/>
      <c r="C270" s="245"/>
      <c r="D270" s="236" t="s">
        <v>304</v>
      </c>
      <c r="E270" s="268" t="s">
        <v>1</v>
      </c>
      <c r="F270" s="246" t="s">
        <v>659</v>
      </c>
      <c r="G270" s="245"/>
      <c r="H270" s="247">
        <v>20088</v>
      </c>
      <c r="I270" s="248"/>
      <c r="J270" s="248"/>
      <c r="K270" s="245"/>
      <c r="L270" s="245"/>
      <c r="M270" s="249"/>
      <c r="N270" s="250"/>
      <c r="O270" s="251"/>
      <c r="P270" s="251"/>
      <c r="Q270" s="251"/>
      <c r="R270" s="251"/>
      <c r="S270" s="251"/>
      <c r="T270" s="251"/>
      <c r="U270" s="251"/>
      <c r="V270" s="251"/>
      <c r="W270" s="251"/>
      <c r="X270" s="252"/>
      <c r="Y270" s="13"/>
      <c r="Z270" s="13"/>
      <c r="AA270" s="13"/>
      <c r="AB270" s="13"/>
      <c r="AC270" s="13"/>
      <c r="AD270" s="13"/>
      <c r="AE270" s="13"/>
      <c r="AT270" s="253" t="s">
        <v>304</v>
      </c>
      <c r="AU270" s="253" t="s">
        <v>88</v>
      </c>
      <c r="AV270" s="13" t="s">
        <v>88</v>
      </c>
      <c r="AW270" s="13" t="s">
        <v>5</v>
      </c>
      <c r="AX270" s="13" t="s">
        <v>86</v>
      </c>
      <c r="AY270" s="253" t="s">
        <v>167</v>
      </c>
    </row>
    <row r="271" s="2" customFormat="1" ht="37.8" customHeight="1">
      <c r="A271" s="39"/>
      <c r="B271" s="40"/>
      <c r="C271" s="222" t="s">
        <v>424</v>
      </c>
      <c r="D271" s="222" t="s">
        <v>169</v>
      </c>
      <c r="E271" s="223" t="s">
        <v>653</v>
      </c>
      <c r="F271" s="224" t="s">
        <v>654</v>
      </c>
      <c r="G271" s="225" t="s">
        <v>433</v>
      </c>
      <c r="H271" s="226">
        <v>789</v>
      </c>
      <c r="I271" s="227"/>
      <c r="J271" s="227"/>
      <c r="K271" s="228">
        <f>ROUND(P271*H271,2)</f>
        <v>0</v>
      </c>
      <c r="L271" s="224" t="s">
        <v>478</v>
      </c>
      <c r="M271" s="45"/>
      <c r="N271" s="229" t="s">
        <v>1</v>
      </c>
      <c r="O271" s="230" t="s">
        <v>41</v>
      </c>
      <c r="P271" s="231">
        <f>I271+J271</f>
        <v>0</v>
      </c>
      <c r="Q271" s="231">
        <f>ROUND(I271*H271,2)</f>
        <v>0</v>
      </c>
      <c r="R271" s="231">
        <f>ROUND(J271*H271,2)</f>
        <v>0</v>
      </c>
      <c r="S271" s="92"/>
      <c r="T271" s="232">
        <f>S271*H271</f>
        <v>0</v>
      </c>
      <c r="U271" s="232">
        <v>0</v>
      </c>
      <c r="V271" s="232">
        <f>U271*H271</f>
        <v>0</v>
      </c>
      <c r="W271" s="232">
        <v>0</v>
      </c>
      <c r="X271" s="233">
        <f>W271*H271</f>
        <v>0</v>
      </c>
      <c r="Y271" s="39"/>
      <c r="Z271" s="39"/>
      <c r="AA271" s="39"/>
      <c r="AB271" s="39"/>
      <c r="AC271" s="39"/>
      <c r="AD271" s="39"/>
      <c r="AE271" s="39"/>
      <c r="AR271" s="234" t="s">
        <v>174</v>
      </c>
      <c r="AT271" s="234" t="s">
        <v>169</v>
      </c>
      <c r="AU271" s="234" t="s">
        <v>88</v>
      </c>
      <c r="AY271" s="18" t="s">
        <v>167</v>
      </c>
      <c r="BE271" s="235">
        <f>IF(O271="základní",K271,0)</f>
        <v>0</v>
      </c>
      <c r="BF271" s="235">
        <f>IF(O271="snížená",K271,0)</f>
        <v>0</v>
      </c>
      <c r="BG271" s="235">
        <f>IF(O271="zákl. přenesená",K271,0)</f>
        <v>0</v>
      </c>
      <c r="BH271" s="235">
        <f>IF(O271="sníž. přenesená",K271,0)</f>
        <v>0</v>
      </c>
      <c r="BI271" s="235">
        <f>IF(O271="nulová",K271,0)</f>
        <v>0</v>
      </c>
      <c r="BJ271" s="18" t="s">
        <v>86</v>
      </c>
      <c r="BK271" s="235">
        <f>ROUND(P271*H271,2)</f>
        <v>0</v>
      </c>
      <c r="BL271" s="18" t="s">
        <v>174</v>
      </c>
      <c r="BM271" s="234" t="s">
        <v>660</v>
      </c>
    </row>
    <row r="272" s="2" customFormat="1">
      <c r="A272" s="39"/>
      <c r="B272" s="40"/>
      <c r="C272" s="41"/>
      <c r="D272" s="236" t="s">
        <v>176</v>
      </c>
      <c r="E272" s="41"/>
      <c r="F272" s="237" t="s">
        <v>656</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176</v>
      </c>
      <c r="AU272" s="18" t="s">
        <v>88</v>
      </c>
    </row>
    <row r="273" s="2" customFormat="1">
      <c r="A273" s="39"/>
      <c r="B273" s="40"/>
      <c r="C273" s="41"/>
      <c r="D273" s="241" t="s">
        <v>178</v>
      </c>
      <c r="E273" s="41"/>
      <c r="F273" s="242" t="s">
        <v>657</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178</v>
      </c>
      <c r="AU273" s="18" t="s">
        <v>88</v>
      </c>
    </row>
    <row r="274" s="2" customFormat="1">
      <c r="A274" s="39"/>
      <c r="B274" s="40"/>
      <c r="C274" s="41"/>
      <c r="D274" s="236" t="s">
        <v>186</v>
      </c>
      <c r="E274" s="41"/>
      <c r="F274" s="243" t="s">
        <v>661</v>
      </c>
      <c r="G274" s="41"/>
      <c r="H274" s="41"/>
      <c r="I274" s="238"/>
      <c r="J274" s="238"/>
      <c r="K274" s="41"/>
      <c r="L274" s="41"/>
      <c r="M274" s="45"/>
      <c r="N274" s="239"/>
      <c r="O274" s="240"/>
      <c r="P274" s="92"/>
      <c r="Q274" s="92"/>
      <c r="R274" s="92"/>
      <c r="S274" s="92"/>
      <c r="T274" s="92"/>
      <c r="U274" s="92"/>
      <c r="V274" s="92"/>
      <c r="W274" s="92"/>
      <c r="X274" s="93"/>
      <c r="Y274" s="39"/>
      <c r="Z274" s="39"/>
      <c r="AA274" s="39"/>
      <c r="AB274" s="39"/>
      <c r="AC274" s="39"/>
      <c r="AD274" s="39"/>
      <c r="AE274" s="39"/>
      <c r="AT274" s="18" t="s">
        <v>186</v>
      </c>
      <c r="AU274" s="18" t="s">
        <v>88</v>
      </c>
    </row>
    <row r="275" s="13" customFormat="1">
      <c r="A275" s="13"/>
      <c r="B275" s="244"/>
      <c r="C275" s="245"/>
      <c r="D275" s="236" t="s">
        <v>304</v>
      </c>
      <c r="E275" s="268" t="s">
        <v>1</v>
      </c>
      <c r="F275" s="246" t="s">
        <v>662</v>
      </c>
      <c r="G275" s="245"/>
      <c r="H275" s="247">
        <v>789</v>
      </c>
      <c r="I275" s="248"/>
      <c r="J275" s="248"/>
      <c r="K275" s="245"/>
      <c r="L275" s="245"/>
      <c r="M275" s="249"/>
      <c r="N275" s="250"/>
      <c r="O275" s="251"/>
      <c r="P275" s="251"/>
      <c r="Q275" s="251"/>
      <c r="R275" s="251"/>
      <c r="S275" s="251"/>
      <c r="T275" s="251"/>
      <c r="U275" s="251"/>
      <c r="V275" s="251"/>
      <c r="W275" s="251"/>
      <c r="X275" s="252"/>
      <c r="Y275" s="13"/>
      <c r="Z275" s="13"/>
      <c r="AA275" s="13"/>
      <c r="AB275" s="13"/>
      <c r="AC275" s="13"/>
      <c r="AD275" s="13"/>
      <c r="AE275" s="13"/>
      <c r="AT275" s="253" t="s">
        <v>304</v>
      </c>
      <c r="AU275" s="253" t="s">
        <v>88</v>
      </c>
      <c r="AV275" s="13" t="s">
        <v>88</v>
      </c>
      <c r="AW275" s="13" t="s">
        <v>5</v>
      </c>
      <c r="AX275" s="13" t="s">
        <v>86</v>
      </c>
      <c r="AY275" s="253" t="s">
        <v>167</v>
      </c>
    </row>
    <row r="276" s="2" customFormat="1" ht="37.8" customHeight="1">
      <c r="A276" s="39"/>
      <c r="B276" s="40"/>
      <c r="C276" s="222" t="s">
        <v>430</v>
      </c>
      <c r="D276" s="222" t="s">
        <v>169</v>
      </c>
      <c r="E276" s="223" t="s">
        <v>653</v>
      </c>
      <c r="F276" s="224" t="s">
        <v>654</v>
      </c>
      <c r="G276" s="225" t="s">
        <v>433</v>
      </c>
      <c r="H276" s="226">
        <v>128.25</v>
      </c>
      <c r="I276" s="227"/>
      <c r="J276" s="227"/>
      <c r="K276" s="228">
        <f>ROUND(P276*H276,2)</f>
        <v>0</v>
      </c>
      <c r="L276" s="224" t="s">
        <v>478</v>
      </c>
      <c r="M276" s="45"/>
      <c r="N276" s="229" t="s">
        <v>1</v>
      </c>
      <c r="O276" s="230" t="s">
        <v>41</v>
      </c>
      <c r="P276" s="231">
        <f>I276+J276</f>
        <v>0</v>
      </c>
      <c r="Q276" s="231">
        <f>ROUND(I276*H276,2)</f>
        <v>0</v>
      </c>
      <c r="R276" s="231">
        <f>ROUND(J276*H276,2)</f>
        <v>0</v>
      </c>
      <c r="S276" s="92"/>
      <c r="T276" s="232">
        <f>S276*H276</f>
        <v>0</v>
      </c>
      <c r="U276" s="232">
        <v>0</v>
      </c>
      <c r="V276" s="232">
        <f>U276*H276</f>
        <v>0</v>
      </c>
      <c r="W276" s="232">
        <v>0</v>
      </c>
      <c r="X276" s="233">
        <f>W276*H276</f>
        <v>0</v>
      </c>
      <c r="Y276" s="39"/>
      <c r="Z276" s="39"/>
      <c r="AA276" s="39"/>
      <c r="AB276" s="39"/>
      <c r="AC276" s="39"/>
      <c r="AD276" s="39"/>
      <c r="AE276" s="39"/>
      <c r="AR276" s="234" t="s">
        <v>174</v>
      </c>
      <c r="AT276" s="234" t="s">
        <v>169</v>
      </c>
      <c r="AU276" s="234" t="s">
        <v>88</v>
      </c>
      <c r="AY276" s="18" t="s">
        <v>167</v>
      </c>
      <c r="BE276" s="235">
        <f>IF(O276="základní",K276,0)</f>
        <v>0</v>
      </c>
      <c r="BF276" s="235">
        <f>IF(O276="snížená",K276,0)</f>
        <v>0</v>
      </c>
      <c r="BG276" s="235">
        <f>IF(O276="zákl. přenesená",K276,0)</f>
        <v>0</v>
      </c>
      <c r="BH276" s="235">
        <f>IF(O276="sníž. přenesená",K276,0)</f>
        <v>0</v>
      </c>
      <c r="BI276" s="235">
        <f>IF(O276="nulová",K276,0)</f>
        <v>0</v>
      </c>
      <c r="BJ276" s="18" t="s">
        <v>86</v>
      </c>
      <c r="BK276" s="235">
        <f>ROUND(P276*H276,2)</f>
        <v>0</v>
      </c>
      <c r="BL276" s="18" t="s">
        <v>174</v>
      </c>
      <c r="BM276" s="234" t="s">
        <v>663</v>
      </c>
    </row>
    <row r="277" s="2" customFormat="1">
      <c r="A277" s="39"/>
      <c r="B277" s="40"/>
      <c r="C277" s="41"/>
      <c r="D277" s="236" t="s">
        <v>176</v>
      </c>
      <c r="E277" s="41"/>
      <c r="F277" s="237" t="s">
        <v>656</v>
      </c>
      <c r="G277" s="41"/>
      <c r="H277" s="41"/>
      <c r="I277" s="238"/>
      <c r="J277" s="238"/>
      <c r="K277" s="41"/>
      <c r="L277" s="41"/>
      <c r="M277" s="45"/>
      <c r="N277" s="239"/>
      <c r="O277" s="240"/>
      <c r="P277" s="92"/>
      <c r="Q277" s="92"/>
      <c r="R277" s="92"/>
      <c r="S277" s="92"/>
      <c r="T277" s="92"/>
      <c r="U277" s="92"/>
      <c r="V277" s="92"/>
      <c r="W277" s="92"/>
      <c r="X277" s="93"/>
      <c r="Y277" s="39"/>
      <c r="Z277" s="39"/>
      <c r="AA277" s="39"/>
      <c r="AB277" s="39"/>
      <c r="AC277" s="39"/>
      <c r="AD277" s="39"/>
      <c r="AE277" s="39"/>
      <c r="AT277" s="18" t="s">
        <v>176</v>
      </c>
      <c r="AU277" s="18" t="s">
        <v>88</v>
      </c>
    </row>
    <row r="278" s="2" customFormat="1">
      <c r="A278" s="39"/>
      <c r="B278" s="40"/>
      <c r="C278" s="41"/>
      <c r="D278" s="241" t="s">
        <v>178</v>
      </c>
      <c r="E278" s="41"/>
      <c r="F278" s="242" t="s">
        <v>657</v>
      </c>
      <c r="G278" s="41"/>
      <c r="H278" s="41"/>
      <c r="I278" s="238"/>
      <c r="J278" s="238"/>
      <c r="K278" s="41"/>
      <c r="L278" s="41"/>
      <c r="M278" s="45"/>
      <c r="N278" s="239"/>
      <c r="O278" s="240"/>
      <c r="P278" s="92"/>
      <c r="Q278" s="92"/>
      <c r="R278" s="92"/>
      <c r="S278" s="92"/>
      <c r="T278" s="92"/>
      <c r="U278" s="92"/>
      <c r="V278" s="92"/>
      <c r="W278" s="92"/>
      <c r="X278" s="93"/>
      <c r="Y278" s="39"/>
      <c r="Z278" s="39"/>
      <c r="AA278" s="39"/>
      <c r="AB278" s="39"/>
      <c r="AC278" s="39"/>
      <c r="AD278" s="39"/>
      <c r="AE278" s="39"/>
      <c r="AT278" s="18" t="s">
        <v>178</v>
      </c>
      <c r="AU278" s="18" t="s">
        <v>88</v>
      </c>
    </row>
    <row r="279" s="2" customFormat="1">
      <c r="A279" s="39"/>
      <c r="B279" s="40"/>
      <c r="C279" s="41"/>
      <c r="D279" s="236" t="s">
        <v>186</v>
      </c>
      <c r="E279" s="41"/>
      <c r="F279" s="243" t="s">
        <v>664</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186</v>
      </c>
      <c r="AU279" s="18" t="s">
        <v>88</v>
      </c>
    </row>
    <row r="280" s="13" customFormat="1">
      <c r="A280" s="13"/>
      <c r="B280" s="244"/>
      <c r="C280" s="245"/>
      <c r="D280" s="236" t="s">
        <v>304</v>
      </c>
      <c r="E280" s="268" t="s">
        <v>1</v>
      </c>
      <c r="F280" s="246" t="s">
        <v>665</v>
      </c>
      <c r="G280" s="245"/>
      <c r="H280" s="247">
        <v>128.25</v>
      </c>
      <c r="I280" s="248"/>
      <c r="J280" s="248"/>
      <c r="K280" s="245"/>
      <c r="L280" s="245"/>
      <c r="M280" s="249"/>
      <c r="N280" s="250"/>
      <c r="O280" s="251"/>
      <c r="P280" s="251"/>
      <c r="Q280" s="251"/>
      <c r="R280" s="251"/>
      <c r="S280" s="251"/>
      <c r="T280" s="251"/>
      <c r="U280" s="251"/>
      <c r="V280" s="251"/>
      <c r="W280" s="251"/>
      <c r="X280" s="252"/>
      <c r="Y280" s="13"/>
      <c r="Z280" s="13"/>
      <c r="AA280" s="13"/>
      <c r="AB280" s="13"/>
      <c r="AC280" s="13"/>
      <c r="AD280" s="13"/>
      <c r="AE280" s="13"/>
      <c r="AT280" s="253" t="s">
        <v>304</v>
      </c>
      <c r="AU280" s="253" t="s">
        <v>88</v>
      </c>
      <c r="AV280" s="13" t="s">
        <v>88</v>
      </c>
      <c r="AW280" s="13" t="s">
        <v>5</v>
      </c>
      <c r="AX280" s="13" t="s">
        <v>86</v>
      </c>
      <c r="AY280" s="253" t="s">
        <v>167</v>
      </c>
    </row>
    <row r="281" s="2" customFormat="1" ht="37.8" customHeight="1">
      <c r="A281" s="39"/>
      <c r="B281" s="40"/>
      <c r="C281" s="222" t="s">
        <v>435</v>
      </c>
      <c r="D281" s="222" t="s">
        <v>169</v>
      </c>
      <c r="E281" s="223" t="s">
        <v>653</v>
      </c>
      <c r="F281" s="224" t="s">
        <v>654</v>
      </c>
      <c r="G281" s="225" t="s">
        <v>433</v>
      </c>
      <c r="H281" s="226">
        <v>195</v>
      </c>
      <c r="I281" s="227"/>
      <c r="J281" s="227"/>
      <c r="K281" s="228">
        <f>ROUND(P281*H281,2)</f>
        <v>0</v>
      </c>
      <c r="L281" s="224" t="s">
        <v>478</v>
      </c>
      <c r="M281" s="45"/>
      <c r="N281" s="229" t="s">
        <v>1</v>
      </c>
      <c r="O281" s="230" t="s">
        <v>41</v>
      </c>
      <c r="P281" s="231">
        <f>I281+J281</f>
        <v>0</v>
      </c>
      <c r="Q281" s="231">
        <f>ROUND(I281*H281,2)</f>
        <v>0</v>
      </c>
      <c r="R281" s="231">
        <f>ROUND(J281*H281,2)</f>
        <v>0</v>
      </c>
      <c r="S281" s="92"/>
      <c r="T281" s="232">
        <f>S281*H281</f>
        <v>0</v>
      </c>
      <c r="U281" s="232">
        <v>0</v>
      </c>
      <c r="V281" s="232">
        <f>U281*H281</f>
        <v>0</v>
      </c>
      <c r="W281" s="232">
        <v>0</v>
      </c>
      <c r="X281" s="233">
        <f>W281*H281</f>
        <v>0</v>
      </c>
      <c r="Y281" s="39"/>
      <c r="Z281" s="39"/>
      <c r="AA281" s="39"/>
      <c r="AB281" s="39"/>
      <c r="AC281" s="39"/>
      <c r="AD281" s="39"/>
      <c r="AE281" s="39"/>
      <c r="AR281" s="234" t="s">
        <v>174</v>
      </c>
      <c r="AT281" s="234" t="s">
        <v>169</v>
      </c>
      <c r="AU281" s="234" t="s">
        <v>88</v>
      </c>
      <c r="AY281" s="18" t="s">
        <v>167</v>
      </c>
      <c r="BE281" s="235">
        <f>IF(O281="základní",K281,0)</f>
        <v>0</v>
      </c>
      <c r="BF281" s="235">
        <f>IF(O281="snížená",K281,0)</f>
        <v>0</v>
      </c>
      <c r="BG281" s="235">
        <f>IF(O281="zákl. přenesená",K281,0)</f>
        <v>0</v>
      </c>
      <c r="BH281" s="235">
        <f>IF(O281="sníž. přenesená",K281,0)</f>
        <v>0</v>
      </c>
      <c r="BI281" s="235">
        <f>IF(O281="nulová",K281,0)</f>
        <v>0</v>
      </c>
      <c r="BJ281" s="18" t="s">
        <v>86</v>
      </c>
      <c r="BK281" s="235">
        <f>ROUND(P281*H281,2)</f>
        <v>0</v>
      </c>
      <c r="BL281" s="18" t="s">
        <v>174</v>
      </c>
      <c r="BM281" s="234" t="s">
        <v>666</v>
      </c>
    </row>
    <row r="282" s="2" customFormat="1">
      <c r="A282" s="39"/>
      <c r="B282" s="40"/>
      <c r="C282" s="41"/>
      <c r="D282" s="236" t="s">
        <v>176</v>
      </c>
      <c r="E282" s="41"/>
      <c r="F282" s="237" t="s">
        <v>656</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176</v>
      </c>
      <c r="AU282" s="18" t="s">
        <v>88</v>
      </c>
    </row>
    <row r="283" s="2" customFormat="1">
      <c r="A283" s="39"/>
      <c r="B283" s="40"/>
      <c r="C283" s="41"/>
      <c r="D283" s="241" t="s">
        <v>178</v>
      </c>
      <c r="E283" s="41"/>
      <c r="F283" s="242" t="s">
        <v>657</v>
      </c>
      <c r="G283" s="41"/>
      <c r="H283" s="41"/>
      <c r="I283" s="238"/>
      <c r="J283" s="238"/>
      <c r="K283" s="41"/>
      <c r="L283" s="41"/>
      <c r="M283" s="45"/>
      <c r="N283" s="239"/>
      <c r="O283" s="240"/>
      <c r="P283" s="92"/>
      <c r="Q283" s="92"/>
      <c r="R283" s="92"/>
      <c r="S283" s="92"/>
      <c r="T283" s="92"/>
      <c r="U283" s="92"/>
      <c r="V283" s="92"/>
      <c r="W283" s="92"/>
      <c r="X283" s="93"/>
      <c r="Y283" s="39"/>
      <c r="Z283" s="39"/>
      <c r="AA283" s="39"/>
      <c r="AB283" s="39"/>
      <c r="AC283" s="39"/>
      <c r="AD283" s="39"/>
      <c r="AE283" s="39"/>
      <c r="AT283" s="18" t="s">
        <v>178</v>
      </c>
      <c r="AU283" s="18" t="s">
        <v>88</v>
      </c>
    </row>
    <row r="284" s="2" customFormat="1">
      <c r="A284" s="39"/>
      <c r="B284" s="40"/>
      <c r="C284" s="41"/>
      <c r="D284" s="236" t="s">
        <v>186</v>
      </c>
      <c r="E284" s="41"/>
      <c r="F284" s="243" t="s">
        <v>636</v>
      </c>
      <c r="G284" s="41"/>
      <c r="H284" s="41"/>
      <c r="I284" s="238"/>
      <c r="J284" s="238"/>
      <c r="K284" s="41"/>
      <c r="L284" s="41"/>
      <c r="M284" s="45"/>
      <c r="N284" s="239"/>
      <c r="O284" s="240"/>
      <c r="P284" s="92"/>
      <c r="Q284" s="92"/>
      <c r="R284" s="92"/>
      <c r="S284" s="92"/>
      <c r="T284" s="92"/>
      <c r="U284" s="92"/>
      <c r="V284" s="92"/>
      <c r="W284" s="92"/>
      <c r="X284" s="93"/>
      <c r="Y284" s="39"/>
      <c r="Z284" s="39"/>
      <c r="AA284" s="39"/>
      <c r="AB284" s="39"/>
      <c r="AC284" s="39"/>
      <c r="AD284" s="39"/>
      <c r="AE284" s="39"/>
      <c r="AT284" s="18" t="s">
        <v>186</v>
      </c>
      <c r="AU284" s="18" t="s">
        <v>88</v>
      </c>
    </row>
    <row r="285" s="13" customFormat="1">
      <c r="A285" s="13"/>
      <c r="B285" s="244"/>
      <c r="C285" s="245"/>
      <c r="D285" s="236" t="s">
        <v>304</v>
      </c>
      <c r="E285" s="268" t="s">
        <v>1</v>
      </c>
      <c r="F285" s="246" t="s">
        <v>667</v>
      </c>
      <c r="G285" s="245"/>
      <c r="H285" s="247">
        <v>195</v>
      </c>
      <c r="I285" s="248"/>
      <c r="J285" s="248"/>
      <c r="K285" s="245"/>
      <c r="L285" s="245"/>
      <c r="M285" s="249"/>
      <c r="N285" s="250"/>
      <c r="O285" s="251"/>
      <c r="P285" s="251"/>
      <c r="Q285" s="251"/>
      <c r="R285" s="251"/>
      <c r="S285" s="251"/>
      <c r="T285" s="251"/>
      <c r="U285" s="251"/>
      <c r="V285" s="251"/>
      <c r="W285" s="251"/>
      <c r="X285" s="252"/>
      <c r="Y285" s="13"/>
      <c r="Z285" s="13"/>
      <c r="AA285" s="13"/>
      <c r="AB285" s="13"/>
      <c r="AC285" s="13"/>
      <c r="AD285" s="13"/>
      <c r="AE285" s="13"/>
      <c r="AT285" s="253" t="s">
        <v>304</v>
      </c>
      <c r="AU285" s="253" t="s">
        <v>88</v>
      </c>
      <c r="AV285" s="13" t="s">
        <v>88</v>
      </c>
      <c r="AW285" s="13" t="s">
        <v>5</v>
      </c>
      <c r="AX285" s="13" t="s">
        <v>86</v>
      </c>
      <c r="AY285" s="253" t="s">
        <v>167</v>
      </c>
    </row>
    <row r="286" s="2" customFormat="1" ht="33" customHeight="1">
      <c r="A286" s="39"/>
      <c r="B286" s="40"/>
      <c r="C286" s="222" t="s">
        <v>441</v>
      </c>
      <c r="D286" s="222" t="s">
        <v>169</v>
      </c>
      <c r="E286" s="223" t="s">
        <v>668</v>
      </c>
      <c r="F286" s="224" t="s">
        <v>669</v>
      </c>
      <c r="G286" s="225" t="s">
        <v>433</v>
      </c>
      <c r="H286" s="226">
        <v>52.600000000000001</v>
      </c>
      <c r="I286" s="227"/>
      <c r="J286" s="227"/>
      <c r="K286" s="228">
        <f>ROUND(P286*H286,2)</f>
        <v>0</v>
      </c>
      <c r="L286" s="224" t="s">
        <v>478</v>
      </c>
      <c r="M286" s="45"/>
      <c r="N286" s="229" t="s">
        <v>1</v>
      </c>
      <c r="O286" s="230" t="s">
        <v>41</v>
      </c>
      <c r="P286" s="231">
        <f>I286+J286</f>
        <v>0</v>
      </c>
      <c r="Q286" s="231">
        <f>ROUND(I286*H286,2)</f>
        <v>0</v>
      </c>
      <c r="R286" s="231">
        <f>ROUND(J286*H286,2)</f>
        <v>0</v>
      </c>
      <c r="S286" s="92"/>
      <c r="T286" s="232">
        <f>S286*H286</f>
        <v>0</v>
      </c>
      <c r="U286" s="232">
        <v>0</v>
      </c>
      <c r="V286" s="232">
        <f>U286*H286</f>
        <v>0</v>
      </c>
      <c r="W286" s="232">
        <v>0</v>
      </c>
      <c r="X286" s="233">
        <f>W286*H286</f>
        <v>0</v>
      </c>
      <c r="Y286" s="39"/>
      <c r="Z286" s="39"/>
      <c r="AA286" s="39"/>
      <c r="AB286" s="39"/>
      <c r="AC286" s="39"/>
      <c r="AD286" s="39"/>
      <c r="AE286" s="39"/>
      <c r="AR286" s="234" t="s">
        <v>174</v>
      </c>
      <c r="AT286" s="234" t="s">
        <v>169</v>
      </c>
      <c r="AU286" s="234" t="s">
        <v>88</v>
      </c>
      <c r="AY286" s="18" t="s">
        <v>167</v>
      </c>
      <c r="BE286" s="235">
        <f>IF(O286="základní",K286,0)</f>
        <v>0</v>
      </c>
      <c r="BF286" s="235">
        <f>IF(O286="snížená",K286,0)</f>
        <v>0</v>
      </c>
      <c r="BG286" s="235">
        <f>IF(O286="zákl. přenesená",K286,0)</f>
        <v>0</v>
      </c>
      <c r="BH286" s="235">
        <f>IF(O286="sníž. přenesená",K286,0)</f>
        <v>0</v>
      </c>
      <c r="BI286" s="235">
        <f>IF(O286="nulová",K286,0)</f>
        <v>0</v>
      </c>
      <c r="BJ286" s="18" t="s">
        <v>86</v>
      </c>
      <c r="BK286" s="235">
        <f>ROUND(P286*H286,2)</f>
        <v>0</v>
      </c>
      <c r="BL286" s="18" t="s">
        <v>174</v>
      </c>
      <c r="BM286" s="234" t="s">
        <v>670</v>
      </c>
    </row>
    <row r="287" s="2" customFormat="1">
      <c r="A287" s="39"/>
      <c r="B287" s="40"/>
      <c r="C287" s="41"/>
      <c r="D287" s="236" t="s">
        <v>176</v>
      </c>
      <c r="E287" s="41"/>
      <c r="F287" s="237" t="s">
        <v>671</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176</v>
      </c>
      <c r="AU287" s="18" t="s">
        <v>88</v>
      </c>
    </row>
    <row r="288" s="2" customFormat="1">
      <c r="A288" s="39"/>
      <c r="B288" s="40"/>
      <c r="C288" s="41"/>
      <c r="D288" s="241" t="s">
        <v>178</v>
      </c>
      <c r="E288" s="41"/>
      <c r="F288" s="242" t="s">
        <v>672</v>
      </c>
      <c r="G288" s="41"/>
      <c r="H288" s="41"/>
      <c r="I288" s="238"/>
      <c r="J288" s="238"/>
      <c r="K288" s="41"/>
      <c r="L288" s="41"/>
      <c r="M288" s="45"/>
      <c r="N288" s="239"/>
      <c r="O288" s="240"/>
      <c r="P288" s="92"/>
      <c r="Q288" s="92"/>
      <c r="R288" s="92"/>
      <c r="S288" s="92"/>
      <c r="T288" s="92"/>
      <c r="U288" s="92"/>
      <c r="V288" s="92"/>
      <c r="W288" s="92"/>
      <c r="X288" s="93"/>
      <c r="Y288" s="39"/>
      <c r="Z288" s="39"/>
      <c r="AA288" s="39"/>
      <c r="AB288" s="39"/>
      <c r="AC288" s="39"/>
      <c r="AD288" s="39"/>
      <c r="AE288" s="39"/>
      <c r="AT288" s="18" t="s">
        <v>178</v>
      </c>
      <c r="AU288" s="18" t="s">
        <v>88</v>
      </c>
    </row>
    <row r="289" s="2" customFormat="1" ht="24.15" customHeight="1">
      <c r="A289" s="39"/>
      <c r="B289" s="40"/>
      <c r="C289" s="222" t="s">
        <v>447</v>
      </c>
      <c r="D289" s="222" t="s">
        <v>169</v>
      </c>
      <c r="E289" s="223" t="s">
        <v>673</v>
      </c>
      <c r="F289" s="224" t="s">
        <v>674</v>
      </c>
      <c r="G289" s="225" t="s">
        <v>348</v>
      </c>
      <c r="H289" s="226">
        <v>2298.7399999999998</v>
      </c>
      <c r="I289" s="227"/>
      <c r="J289" s="227"/>
      <c r="K289" s="228">
        <f>ROUND(P289*H289,2)</f>
        <v>0</v>
      </c>
      <c r="L289" s="224" t="s">
        <v>478</v>
      </c>
      <c r="M289" s="45"/>
      <c r="N289" s="229" t="s">
        <v>1</v>
      </c>
      <c r="O289" s="230" t="s">
        <v>41</v>
      </c>
      <c r="P289" s="231">
        <f>I289+J289</f>
        <v>0</v>
      </c>
      <c r="Q289" s="231">
        <f>ROUND(I289*H289,2)</f>
        <v>0</v>
      </c>
      <c r="R289" s="231">
        <f>ROUND(J289*H289,2)</f>
        <v>0</v>
      </c>
      <c r="S289" s="92"/>
      <c r="T289" s="232">
        <f>S289*H289</f>
        <v>0</v>
      </c>
      <c r="U289" s="232">
        <v>0</v>
      </c>
      <c r="V289" s="232">
        <f>U289*H289</f>
        <v>0</v>
      </c>
      <c r="W289" s="232">
        <v>0</v>
      </c>
      <c r="X289" s="233">
        <f>W289*H289</f>
        <v>0</v>
      </c>
      <c r="Y289" s="39"/>
      <c r="Z289" s="39"/>
      <c r="AA289" s="39"/>
      <c r="AB289" s="39"/>
      <c r="AC289" s="39"/>
      <c r="AD289" s="39"/>
      <c r="AE289" s="39"/>
      <c r="AR289" s="234" t="s">
        <v>174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174</v>
      </c>
      <c r="BM289" s="234" t="s">
        <v>675</v>
      </c>
    </row>
    <row r="290" s="2" customFormat="1">
      <c r="A290" s="39"/>
      <c r="B290" s="40"/>
      <c r="C290" s="41"/>
      <c r="D290" s="236" t="s">
        <v>176</v>
      </c>
      <c r="E290" s="41"/>
      <c r="F290" s="237" t="s">
        <v>676</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677</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c r="A292" s="39"/>
      <c r="B292" s="40"/>
      <c r="C292" s="41"/>
      <c r="D292" s="236" t="s">
        <v>186</v>
      </c>
      <c r="E292" s="41"/>
      <c r="F292" s="243" t="s">
        <v>678</v>
      </c>
      <c r="G292" s="41"/>
      <c r="H292" s="41"/>
      <c r="I292" s="238"/>
      <c r="J292" s="238"/>
      <c r="K292" s="41"/>
      <c r="L292" s="41"/>
      <c r="M292" s="45"/>
      <c r="N292" s="239"/>
      <c r="O292" s="240"/>
      <c r="P292" s="92"/>
      <c r="Q292" s="92"/>
      <c r="R292" s="92"/>
      <c r="S292" s="92"/>
      <c r="T292" s="92"/>
      <c r="U292" s="92"/>
      <c r="V292" s="92"/>
      <c r="W292" s="92"/>
      <c r="X292" s="93"/>
      <c r="Y292" s="39"/>
      <c r="Z292" s="39"/>
      <c r="AA292" s="39"/>
      <c r="AB292" s="39"/>
      <c r="AC292" s="39"/>
      <c r="AD292" s="39"/>
      <c r="AE292" s="39"/>
      <c r="AT292" s="18" t="s">
        <v>186</v>
      </c>
      <c r="AU292" s="18" t="s">
        <v>88</v>
      </c>
    </row>
    <row r="293" s="13" customFormat="1">
      <c r="A293" s="13"/>
      <c r="B293" s="244"/>
      <c r="C293" s="245"/>
      <c r="D293" s="236" t="s">
        <v>304</v>
      </c>
      <c r="E293" s="268" t="s">
        <v>1</v>
      </c>
      <c r="F293" s="246" t="s">
        <v>679</v>
      </c>
      <c r="G293" s="245"/>
      <c r="H293" s="247">
        <v>2298.7399999999998</v>
      </c>
      <c r="I293" s="248"/>
      <c r="J293" s="248"/>
      <c r="K293" s="245"/>
      <c r="L293" s="245"/>
      <c r="M293" s="249"/>
      <c r="N293" s="250"/>
      <c r="O293" s="251"/>
      <c r="P293" s="251"/>
      <c r="Q293" s="251"/>
      <c r="R293" s="251"/>
      <c r="S293" s="251"/>
      <c r="T293" s="251"/>
      <c r="U293" s="251"/>
      <c r="V293" s="251"/>
      <c r="W293" s="251"/>
      <c r="X293" s="252"/>
      <c r="Y293" s="13"/>
      <c r="Z293" s="13"/>
      <c r="AA293" s="13"/>
      <c r="AB293" s="13"/>
      <c r="AC293" s="13"/>
      <c r="AD293" s="13"/>
      <c r="AE293" s="13"/>
      <c r="AT293" s="253" t="s">
        <v>304</v>
      </c>
      <c r="AU293" s="253" t="s">
        <v>88</v>
      </c>
      <c r="AV293" s="13" t="s">
        <v>88</v>
      </c>
      <c r="AW293" s="13" t="s">
        <v>5</v>
      </c>
      <c r="AX293" s="13" t="s">
        <v>86</v>
      </c>
      <c r="AY293" s="253" t="s">
        <v>167</v>
      </c>
    </row>
    <row r="294" s="2" customFormat="1" ht="24.15" customHeight="1">
      <c r="A294" s="39"/>
      <c r="B294" s="40"/>
      <c r="C294" s="222" t="s">
        <v>452</v>
      </c>
      <c r="D294" s="222" t="s">
        <v>169</v>
      </c>
      <c r="E294" s="223" t="s">
        <v>680</v>
      </c>
      <c r="F294" s="224" t="s">
        <v>681</v>
      </c>
      <c r="G294" s="225" t="s">
        <v>433</v>
      </c>
      <c r="H294" s="226">
        <v>1339.2000000000001</v>
      </c>
      <c r="I294" s="227"/>
      <c r="J294" s="227"/>
      <c r="K294" s="228">
        <f>ROUND(P294*H294,2)</f>
        <v>0</v>
      </c>
      <c r="L294" s="224" t="s">
        <v>478</v>
      </c>
      <c r="M294" s="45"/>
      <c r="N294" s="229" t="s">
        <v>1</v>
      </c>
      <c r="O294" s="230" t="s">
        <v>41</v>
      </c>
      <c r="P294" s="231">
        <f>I294+J294</f>
        <v>0</v>
      </c>
      <c r="Q294" s="231">
        <f>ROUND(I294*H294,2)</f>
        <v>0</v>
      </c>
      <c r="R294" s="231">
        <f>ROUND(J294*H294,2)</f>
        <v>0</v>
      </c>
      <c r="S294" s="92"/>
      <c r="T294" s="232">
        <f>S294*H294</f>
        <v>0</v>
      </c>
      <c r="U294" s="232">
        <v>0</v>
      </c>
      <c r="V294" s="232">
        <f>U294*H294</f>
        <v>0</v>
      </c>
      <c r="W294" s="232">
        <v>0</v>
      </c>
      <c r="X294" s="233">
        <f>W294*H294</f>
        <v>0</v>
      </c>
      <c r="Y294" s="39"/>
      <c r="Z294" s="39"/>
      <c r="AA294" s="39"/>
      <c r="AB294" s="39"/>
      <c r="AC294" s="39"/>
      <c r="AD294" s="39"/>
      <c r="AE294" s="39"/>
      <c r="AR294" s="234" t="s">
        <v>174</v>
      </c>
      <c r="AT294" s="234" t="s">
        <v>169</v>
      </c>
      <c r="AU294" s="234" t="s">
        <v>88</v>
      </c>
      <c r="AY294" s="18" t="s">
        <v>167</v>
      </c>
      <c r="BE294" s="235">
        <f>IF(O294="základní",K294,0)</f>
        <v>0</v>
      </c>
      <c r="BF294" s="235">
        <f>IF(O294="snížená",K294,0)</f>
        <v>0</v>
      </c>
      <c r="BG294" s="235">
        <f>IF(O294="zákl. přenesená",K294,0)</f>
        <v>0</v>
      </c>
      <c r="BH294" s="235">
        <f>IF(O294="sníž. přenesená",K294,0)</f>
        <v>0</v>
      </c>
      <c r="BI294" s="235">
        <f>IF(O294="nulová",K294,0)</f>
        <v>0</v>
      </c>
      <c r="BJ294" s="18" t="s">
        <v>86</v>
      </c>
      <c r="BK294" s="235">
        <f>ROUND(P294*H294,2)</f>
        <v>0</v>
      </c>
      <c r="BL294" s="18" t="s">
        <v>174</v>
      </c>
      <c r="BM294" s="234" t="s">
        <v>682</v>
      </c>
    </row>
    <row r="295" s="2" customFormat="1">
      <c r="A295" s="39"/>
      <c r="B295" s="40"/>
      <c r="C295" s="41"/>
      <c r="D295" s="236" t="s">
        <v>176</v>
      </c>
      <c r="E295" s="41"/>
      <c r="F295" s="237" t="s">
        <v>683</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176</v>
      </c>
      <c r="AU295" s="18" t="s">
        <v>88</v>
      </c>
    </row>
    <row r="296" s="2" customFormat="1">
      <c r="A296" s="39"/>
      <c r="B296" s="40"/>
      <c r="C296" s="41"/>
      <c r="D296" s="241" t="s">
        <v>178</v>
      </c>
      <c r="E296" s="41"/>
      <c r="F296" s="242" t="s">
        <v>684</v>
      </c>
      <c r="G296" s="41"/>
      <c r="H296" s="41"/>
      <c r="I296" s="238"/>
      <c r="J296" s="238"/>
      <c r="K296" s="41"/>
      <c r="L296" s="41"/>
      <c r="M296" s="45"/>
      <c r="N296" s="239"/>
      <c r="O296" s="240"/>
      <c r="P296" s="92"/>
      <c r="Q296" s="92"/>
      <c r="R296" s="92"/>
      <c r="S296" s="92"/>
      <c r="T296" s="92"/>
      <c r="U296" s="92"/>
      <c r="V296" s="92"/>
      <c r="W296" s="92"/>
      <c r="X296" s="93"/>
      <c r="Y296" s="39"/>
      <c r="Z296" s="39"/>
      <c r="AA296" s="39"/>
      <c r="AB296" s="39"/>
      <c r="AC296" s="39"/>
      <c r="AD296" s="39"/>
      <c r="AE296" s="39"/>
      <c r="AT296" s="18" t="s">
        <v>178</v>
      </c>
      <c r="AU296" s="18" t="s">
        <v>88</v>
      </c>
    </row>
    <row r="297" s="2" customFormat="1" ht="24.15" customHeight="1">
      <c r="A297" s="39"/>
      <c r="B297" s="40"/>
      <c r="C297" s="222" t="s">
        <v>457</v>
      </c>
      <c r="D297" s="222" t="s">
        <v>169</v>
      </c>
      <c r="E297" s="223" t="s">
        <v>685</v>
      </c>
      <c r="F297" s="224" t="s">
        <v>686</v>
      </c>
      <c r="G297" s="225" t="s">
        <v>172</v>
      </c>
      <c r="H297" s="226">
        <v>85.5</v>
      </c>
      <c r="I297" s="227"/>
      <c r="J297" s="227"/>
      <c r="K297" s="228">
        <f>ROUND(P297*H297,2)</f>
        <v>0</v>
      </c>
      <c r="L297" s="224" t="s">
        <v>606</v>
      </c>
      <c r="M297" s="45"/>
      <c r="N297" s="229" t="s">
        <v>1</v>
      </c>
      <c r="O297" s="230" t="s">
        <v>41</v>
      </c>
      <c r="P297" s="231">
        <f>I297+J297</f>
        <v>0</v>
      </c>
      <c r="Q297" s="231">
        <f>ROUND(I297*H297,2)</f>
        <v>0</v>
      </c>
      <c r="R297" s="231">
        <f>ROUND(J297*H297,2)</f>
        <v>0</v>
      </c>
      <c r="S297" s="92"/>
      <c r="T297" s="232">
        <f>S297*H297</f>
        <v>0</v>
      </c>
      <c r="U297" s="232">
        <v>0</v>
      </c>
      <c r="V297" s="232">
        <f>U297*H297</f>
        <v>0</v>
      </c>
      <c r="W297" s="232">
        <v>0</v>
      </c>
      <c r="X297" s="233">
        <f>W297*H297</f>
        <v>0</v>
      </c>
      <c r="Y297" s="39"/>
      <c r="Z297" s="39"/>
      <c r="AA297" s="39"/>
      <c r="AB297" s="39"/>
      <c r="AC297" s="39"/>
      <c r="AD297" s="39"/>
      <c r="AE297" s="39"/>
      <c r="AR297" s="234" t="s">
        <v>174</v>
      </c>
      <c r="AT297" s="234" t="s">
        <v>169</v>
      </c>
      <c r="AU297" s="234" t="s">
        <v>88</v>
      </c>
      <c r="AY297" s="18" t="s">
        <v>167</v>
      </c>
      <c r="BE297" s="235">
        <f>IF(O297="základní",K297,0)</f>
        <v>0</v>
      </c>
      <c r="BF297" s="235">
        <f>IF(O297="snížená",K297,0)</f>
        <v>0</v>
      </c>
      <c r="BG297" s="235">
        <f>IF(O297="zákl. přenesená",K297,0)</f>
        <v>0</v>
      </c>
      <c r="BH297" s="235">
        <f>IF(O297="sníž. přenesená",K297,0)</f>
        <v>0</v>
      </c>
      <c r="BI297" s="235">
        <f>IF(O297="nulová",K297,0)</f>
        <v>0</v>
      </c>
      <c r="BJ297" s="18" t="s">
        <v>86</v>
      </c>
      <c r="BK297" s="235">
        <f>ROUND(P297*H297,2)</f>
        <v>0</v>
      </c>
      <c r="BL297" s="18" t="s">
        <v>174</v>
      </c>
      <c r="BM297" s="234" t="s">
        <v>687</v>
      </c>
    </row>
    <row r="298" s="2" customFormat="1">
      <c r="A298" s="39"/>
      <c r="B298" s="40"/>
      <c r="C298" s="41"/>
      <c r="D298" s="236" t="s">
        <v>176</v>
      </c>
      <c r="E298" s="41"/>
      <c r="F298" s="237" t="s">
        <v>688</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176</v>
      </c>
      <c r="AU298" s="18" t="s">
        <v>88</v>
      </c>
    </row>
    <row r="299" s="2" customFormat="1">
      <c r="A299" s="39"/>
      <c r="B299" s="40"/>
      <c r="C299" s="41"/>
      <c r="D299" s="236" t="s">
        <v>186</v>
      </c>
      <c r="E299" s="41"/>
      <c r="F299" s="243" t="s">
        <v>689</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186</v>
      </c>
      <c r="AU299" s="18" t="s">
        <v>88</v>
      </c>
    </row>
    <row r="300" s="2" customFormat="1" ht="24.15" customHeight="1">
      <c r="A300" s="39"/>
      <c r="B300" s="40"/>
      <c r="C300" s="222" t="s">
        <v>690</v>
      </c>
      <c r="D300" s="222" t="s">
        <v>169</v>
      </c>
      <c r="E300" s="223" t="s">
        <v>691</v>
      </c>
      <c r="F300" s="224" t="s">
        <v>692</v>
      </c>
      <c r="G300" s="225" t="s">
        <v>172</v>
      </c>
      <c r="H300" s="226">
        <v>85.5</v>
      </c>
      <c r="I300" s="227"/>
      <c r="J300" s="227"/>
      <c r="K300" s="228">
        <f>ROUND(P300*H300,2)</f>
        <v>0</v>
      </c>
      <c r="L300" s="224" t="s">
        <v>173</v>
      </c>
      <c r="M300" s="45"/>
      <c r="N300" s="229" t="s">
        <v>1</v>
      </c>
      <c r="O300" s="230" t="s">
        <v>41</v>
      </c>
      <c r="P300" s="231">
        <f>I300+J300</f>
        <v>0</v>
      </c>
      <c r="Q300" s="231">
        <f>ROUND(I300*H300,2)</f>
        <v>0</v>
      </c>
      <c r="R300" s="231">
        <f>ROUND(J300*H300,2)</f>
        <v>0</v>
      </c>
      <c r="S300" s="92"/>
      <c r="T300" s="232">
        <f>S300*H300</f>
        <v>0</v>
      </c>
      <c r="U300" s="232">
        <v>0</v>
      </c>
      <c r="V300" s="232">
        <f>U300*H300</f>
        <v>0</v>
      </c>
      <c r="W300" s="232">
        <v>0</v>
      </c>
      <c r="X300" s="233">
        <f>W300*H300</f>
        <v>0</v>
      </c>
      <c r="Y300" s="39"/>
      <c r="Z300" s="39"/>
      <c r="AA300" s="39"/>
      <c r="AB300" s="39"/>
      <c r="AC300" s="39"/>
      <c r="AD300" s="39"/>
      <c r="AE300" s="39"/>
      <c r="AR300" s="234" t="s">
        <v>174</v>
      </c>
      <c r="AT300" s="234" t="s">
        <v>169</v>
      </c>
      <c r="AU300" s="234" t="s">
        <v>88</v>
      </c>
      <c r="AY300" s="18" t="s">
        <v>167</v>
      </c>
      <c r="BE300" s="235">
        <f>IF(O300="základní",K300,0)</f>
        <v>0</v>
      </c>
      <c r="BF300" s="235">
        <f>IF(O300="snížená",K300,0)</f>
        <v>0</v>
      </c>
      <c r="BG300" s="235">
        <f>IF(O300="zákl. přenesená",K300,0)</f>
        <v>0</v>
      </c>
      <c r="BH300" s="235">
        <f>IF(O300="sníž. přenesená",K300,0)</f>
        <v>0</v>
      </c>
      <c r="BI300" s="235">
        <f>IF(O300="nulová",K300,0)</f>
        <v>0</v>
      </c>
      <c r="BJ300" s="18" t="s">
        <v>86</v>
      </c>
      <c r="BK300" s="235">
        <f>ROUND(P300*H300,2)</f>
        <v>0</v>
      </c>
      <c r="BL300" s="18" t="s">
        <v>174</v>
      </c>
      <c r="BM300" s="234" t="s">
        <v>693</v>
      </c>
    </row>
    <row r="301" s="2" customFormat="1">
      <c r="A301" s="39"/>
      <c r="B301" s="40"/>
      <c r="C301" s="41"/>
      <c r="D301" s="236" t="s">
        <v>176</v>
      </c>
      <c r="E301" s="41"/>
      <c r="F301" s="237" t="s">
        <v>694</v>
      </c>
      <c r="G301" s="41"/>
      <c r="H301" s="41"/>
      <c r="I301" s="238"/>
      <c r="J301" s="238"/>
      <c r="K301" s="41"/>
      <c r="L301" s="41"/>
      <c r="M301" s="45"/>
      <c r="N301" s="239"/>
      <c r="O301" s="240"/>
      <c r="P301" s="92"/>
      <c r="Q301" s="92"/>
      <c r="R301" s="92"/>
      <c r="S301" s="92"/>
      <c r="T301" s="92"/>
      <c r="U301" s="92"/>
      <c r="V301" s="92"/>
      <c r="W301" s="92"/>
      <c r="X301" s="93"/>
      <c r="Y301" s="39"/>
      <c r="Z301" s="39"/>
      <c r="AA301" s="39"/>
      <c r="AB301" s="39"/>
      <c r="AC301" s="39"/>
      <c r="AD301" s="39"/>
      <c r="AE301" s="39"/>
      <c r="AT301" s="18" t="s">
        <v>176</v>
      </c>
      <c r="AU301" s="18" t="s">
        <v>88</v>
      </c>
    </row>
    <row r="302" s="2" customFormat="1">
      <c r="A302" s="39"/>
      <c r="B302" s="40"/>
      <c r="C302" s="41"/>
      <c r="D302" s="241" t="s">
        <v>178</v>
      </c>
      <c r="E302" s="41"/>
      <c r="F302" s="242" t="s">
        <v>695</v>
      </c>
      <c r="G302" s="41"/>
      <c r="H302" s="41"/>
      <c r="I302" s="238"/>
      <c r="J302" s="238"/>
      <c r="K302" s="41"/>
      <c r="L302" s="41"/>
      <c r="M302" s="45"/>
      <c r="N302" s="239"/>
      <c r="O302" s="240"/>
      <c r="P302" s="92"/>
      <c r="Q302" s="92"/>
      <c r="R302" s="92"/>
      <c r="S302" s="92"/>
      <c r="T302" s="92"/>
      <c r="U302" s="92"/>
      <c r="V302" s="92"/>
      <c r="W302" s="92"/>
      <c r="X302" s="93"/>
      <c r="Y302" s="39"/>
      <c r="Z302" s="39"/>
      <c r="AA302" s="39"/>
      <c r="AB302" s="39"/>
      <c r="AC302" s="39"/>
      <c r="AD302" s="39"/>
      <c r="AE302" s="39"/>
      <c r="AT302" s="18" t="s">
        <v>178</v>
      </c>
      <c r="AU302" s="18" t="s">
        <v>88</v>
      </c>
    </row>
    <row r="303" s="2" customFormat="1" ht="24.15" customHeight="1">
      <c r="A303" s="39"/>
      <c r="B303" s="40"/>
      <c r="C303" s="254" t="s">
        <v>696</v>
      </c>
      <c r="D303" s="254" t="s">
        <v>345</v>
      </c>
      <c r="E303" s="255" t="s">
        <v>697</v>
      </c>
      <c r="F303" s="256" t="s">
        <v>698</v>
      </c>
      <c r="G303" s="257" t="s">
        <v>699</v>
      </c>
      <c r="H303" s="258">
        <v>3.1419999999999999</v>
      </c>
      <c r="I303" s="259"/>
      <c r="J303" s="260"/>
      <c r="K303" s="261">
        <f>ROUND(P303*H303,2)</f>
        <v>0</v>
      </c>
      <c r="L303" s="256" t="s">
        <v>606</v>
      </c>
      <c r="M303" s="262"/>
      <c r="N303" s="263" t="s">
        <v>1</v>
      </c>
      <c r="O303" s="230" t="s">
        <v>41</v>
      </c>
      <c r="P303" s="231">
        <f>I303+J303</f>
        <v>0</v>
      </c>
      <c r="Q303" s="231">
        <f>ROUND(I303*H303,2)</f>
        <v>0</v>
      </c>
      <c r="R303" s="231">
        <f>ROUND(J303*H303,2)</f>
        <v>0</v>
      </c>
      <c r="S303" s="92"/>
      <c r="T303" s="232">
        <f>S303*H303</f>
        <v>0</v>
      </c>
      <c r="U303" s="232">
        <v>0.001</v>
      </c>
      <c r="V303" s="232">
        <f>U303*H303</f>
        <v>0.0031419999999999998</v>
      </c>
      <c r="W303" s="232">
        <v>0</v>
      </c>
      <c r="X303" s="233">
        <f>W303*H303</f>
        <v>0</v>
      </c>
      <c r="Y303" s="39"/>
      <c r="Z303" s="39"/>
      <c r="AA303" s="39"/>
      <c r="AB303" s="39"/>
      <c r="AC303" s="39"/>
      <c r="AD303" s="39"/>
      <c r="AE303" s="39"/>
      <c r="AR303" s="234" t="s">
        <v>221</v>
      </c>
      <c r="AT303" s="234" t="s">
        <v>345</v>
      </c>
      <c r="AU303" s="234" t="s">
        <v>88</v>
      </c>
      <c r="AY303" s="18" t="s">
        <v>167</v>
      </c>
      <c r="BE303" s="235">
        <f>IF(O303="základní",K303,0)</f>
        <v>0</v>
      </c>
      <c r="BF303" s="235">
        <f>IF(O303="snížená",K303,0)</f>
        <v>0</v>
      </c>
      <c r="BG303" s="235">
        <f>IF(O303="zákl. přenesená",K303,0)</f>
        <v>0</v>
      </c>
      <c r="BH303" s="235">
        <f>IF(O303="sníž. přenesená",K303,0)</f>
        <v>0</v>
      </c>
      <c r="BI303" s="235">
        <f>IF(O303="nulová",K303,0)</f>
        <v>0</v>
      </c>
      <c r="BJ303" s="18" t="s">
        <v>86</v>
      </c>
      <c r="BK303" s="235">
        <f>ROUND(P303*H303,2)</f>
        <v>0</v>
      </c>
      <c r="BL303" s="18" t="s">
        <v>174</v>
      </c>
      <c r="BM303" s="234" t="s">
        <v>700</v>
      </c>
    </row>
    <row r="304" s="2" customFormat="1">
      <c r="A304" s="39"/>
      <c r="B304" s="40"/>
      <c r="C304" s="41"/>
      <c r="D304" s="236" t="s">
        <v>176</v>
      </c>
      <c r="E304" s="41"/>
      <c r="F304" s="237" t="s">
        <v>698</v>
      </c>
      <c r="G304" s="41"/>
      <c r="H304" s="41"/>
      <c r="I304" s="238"/>
      <c r="J304" s="238"/>
      <c r="K304" s="41"/>
      <c r="L304" s="41"/>
      <c r="M304" s="45"/>
      <c r="N304" s="239"/>
      <c r="O304" s="240"/>
      <c r="P304" s="92"/>
      <c r="Q304" s="92"/>
      <c r="R304" s="92"/>
      <c r="S304" s="92"/>
      <c r="T304" s="92"/>
      <c r="U304" s="92"/>
      <c r="V304" s="92"/>
      <c r="W304" s="92"/>
      <c r="X304" s="93"/>
      <c r="Y304" s="39"/>
      <c r="Z304" s="39"/>
      <c r="AA304" s="39"/>
      <c r="AB304" s="39"/>
      <c r="AC304" s="39"/>
      <c r="AD304" s="39"/>
      <c r="AE304" s="39"/>
      <c r="AT304" s="18" t="s">
        <v>176</v>
      </c>
      <c r="AU304" s="18" t="s">
        <v>88</v>
      </c>
    </row>
    <row r="305" s="13" customFormat="1">
      <c r="A305" s="13"/>
      <c r="B305" s="244"/>
      <c r="C305" s="245"/>
      <c r="D305" s="236" t="s">
        <v>304</v>
      </c>
      <c r="E305" s="268" t="s">
        <v>1</v>
      </c>
      <c r="F305" s="246" t="s">
        <v>701</v>
      </c>
      <c r="G305" s="245"/>
      <c r="H305" s="247">
        <v>3.1419999999999999</v>
      </c>
      <c r="I305" s="248"/>
      <c r="J305" s="248"/>
      <c r="K305" s="245"/>
      <c r="L305" s="245"/>
      <c r="M305" s="249"/>
      <c r="N305" s="250"/>
      <c r="O305" s="251"/>
      <c r="P305" s="251"/>
      <c r="Q305" s="251"/>
      <c r="R305" s="251"/>
      <c r="S305" s="251"/>
      <c r="T305" s="251"/>
      <c r="U305" s="251"/>
      <c r="V305" s="251"/>
      <c r="W305" s="251"/>
      <c r="X305" s="252"/>
      <c r="Y305" s="13"/>
      <c r="Z305" s="13"/>
      <c r="AA305" s="13"/>
      <c r="AB305" s="13"/>
      <c r="AC305" s="13"/>
      <c r="AD305" s="13"/>
      <c r="AE305" s="13"/>
      <c r="AT305" s="253" t="s">
        <v>304</v>
      </c>
      <c r="AU305" s="253" t="s">
        <v>88</v>
      </c>
      <c r="AV305" s="13" t="s">
        <v>88</v>
      </c>
      <c r="AW305" s="13" t="s">
        <v>5</v>
      </c>
      <c r="AX305" s="13" t="s">
        <v>86</v>
      </c>
      <c r="AY305" s="253" t="s">
        <v>167</v>
      </c>
    </row>
    <row r="306" s="2" customFormat="1" ht="24.15" customHeight="1">
      <c r="A306" s="39"/>
      <c r="B306" s="40"/>
      <c r="C306" s="254" t="s">
        <v>702</v>
      </c>
      <c r="D306" s="254" t="s">
        <v>345</v>
      </c>
      <c r="E306" s="255" t="s">
        <v>703</v>
      </c>
      <c r="F306" s="256" t="s">
        <v>704</v>
      </c>
      <c r="G306" s="257" t="s">
        <v>348</v>
      </c>
      <c r="H306" s="258">
        <v>13.68</v>
      </c>
      <c r="I306" s="259"/>
      <c r="J306" s="260"/>
      <c r="K306" s="261">
        <f>ROUND(P306*H306,2)</f>
        <v>0</v>
      </c>
      <c r="L306" s="256" t="s">
        <v>606</v>
      </c>
      <c r="M306" s="262"/>
      <c r="N306" s="263" t="s">
        <v>1</v>
      </c>
      <c r="O306" s="230" t="s">
        <v>41</v>
      </c>
      <c r="P306" s="231">
        <f>I306+J306</f>
        <v>0</v>
      </c>
      <c r="Q306" s="231">
        <f>ROUND(I306*H306,2)</f>
        <v>0</v>
      </c>
      <c r="R306" s="231">
        <f>ROUND(J306*H306,2)</f>
        <v>0</v>
      </c>
      <c r="S306" s="92"/>
      <c r="T306" s="232">
        <f>S306*H306</f>
        <v>0</v>
      </c>
      <c r="U306" s="232">
        <v>1</v>
      </c>
      <c r="V306" s="232">
        <f>U306*H306</f>
        <v>13.68</v>
      </c>
      <c r="W306" s="232">
        <v>0</v>
      </c>
      <c r="X306" s="233">
        <f>W306*H306</f>
        <v>0</v>
      </c>
      <c r="Y306" s="39"/>
      <c r="Z306" s="39"/>
      <c r="AA306" s="39"/>
      <c r="AB306" s="39"/>
      <c r="AC306" s="39"/>
      <c r="AD306" s="39"/>
      <c r="AE306" s="39"/>
      <c r="AR306" s="234" t="s">
        <v>221</v>
      </c>
      <c r="AT306" s="234" t="s">
        <v>345</v>
      </c>
      <c r="AU306" s="234" t="s">
        <v>88</v>
      </c>
      <c r="AY306" s="18" t="s">
        <v>167</v>
      </c>
      <c r="BE306" s="235">
        <f>IF(O306="základní",K306,0)</f>
        <v>0</v>
      </c>
      <c r="BF306" s="235">
        <f>IF(O306="snížená",K306,0)</f>
        <v>0</v>
      </c>
      <c r="BG306" s="235">
        <f>IF(O306="zákl. přenesená",K306,0)</f>
        <v>0</v>
      </c>
      <c r="BH306" s="235">
        <f>IF(O306="sníž. přenesená",K306,0)</f>
        <v>0</v>
      </c>
      <c r="BI306" s="235">
        <f>IF(O306="nulová",K306,0)</f>
        <v>0</v>
      </c>
      <c r="BJ306" s="18" t="s">
        <v>86</v>
      </c>
      <c r="BK306" s="235">
        <f>ROUND(P306*H306,2)</f>
        <v>0</v>
      </c>
      <c r="BL306" s="18" t="s">
        <v>174</v>
      </c>
      <c r="BM306" s="234" t="s">
        <v>705</v>
      </c>
    </row>
    <row r="307" s="2" customFormat="1">
      <c r="A307" s="39"/>
      <c r="B307" s="40"/>
      <c r="C307" s="41"/>
      <c r="D307" s="236" t="s">
        <v>176</v>
      </c>
      <c r="E307" s="41"/>
      <c r="F307" s="237" t="s">
        <v>704</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176</v>
      </c>
      <c r="AU307" s="18" t="s">
        <v>88</v>
      </c>
    </row>
    <row r="308" s="2" customFormat="1">
      <c r="A308" s="39"/>
      <c r="B308" s="40"/>
      <c r="C308" s="41"/>
      <c r="D308" s="236" t="s">
        <v>186</v>
      </c>
      <c r="E308" s="41"/>
      <c r="F308" s="243" t="s">
        <v>706</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186</v>
      </c>
      <c r="AU308" s="18" t="s">
        <v>88</v>
      </c>
    </row>
    <row r="309" s="13" customFormat="1">
      <c r="A309" s="13"/>
      <c r="B309" s="244"/>
      <c r="C309" s="245"/>
      <c r="D309" s="236" t="s">
        <v>304</v>
      </c>
      <c r="E309" s="268" t="s">
        <v>1</v>
      </c>
      <c r="F309" s="246" t="s">
        <v>707</v>
      </c>
      <c r="G309" s="245"/>
      <c r="H309" s="247">
        <v>13.68</v>
      </c>
      <c r="I309" s="248"/>
      <c r="J309" s="248"/>
      <c r="K309" s="245"/>
      <c r="L309" s="245"/>
      <c r="M309" s="249"/>
      <c r="N309" s="250"/>
      <c r="O309" s="251"/>
      <c r="P309" s="251"/>
      <c r="Q309" s="251"/>
      <c r="R309" s="251"/>
      <c r="S309" s="251"/>
      <c r="T309" s="251"/>
      <c r="U309" s="251"/>
      <c r="V309" s="251"/>
      <c r="W309" s="251"/>
      <c r="X309" s="252"/>
      <c r="Y309" s="13"/>
      <c r="Z309" s="13"/>
      <c r="AA309" s="13"/>
      <c r="AB309" s="13"/>
      <c r="AC309" s="13"/>
      <c r="AD309" s="13"/>
      <c r="AE309" s="13"/>
      <c r="AT309" s="253" t="s">
        <v>304</v>
      </c>
      <c r="AU309" s="253" t="s">
        <v>88</v>
      </c>
      <c r="AV309" s="13" t="s">
        <v>88</v>
      </c>
      <c r="AW309" s="13" t="s">
        <v>5</v>
      </c>
      <c r="AX309" s="13" t="s">
        <v>86</v>
      </c>
      <c r="AY309" s="253" t="s">
        <v>167</v>
      </c>
    </row>
    <row r="310" s="2" customFormat="1" ht="24.15" customHeight="1">
      <c r="A310" s="39"/>
      <c r="B310" s="40"/>
      <c r="C310" s="222" t="s">
        <v>708</v>
      </c>
      <c r="D310" s="222" t="s">
        <v>169</v>
      </c>
      <c r="E310" s="223" t="s">
        <v>709</v>
      </c>
      <c r="F310" s="224" t="s">
        <v>710</v>
      </c>
      <c r="G310" s="225" t="s">
        <v>172</v>
      </c>
      <c r="H310" s="226">
        <v>85.5</v>
      </c>
      <c r="I310" s="227"/>
      <c r="J310" s="227"/>
      <c r="K310" s="228">
        <f>ROUND(P310*H310,2)</f>
        <v>0</v>
      </c>
      <c r="L310" s="224" t="s">
        <v>478</v>
      </c>
      <c r="M310" s="45"/>
      <c r="N310" s="229" t="s">
        <v>1</v>
      </c>
      <c r="O310" s="230" t="s">
        <v>41</v>
      </c>
      <c r="P310" s="231">
        <f>I310+J310</f>
        <v>0</v>
      </c>
      <c r="Q310" s="231">
        <f>ROUND(I310*H310,2)</f>
        <v>0</v>
      </c>
      <c r="R310" s="231">
        <f>ROUND(J310*H310,2)</f>
        <v>0</v>
      </c>
      <c r="S310" s="92"/>
      <c r="T310" s="232">
        <f>S310*H310</f>
        <v>0</v>
      </c>
      <c r="U310" s="232">
        <v>0</v>
      </c>
      <c r="V310" s="232">
        <f>U310*H310</f>
        <v>0</v>
      </c>
      <c r="W310" s="232">
        <v>0</v>
      </c>
      <c r="X310" s="233">
        <f>W310*H310</f>
        <v>0</v>
      </c>
      <c r="Y310" s="39"/>
      <c r="Z310" s="39"/>
      <c r="AA310" s="39"/>
      <c r="AB310" s="39"/>
      <c r="AC310" s="39"/>
      <c r="AD310" s="39"/>
      <c r="AE310" s="39"/>
      <c r="AR310" s="234" t="s">
        <v>174</v>
      </c>
      <c r="AT310" s="234" t="s">
        <v>169</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174</v>
      </c>
      <c r="BM310" s="234" t="s">
        <v>711</v>
      </c>
    </row>
    <row r="311" s="2" customFormat="1">
      <c r="A311" s="39"/>
      <c r="B311" s="40"/>
      <c r="C311" s="41"/>
      <c r="D311" s="236" t="s">
        <v>176</v>
      </c>
      <c r="E311" s="41"/>
      <c r="F311" s="237" t="s">
        <v>712</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41" t="s">
        <v>178</v>
      </c>
      <c r="E312" s="41"/>
      <c r="F312" s="242" t="s">
        <v>713</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178</v>
      </c>
      <c r="AU312" s="18" t="s">
        <v>88</v>
      </c>
    </row>
    <row r="313" s="2" customFormat="1" ht="24.15" customHeight="1">
      <c r="A313" s="39"/>
      <c r="B313" s="40"/>
      <c r="C313" s="222" t="s">
        <v>714</v>
      </c>
      <c r="D313" s="222" t="s">
        <v>169</v>
      </c>
      <c r="E313" s="223" t="s">
        <v>715</v>
      </c>
      <c r="F313" s="224" t="s">
        <v>716</v>
      </c>
      <c r="G313" s="225" t="s">
        <v>172</v>
      </c>
      <c r="H313" s="226">
        <v>7805.5500000000002</v>
      </c>
      <c r="I313" s="227"/>
      <c r="J313" s="227"/>
      <c r="K313" s="228">
        <f>ROUND(P313*H313,2)</f>
        <v>0</v>
      </c>
      <c r="L313" s="224" t="s">
        <v>478</v>
      </c>
      <c r="M313" s="45"/>
      <c r="N313" s="229" t="s">
        <v>1</v>
      </c>
      <c r="O313" s="230" t="s">
        <v>41</v>
      </c>
      <c r="P313" s="231">
        <f>I313+J313</f>
        <v>0</v>
      </c>
      <c r="Q313" s="231">
        <f>ROUND(I313*H313,2)</f>
        <v>0</v>
      </c>
      <c r="R313" s="231">
        <f>ROUND(J313*H313,2)</f>
        <v>0</v>
      </c>
      <c r="S313" s="92"/>
      <c r="T313" s="232">
        <f>S313*H313</f>
        <v>0</v>
      </c>
      <c r="U313" s="232">
        <v>0</v>
      </c>
      <c r="V313" s="232">
        <f>U313*H313</f>
        <v>0</v>
      </c>
      <c r="W313" s="232">
        <v>0</v>
      </c>
      <c r="X313" s="233">
        <f>W313*H313</f>
        <v>0</v>
      </c>
      <c r="Y313" s="39"/>
      <c r="Z313" s="39"/>
      <c r="AA313" s="39"/>
      <c r="AB313" s="39"/>
      <c r="AC313" s="39"/>
      <c r="AD313" s="39"/>
      <c r="AE313" s="39"/>
      <c r="AR313" s="234" t="s">
        <v>174</v>
      </c>
      <c r="AT313" s="234" t="s">
        <v>169</v>
      </c>
      <c r="AU313" s="234" t="s">
        <v>88</v>
      </c>
      <c r="AY313" s="18" t="s">
        <v>167</v>
      </c>
      <c r="BE313" s="235">
        <f>IF(O313="základní",K313,0)</f>
        <v>0</v>
      </c>
      <c r="BF313" s="235">
        <f>IF(O313="snížená",K313,0)</f>
        <v>0</v>
      </c>
      <c r="BG313" s="235">
        <f>IF(O313="zákl. přenesená",K313,0)</f>
        <v>0</v>
      </c>
      <c r="BH313" s="235">
        <f>IF(O313="sníž. přenesená",K313,0)</f>
        <v>0</v>
      </c>
      <c r="BI313" s="235">
        <f>IF(O313="nulová",K313,0)</f>
        <v>0</v>
      </c>
      <c r="BJ313" s="18" t="s">
        <v>86</v>
      </c>
      <c r="BK313" s="235">
        <f>ROUND(P313*H313,2)</f>
        <v>0</v>
      </c>
      <c r="BL313" s="18" t="s">
        <v>174</v>
      </c>
      <c r="BM313" s="234" t="s">
        <v>717</v>
      </c>
    </row>
    <row r="314" s="2" customFormat="1">
      <c r="A314" s="39"/>
      <c r="B314" s="40"/>
      <c r="C314" s="41"/>
      <c r="D314" s="236" t="s">
        <v>176</v>
      </c>
      <c r="E314" s="41"/>
      <c r="F314" s="237" t="s">
        <v>718</v>
      </c>
      <c r="G314" s="41"/>
      <c r="H314" s="41"/>
      <c r="I314" s="238"/>
      <c r="J314" s="238"/>
      <c r="K314" s="41"/>
      <c r="L314" s="41"/>
      <c r="M314" s="45"/>
      <c r="N314" s="239"/>
      <c r="O314" s="240"/>
      <c r="P314" s="92"/>
      <c r="Q314" s="92"/>
      <c r="R314" s="92"/>
      <c r="S314" s="92"/>
      <c r="T314" s="92"/>
      <c r="U314" s="92"/>
      <c r="V314" s="92"/>
      <c r="W314" s="92"/>
      <c r="X314" s="93"/>
      <c r="Y314" s="39"/>
      <c r="Z314" s="39"/>
      <c r="AA314" s="39"/>
      <c r="AB314" s="39"/>
      <c r="AC314" s="39"/>
      <c r="AD314" s="39"/>
      <c r="AE314" s="39"/>
      <c r="AT314" s="18" t="s">
        <v>176</v>
      </c>
      <c r="AU314" s="18" t="s">
        <v>88</v>
      </c>
    </row>
    <row r="315" s="2" customFormat="1">
      <c r="A315" s="39"/>
      <c r="B315" s="40"/>
      <c r="C315" s="41"/>
      <c r="D315" s="241" t="s">
        <v>178</v>
      </c>
      <c r="E315" s="41"/>
      <c r="F315" s="242" t="s">
        <v>719</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178</v>
      </c>
      <c r="AU315" s="18" t="s">
        <v>88</v>
      </c>
    </row>
    <row r="316" s="12" customFormat="1" ht="22.8" customHeight="1">
      <c r="A316" s="12"/>
      <c r="B316" s="205"/>
      <c r="C316" s="206"/>
      <c r="D316" s="207" t="s">
        <v>77</v>
      </c>
      <c r="E316" s="220" t="s">
        <v>720</v>
      </c>
      <c r="F316" s="220" t="s">
        <v>721</v>
      </c>
      <c r="G316" s="206"/>
      <c r="H316" s="206"/>
      <c r="I316" s="209"/>
      <c r="J316" s="209"/>
      <c r="K316" s="221">
        <f>BK316</f>
        <v>0</v>
      </c>
      <c r="L316" s="206"/>
      <c r="M316" s="211"/>
      <c r="N316" s="212"/>
      <c r="O316" s="213"/>
      <c r="P316" s="213"/>
      <c r="Q316" s="214">
        <f>SUM(Q317:Q351)</f>
        <v>0</v>
      </c>
      <c r="R316" s="214">
        <f>SUM(R317:R351)</f>
        <v>0</v>
      </c>
      <c r="S316" s="213"/>
      <c r="T316" s="215">
        <f>SUM(T317:T351)</f>
        <v>0</v>
      </c>
      <c r="U316" s="213"/>
      <c r="V316" s="215">
        <f>SUM(V317:V351)</f>
        <v>1.39494355</v>
      </c>
      <c r="W316" s="213"/>
      <c r="X316" s="216">
        <f>SUM(X317:X351)</f>
        <v>0</v>
      </c>
      <c r="Y316" s="12"/>
      <c r="Z316" s="12"/>
      <c r="AA316" s="12"/>
      <c r="AB316" s="12"/>
      <c r="AC316" s="12"/>
      <c r="AD316" s="12"/>
      <c r="AE316" s="12"/>
      <c r="AR316" s="217" t="s">
        <v>86</v>
      </c>
      <c r="AT316" s="218" t="s">
        <v>77</v>
      </c>
      <c r="AU316" s="218" t="s">
        <v>86</v>
      </c>
      <c r="AY316" s="217" t="s">
        <v>167</v>
      </c>
      <c r="BK316" s="219">
        <f>SUM(BK317:BK351)</f>
        <v>0</v>
      </c>
    </row>
    <row r="317" s="2" customFormat="1" ht="37.8" customHeight="1">
      <c r="A317" s="39"/>
      <c r="B317" s="40"/>
      <c r="C317" s="222" t="s">
        <v>722</v>
      </c>
      <c r="D317" s="222" t="s">
        <v>169</v>
      </c>
      <c r="E317" s="223" t="s">
        <v>723</v>
      </c>
      <c r="F317" s="224" t="s">
        <v>724</v>
      </c>
      <c r="G317" s="225" t="s">
        <v>433</v>
      </c>
      <c r="H317" s="226">
        <v>1349.0750000000001</v>
      </c>
      <c r="I317" s="227"/>
      <c r="J317" s="227"/>
      <c r="K317" s="228">
        <f>ROUND(P317*H317,2)</f>
        <v>0</v>
      </c>
      <c r="L317" s="224" t="s">
        <v>1</v>
      </c>
      <c r="M317" s="45"/>
      <c r="N317" s="229" t="s">
        <v>1</v>
      </c>
      <c r="O317" s="230" t="s">
        <v>41</v>
      </c>
      <c r="P317" s="231">
        <f>I317+J317</f>
        <v>0</v>
      </c>
      <c r="Q317" s="231">
        <f>ROUND(I317*H317,2)</f>
        <v>0</v>
      </c>
      <c r="R317" s="231">
        <f>ROUND(J317*H317,2)</f>
        <v>0</v>
      </c>
      <c r="S317" s="92"/>
      <c r="T317" s="232">
        <f>S317*H317</f>
        <v>0</v>
      </c>
      <c r="U317" s="232">
        <v>0</v>
      </c>
      <c r="V317" s="232">
        <f>U317*H317</f>
        <v>0</v>
      </c>
      <c r="W317" s="232">
        <v>0</v>
      </c>
      <c r="X317" s="233">
        <f>W317*H317</f>
        <v>0</v>
      </c>
      <c r="Y317" s="39"/>
      <c r="Z317" s="39"/>
      <c r="AA317" s="39"/>
      <c r="AB317" s="39"/>
      <c r="AC317" s="39"/>
      <c r="AD317" s="39"/>
      <c r="AE317" s="39"/>
      <c r="AR317" s="234" t="s">
        <v>174</v>
      </c>
      <c r="AT317" s="234" t="s">
        <v>169</v>
      </c>
      <c r="AU317" s="234" t="s">
        <v>88</v>
      </c>
      <c r="AY317" s="18" t="s">
        <v>167</v>
      </c>
      <c r="BE317" s="235">
        <f>IF(O317="základní",K317,0)</f>
        <v>0</v>
      </c>
      <c r="BF317" s="235">
        <f>IF(O317="snížená",K317,0)</f>
        <v>0</v>
      </c>
      <c r="BG317" s="235">
        <f>IF(O317="zákl. přenesená",K317,0)</f>
        <v>0</v>
      </c>
      <c r="BH317" s="235">
        <f>IF(O317="sníž. přenesená",K317,0)</f>
        <v>0</v>
      </c>
      <c r="BI317" s="235">
        <f>IF(O317="nulová",K317,0)</f>
        <v>0</v>
      </c>
      <c r="BJ317" s="18" t="s">
        <v>86</v>
      </c>
      <c r="BK317" s="235">
        <f>ROUND(P317*H317,2)</f>
        <v>0</v>
      </c>
      <c r="BL317" s="18" t="s">
        <v>174</v>
      </c>
      <c r="BM317" s="234" t="s">
        <v>725</v>
      </c>
    </row>
    <row r="318" s="2" customFormat="1">
      <c r="A318" s="39"/>
      <c r="B318" s="40"/>
      <c r="C318" s="41"/>
      <c r="D318" s="236" t="s">
        <v>176</v>
      </c>
      <c r="E318" s="41"/>
      <c r="F318" s="237" t="s">
        <v>726</v>
      </c>
      <c r="G318" s="41"/>
      <c r="H318" s="41"/>
      <c r="I318" s="238"/>
      <c r="J318" s="238"/>
      <c r="K318" s="41"/>
      <c r="L318" s="41"/>
      <c r="M318" s="45"/>
      <c r="N318" s="239"/>
      <c r="O318" s="240"/>
      <c r="P318" s="92"/>
      <c r="Q318" s="92"/>
      <c r="R318" s="92"/>
      <c r="S318" s="92"/>
      <c r="T318" s="92"/>
      <c r="U318" s="92"/>
      <c r="V318" s="92"/>
      <c r="W318" s="92"/>
      <c r="X318" s="93"/>
      <c r="Y318" s="39"/>
      <c r="Z318" s="39"/>
      <c r="AA318" s="39"/>
      <c r="AB318" s="39"/>
      <c r="AC318" s="39"/>
      <c r="AD318" s="39"/>
      <c r="AE318" s="39"/>
      <c r="AT318" s="18" t="s">
        <v>176</v>
      </c>
      <c r="AU318" s="18" t="s">
        <v>88</v>
      </c>
    </row>
    <row r="319" s="13" customFormat="1">
      <c r="A319" s="13"/>
      <c r="B319" s="244"/>
      <c r="C319" s="245"/>
      <c r="D319" s="236" t="s">
        <v>304</v>
      </c>
      <c r="E319" s="268" t="s">
        <v>1</v>
      </c>
      <c r="F319" s="246" t="s">
        <v>727</v>
      </c>
      <c r="G319" s="245"/>
      <c r="H319" s="247">
        <v>1349.0750000000001</v>
      </c>
      <c r="I319" s="248"/>
      <c r="J319" s="248"/>
      <c r="K319" s="245"/>
      <c r="L319" s="245"/>
      <c r="M319" s="249"/>
      <c r="N319" s="250"/>
      <c r="O319" s="251"/>
      <c r="P319" s="251"/>
      <c r="Q319" s="251"/>
      <c r="R319" s="251"/>
      <c r="S319" s="251"/>
      <c r="T319" s="251"/>
      <c r="U319" s="251"/>
      <c r="V319" s="251"/>
      <c r="W319" s="251"/>
      <c r="X319" s="252"/>
      <c r="Y319" s="13"/>
      <c r="Z319" s="13"/>
      <c r="AA319" s="13"/>
      <c r="AB319" s="13"/>
      <c r="AC319" s="13"/>
      <c r="AD319" s="13"/>
      <c r="AE319" s="13"/>
      <c r="AT319" s="253" t="s">
        <v>304</v>
      </c>
      <c r="AU319" s="253" t="s">
        <v>88</v>
      </c>
      <c r="AV319" s="13" t="s">
        <v>88</v>
      </c>
      <c r="AW319" s="13" t="s">
        <v>5</v>
      </c>
      <c r="AX319" s="13" t="s">
        <v>86</v>
      </c>
      <c r="AY319" s="253" t="s">
        <v>167</v>
      </c>
    </row>
    <row r="320" s="2" customFormat="1" ht="33" customHeight="1">
      <c r="A320" s="39"/>
      <c r="B320" s="40"/>
      <c r="C320" s="222" t="s">
        <v>728</v>
      </c>
      <c r="D320" s="222" t="s">
        <v>169</v>
      </c>
      <c r="E320" s="223" t="s">
        <v>729</v>
      </c>
      <c r="F320" s="224" t="s">
        <v>616</v>
      </c>
      <c r="G320" s="225" t="s">
        <v>433</v>
      </c>
      <c r="H320" s="226">
        <v>1349.0750000000001</v>
      </c>
      <c r="I320" s="227"/>
      <c r="J320" s="227"/>
      <c r="K320" s="228">
        <f>ROUND(P320*H320,2)</f>
        <v>0</v>
      </c>
      <c r="L320" s="224" t="s">
        <v>1</v>
      </c>
      <c r="M320" s="45"/>
      <c r="N320" s="229" t="s">
        <v>1</v>
      </c>
      <c r="O320" s="230" t="s">
        <v>41</v>
      </c>
      <c r="P320" s="231">
        <f>I320+J320</f>
        <v>0</v>
      </c>
      <c r="Q320" s="231">
        <f>ROUND(I320*H320,2)</f>
        <v>0</v>
      </c>
      <c r="R320" s="231">
        <f>ROUND(J320*H320,2)</f>
        <v>0</v>
      </c>
      <c r="S320" s="92"/>
      <c r="T320" s="232">
        <f>S320*H320</f>
        <v>0</v>
      </c>
      <c r="U320" s="232">
        <v>0</v>
      </c>
      <c r="V320" s="232">
        <f>U320*H320</f>
        <v>0</v>
      </c>
      <c r="W320" s="232">
        <v>0</v>
      </c>
      <c r="X320" s="233">
        <f>W320*H320</f>
        <v>0</v>
      </c>
      <c r="Y320" s="39"/>
      <c r="Z320" s="39"/>
      <c r="AA320" s="39"/>
      <c r="AB320" s="39"/>
      <c r="AC320" s="39"/>
      <c r="AD320" s="39"/>
      <c r="AE320" s="39"/>
      <c r="AR320" s="234" t="s">
        <v>174</v>
      </c>
      <c r="AT320" s="234" t="s">
        <v>169</v>
      </c>
      <c r="AU320" s="234" t="s">
        <v>88</v>
      </c>
      <c r="AY320" s="18" t="s">
        <v>167</v>
      </c>
      <c r="BE320" s="235">
        <f>IF(O320="základní",K320,0)</f>
        <v>0</v>
      </c>
      <c r="BF320" s="235">
        <f>IF(O320="snížená",K320,0)</f>
        <v>0</v>
      </c>
      <c r="BG320" s="235">
        <f>IF(O320="zákl. přenesená",K320,0)</f>
        <v>0</v>
      </c>
      <c r="BH320" s="235">
        <f>IF(O320="sníž. přenesená",K320,0)</f>
        <v>0</v>
      </c>
      <c r="BI320" s="235">
        <f>IF(O320="nulová",K320,0)</f>
        <v>0</v>
      </c>
      <c r="BJ320" s="18" t="s">
        <v>86</v>
      </c>
      <c r="BK320" s="235">
        <f>ROUND(P320*H320,2)</f>
        <v>0</v>
      </c>
      <c r="BL320" s="18" t="s">
        <v>174</v>
      </c>
      <c r="BM320" s="234" t="s">
        <v>730</v>
      </c>
    </row>
    <row r="321" s="2" customFormat="1">
      <c r="A321" s="39"/>
      <c r="B321" s="40"/>
      <c r="C321" s="41"/>
      <c r="D321" s="236" t="s">
        <v>176</v>
      </c>
      <c r="E321" s="41"/>
      <c r="F321" s="237" t="s">
        <v>618</v>
      </c>
      <c r="G321" s="41"/>
      <c r="H321" s="41"/>
      <c r="I321" s="238"/>
      <c r="J321" s="238"/>
      <c r="K321" s="41"/>
      <c r="L321" s="41"/>
      <c r="M321" s="45"/>
      <c r="N321" s="239"/>
      <c r="O321" s="240"/>
      <c r="P321" s="92"/>
      <c r="Q321" s="92"/>
      <c r="R321" s="92"/>
      <c r="S321" s="92"/>
      <c r="T321" s="92"/>
      <c r="U321" s="92"/>
      <c r="V321" s="92"/>
      <c r="W321" s="92"/>
      <c r="X321" s="93"/>
      <c r="Y321" s="39"/>
      <c r="Z321" s="39"/>
      <c r="AA321" s="39"/>
      <c r="AB321" s="39"/>
      <c r="AC321" s="39"/>
      <c r="AD321" s="39"/>
      <c r="AE321" s="39"/>
      <c r="AT321" s="18" t="s">
        <v>176</v>
      </c>
      <c r="AU321" s="18" t="s">
        <v>88</v>
      </c>
    </row>
    <row r="322" s="2" customFormat="1">
      <c r="A322" s="39"/>
      <c r="B322" s="40"/>
      <c r="C322" s="41"/>
      <c r="D322" s="236" t="s">
        <v>186</v>
      </c>
      <c r="E322" s="41"/>
      <c r="F322" s="243" t="s">
        <v>731</v>
      </c>
      <c r="G322" s="41"/>
      <c r="H322" s="41"/>
      <c r="I322" s="238"/>
      <c r="J322" s="238"/>
      <c r="K322" s="41"/>
      <c r="L322" s="41"/>
      <c r="M322" s="45"/>
      <c r="N322" s="239"/>
      <c r="O322" s="240"/>
      <c r="P322" s="92"/>
      <c r="Q322" s="92"/>
      <c r="R322" s="92"/>
      <c r="S322" s="92"/>
      <c r="T322" s="92"/>
      <c r="U322" s="92"/>
      <c r="V322" s="92"/>
      <c r="W322" s="92"/>
      <c r="X322" s="93"/>
      <c r="Y322" s="39"/>
      <c r="Z322" s="39"/>
      <c r="AA322" s="39"/>
      <c r="AB322" s="39"/>
      <c r="AC322" s="39"/>
      <c r="AD322" s="39"/>
      <c r="AE322" s="39"/>
      <c r="AT322" s="18" t="s">
        <v>186</v>
      </c>
      <c r="AU322" s="18" t="s">
        <v>88</v>
      </c>
    </row>
    <row r="323" s="2" customFormat="1" ht="24.15" customHeight="1">
      <c r="A323" s="39"/>
      <c r="B323" s="40"/>
      <c r="C323" s="222" t="s">
        <v>732</v>
      </c>
      <c r="D323" s="222" t="s">
        <v>169</v>
      </c>
      <c r="E323" s="223" t="s">
        <v>624</v>
      </c>
      <c r="F323" s="224" t="s">
        <v>625</v>
      </c>
      <c r="G323" s="225" t="s">
        <v>433</v>
      </c>
      <c r="H323" s="226">
        <v>337.26900000000001</v>
      </c>
      <c r="I323" s="227"/>
      <c r="J323" s="227"/>
      <c r="K323" s="228">
        <f>ROUND(P323*H323,2)</f>
        <v>0</v>
      </c>
      <c r="L323" s="224" t="s">
        <v>1</v>
      </c>
      <c r="M323" s="45"/>
      <c r="N323" s="229" t="s">
        <v>1</v>
      </c>
      <c r="O323" s="230" t="s">
        <v>41</v>
      </c>
      <c r="P323" s="231">
        <f>I323+J323</f>
        <v>0</v>
      </c>
      <c r="Q323" s="231">
        <f>ROUND(I323*H323,2)</f>
        <v>0</v>
      </c>
      <c r="R323" s="231">
        <f>ROUND(J323*H323,2)</f>
        <v>0</v>
      </c>
      <c r="S323" s="92"/>
      <c r="T323" s="232">
        <f>S323*H323</f>
        <v>0</v>
      </c>
      <c r="U323" s="232">
        <v>0</v>
      </c>
      <c r="V323" s="232">
        <f>U323*H323</f>
        <v>0</v>
      </c>
      <c r="W323" s="232">
        <v>0</v>
      </c>
      <c r="X323" s="233">
        <f>W323*H323</f>
        <v>0</v>
      </c>
      <c r="Y323" s="39"/>
      <c r="Z323" s="39"/>
      <c r="AA323" s="39"/>
      <c r="AB323" s="39"/>
      <c r="AC323" s="39"/>
      <c r="AD323" s="39"/>
      <c r="AE323" s="39"/>
      <c r="AR323" s="234" t="s">
        <v>174</v>
      </c>
      <c r="AT323" s="234" t="s">
        <v>169</v>
      </c>
      <c r="AU323" s="234" t="s">
        <v>88</v>
      </c>
      <c r="AY323" s="18" t="s">
        <v>167</v>
      </c>
      <c r="BE323" s="235">
        <f>IF(O323="základní",K323,0)</f>
        <v>0</v>
      </c>
      <c r="BF323" s="235">
        <f>IF(O323="snížená",K323,0)</f>
        <v>0</v>
      </c>
      <c r="BG323" s="235">
        <f>IF(O323="zákl. přenesená",K323,0)</f>
        <v>0</v>
      </c>
      <c r="BH323" s="235">
        <f>IF(O323="sníž. přenesená",K323,0)</f>
        <v>0</v>
      </c>
      <c r="BI323" s="235">
        <f>IF(O323="nulová",K323,0)</f>
        <v>0</v>
      </c>
      <c r="BJ323" s="18" t="s">
        <v>86</v>
      </c>
      <c r="BK323" s="235">
        <f>ROUND(P323*H323,2)</f>
        <v>0</v>
      </c>
      <c r="BL323" s="18" t="s">
        <v>174</v>
      </c>
      <c r="BM323" s="234" t="s">
        <v>733</v>
      </c>
    </row>
    <row r="324" s="2" customFormat="1">
      <c r="A324" s="39"/>
      <c r="B324" s="40"/>
      <c r="C324" s="41"/>
      <c r="D324" s="236" t="s">
        <v>176</v>
      </c>
      <c r="E324" s="41"/>
      <c r="F324" s="237" t="s">
        <v>627</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176</v>
      </c>
      <c r="AU324" s="18" t="s">
        <v>88</v>
      </c>
    </row>
    <row r="325" s="2" customFormat="1">
      <c r="A325" s="39"/>
      <c r="B325" s="40"/>
      <c r="C325" s="41"/>
      <c r="D325" s="236" t="s">
        <v>186</v>
      </c>
      <c r="E325" s="41"/>
      <c r="F325" s="243" t="s">
        <v>734</v>
      </c>
      <c r="G325" s="41"/>
      <c r="H325" s="41"/>
      <c r="I325" s="238"/>
      <c r="J325" s="238"/>
      <c r="K325" s="41"/>
      <c r="L325" s="41"/>
      <c r="M325" s="45"/>
      <c r="N325" s="239"/>
      <c r="O325" s="240"/>
      <c r="P325" s="92"/>
      <c r="Q325" s="92"/>
      <c r="R325" s="92"/>
      <c r="S325" s="92"/>
      <c r="T325" s="92"/>
      <c r="U325" s="92"/>
      <c r="V325" s="92"/>
      <c r="W325" s="92"/>
      <c r="X325" s="93"/>
      <c r="Y325" s="39"/>
      <c r="Z325" s="39"/>
      <c r="AA325" s="39"/>
      <c r="AB325" s="39"/>
      <c r="AC325" s="39"/>
      <c r="AD325" s="39"/>
      <c r="AE325" s="39"/>
      <c r="AT325" s="18" t="s">
        <v>186</v>
      </c>
      <c r="AU325" s="18" t="s">
        <v>88</v>
      </c>
    </row>
    <row r="326" s="13" customFormat="1">
      <c r="A326" s="13"/>
      <c r="B326" s="244"/>
      <c r="C326" s="245"/>
      <c r="D326" s="236" t="s">
        <v>304</v>
      </c>
      <c r="E326" s="268" t="s">
        <v>1</v>
      </c>
      <c r="F326" s="246" t="s">
        <v>735</v>
      </c>
      <c r="G326" s="245"/>
      <c r="H326" s="247">
        <v>337.26900000000001</v>
      </c>
      <c r="I326" s="248"/>
      <c r="J326" s="248"/>
      <c r="K326" s="245"/>
      <c r="L326" s="245"/>
      <c r="M326" s="249"/>
      <c r="N326" s="250"/>
      <c r="O326" s="251"/>
      <c r="P326" s="251"/>
      <c r="Q326" s="251"/>
      <c r="R326" s="251"/>
      <c r="S326" s="251"/>
      <c r="T326" s="251"/>
      <c r="U326" s="251"/>
      <c r="V326" s="251"/>
      <c r="W326" s="251"/>
      <c r="X326" s="252"/>
      <c r="Y326" s="13"/>
      <c r="Z326" s="13"/>
      <c r="AA326" s="13"/>
      <c r="AB326" s="13"/>
      <c r="AC326" s="13"/>
      <c r="AD326" s="13"/>
      <c r="AE326" s="13"/>
      <c r="AT326" s="253" t="s">
        <v>304</v>
      </c>
      <c r="AU326" s="253" t="s">
        <v>88</v>
      </c>
      <c r="AV326" s="13" t="s">
        <v>88</v>
      </c>
      <c r="AW326" s="13" t="s">
        <v>5</v>
      </c>
      <c r="AX326" s="13" t="s">
        <v>86</v>
      </c>
      <c r="AY326" s="253" t="s">
        <v>167</v>
      </c>
    </row>
    <row r="327" s="2" customFormat="1" ht="33" customHeight="1">
      <c r="A327" s="39"/>
      <c r="B327" s="40"/>
      <c r="C327" s="222" t="s">
        <v>736</v>
      </c>
      <c r="D327" s="222" t="s">
        <v>169</v>
      </c>
      <c r="E327" s="223" t="s">
        <v>737</v>
      </c>
      <c r="F327" s="224" t="s">
        <v>738</v>
      </c>
      <c r="G327" s="225" t="s">
        <v>433</v>
      </c>
      <c r="H327" s="226">
        <v>1349.75</v>
      </c>
      <c r="I327" s="227"/>
      <c r="J327" s="227"/>
      <c r="K327" s="228">
        <f>ROUND(P327*H327,2)</f>
        <v>0</v>
      </c>
      <c r="L327" s="224" t="s">
        <v>1</v>
      </c>
      <c r="M327" s="45"/>
      <c r="N327" s="229" t="s">
        <v>1</v>
      </c>
      <c r="O327" s="230" t="s">
        <v>41</v>
      </c>
      <c r="P327" s="231">
        <f>I327+J327</f>
        <v>0</v>
      </c>
      <c r="Q327" s="231">
        <f>ROUND(I327*H327,2)</f>
        <v>0</v>
      </c>
      <c r="R327" s="231">
        <f>ROUND(J327*H327,2)</f>
        <v>0</v>
      </c>
      <c r="S327" s="92"/>
      <c r="T327" s="232">
        <f>S327*H327</f>
        <v>0</v>
      </c>
      <c r="U327" s="232">
        <v>0</v>
      </c>
      <c r="V327" s="232">
        <f>U327*H327</f>
        <v>0</v>
      </c>
      <c r="W327" s="232">
        <v>0</v>
      </c>
      <c r="X327" s="233">
        <f>W327*H327</f>
        <v>0</v>
      </c>
      <c r="Y327" s="39"/>
      <c r="Z327" s="39"/>
      <c r="AA327" s="39"/>
      <c r="AB327" s="39"/>
      <c r="AC327" s="39"/>
      <c r="AD327" s="39"/>
      <c r="AE327" s="39"/>
      <c r="AR327" s="234" t="s">
        <v>174</v>
      </c>
      <c r="AT327" s="234" t="s">
        <v>169</v>
      </c>
      <c r="AU327" s="234" t="s">
        <v>88</v>
      </c>
      <c r="AY327" s="18" t="s">
        <v>167</v>
      </c>
      <c r="BE327" s="235">
        <f>IF(O327="základní",K327,0)</f>
        <v>0</v>
      </c>
      <c r="BF327" s="235">
        <f>IF(O327="snížená",K327,0)</f>
        <v>0</v>
      </c>
      <c r="BG327" s="235">
        <f>IF(O327="zákl. přenesená",K327,0)</f>
        <v>0</v>
      </c>
      <c r="BH327" s="235">
        <f>IF(O327="sníž. přenesená",K327,0)</f>
        <v>0</v>
      </c>
      <c r="BI327" s="235">
        <f>IF(O327="nulová",K327,0)</f>
        <v>0</v>
      </c>
      <c r="BJ327" s="18" t="s">
        <v>86</v>
      </c>
      <c r="BK327" s="235">
        <f>ROUND(P327*H327,2)</f>
        <v>0</v>
      </c>
      <c r="BL327" s="18" t="s">
        <v>174</v>
      </c>
      <c r="BM327" s="234" t="s">
        <v>739</v>
      </c>
    </row>
    <row r="328" s="2" customFormat="1">
      <c r="A328" s="39"/>
      <c r="B328" s="40"/>
      <c r="C328" s="41"/>
      <c r="D328" s="236" t="s">
        <v>176</v>
      </c>
      <c r="E328" s="41"/>
      <c r="F328" s="237" t="s">
        <v>646</v>
      </c>
      <c r="G328" s="41"/>
      <c r="H328" s="41"/>
      <c r="I328" s="238"/>
      <c r="J328" s="238"/>
      <c r="K328" s="41"/>
      <c r="L328" s="41"/>
      <c r="M328" s="45"/>
      <c r="N328" s="239"/>
      <c r="O328" s="240"/>
      <c r="P328" s="92"/>
      <c r="Q328" s="92"/>
      <c r="R328" s="92"/>
      <c r="S328" s="92"/>
      <c r="T328" s="92"/>
      <c r="U328" s="92"/>
      <c r="V328" s="92"/>
      <c r="W328" s="92"/>
      <c r="X328" s="93"/>
      <c r="Y328" s="39"/>
      <c r="Z328" s="39"/>
      <c r="AA328" s="39"/>
      <c r="AB328" s="39"/>
      <c r="AC328" s="39"/>
      <c r="AD328" s="39"/>
      <c r="AE328" s="39"/>
      <c r="AT328" s="18" t="s">
        <v>176</v>
      </c>
      <c r="AU328" s="18" t="s">
        <v>88</v>
      </c>
    </row>
    <row r="329" s="2" customFormat="1" ht="37.8" customHeight="1">
      <c r="A329" s="39"/>
      <c r="B329" s="40"/>
      <c r="C329" s="222" t="s">
        <v>740</v>
      </c>
      <c r="D329" s="222" t="s">
        <v>169</v>
      </c>
      <c r="E329" s="223" t="s">
        <v>741</v>
      </c>
      <c r="F329" s="224" t="s">
        <v>742</v>
      </c>
      <c r="G329" s="225" t="s">
        <v>433</v>
      </c>
      <c r="H329" s="226">
        <v>20236.125</v>
      </c>
      <c r="I329" s="227"/>
      <c r="J329" s="227"/>
      <c r="K329" s="228">
        <f>ROUND(P329*H329,2)</f>
        <v>0</v>
      </c>
      <c r="L329" s="224" t="s">
        <v>1</v>
      </c>
      <c r="M329" s="45"/>
      <c r="N329" s="229" t="s">
        <v>1</v>
      </c>
      <c r="O329" s="230" t="s">
        <v>41</v>
      </c>
      <c r="P329" s="231">
        <f>I329+J329</f>
        <v>0</v>
      </c>
      <c r="Q329" s="231">
        <f>ROUND(I329*H329,2)</f>
        <v>0</v>
      </c>
      <c r="R329" s="231">
        <f>ROUND(J329*H329,2)</f>
        <v>0</v>
      </c>
      <c r="S329" s="92"/>
      <c r="T329" s="232">
        <f>S329*H329</f>
        <v>0</v>
      </c>
      <c r="U329" s="232">
        <v>0</v>
      </c>
      <c r="V329" s="232">
        <f>U329*H329</f>
        <v>0</v>
      </c>
      <c r="W329" s="232">
        <v>0</v>
      </c>
      <c r="X329" s="233">
        <f>W329*H329</f>
        <v>0</v>
      </c>
      <c r="Y329" s="39"/>
      <c r="Z329" s="39"/>
      <c r="AA329" s="39"/>
      <c r="AB329" s="39"/>
      <c r="AC329" s="39"/>
      <c r="AD329" s="39"/>
      <c r="AE329" s="39"/>
      <c r="AR329" s="234" t="s">
        <v>174</v>
      </c>
      <c r="AT329" s="234" t="s">
        <v>169</v>
      </c>
      <c r="AU329" s="234" t="s">
        <v>88</v>
      </c>
      <c r="AY329" s="18" t="s">
        <v>167</v>
      </c>
      <c r="BE329" s="235">
        <f>IF(O329="základní",K329,0)</f>
        <v>0</v>
      </c>
      <c r="BF329" s="235">
        <f>IF(O329="snížená",K329,0)</f>
        <v>0</v>
      </c>
      <c r="BG329" s="235">
        <f>IF(O329="zákl. přenesená",K329,0)</f>
        <v>0</v>
      </c>
      <c r="BH329" s="235">
        <f>IF(O329="sníž. přenesená",K329,0)</f>
        <v>0</v>
      </c>
      <c r="BI329" s="235">
        <f>IF(O329="nulová",K329,0)</f>
        <v>0</v>
      </c>
      <c r="BJ329" s="18" t="s">
        <v>86</v>
      </c>
      <c r="BK329" s="235">
        <f>ROUND(P329*H329,2)</f>
        <v>0</v>
      </c>
      <c r="BL329" s="18" t="s">
        <v>174</v>
      </c>
      <c r="BM329" s="234" t="s">
        <v>743</v>
      </c>
    </row>
    <row r="330" s="2" customFormat="1">
      <c r="A330" s="39"/>
      <c r="B330" s="40"/>
      <c r="C330" s="41"/>
      <c r="D330" s="236" t="s">
        <v>176</v>
      </c>
      <c r="E330" s="41"/>
      <c r="F330" s="237" t="s">
        <v>656</v>
      </c>
      <c r="G330" s="41"/>
      <c r="H330" s="41"/>
      <c r="I330" s="238"/>
      <c r="J330" s="238"/>
      <c r="K330" s="41"/>
      <c r="L330" s="41"/>
      <c r="M330" s="45"/>
      <c r="N330" s="239"/>
      <c r="O330" s="240"/>
      <c r="P330" s="92"/>
      <c r="Q330" s="92"/>
      <c r="R330" s="92"/>
      <c r="S330" s="92"/>
      <c r="T330" s="92"/>
      <c r="U330" s="92"/>
      <c r="V330" s="92"/>
      <c r="W330" s="92"/>
      <c r="X330" s="93"/>
      <c r="Y330" s="39"/>
      <c r="Z330" s="39"/>
      <c r="AA330" s="39"/>
      <c r="AB330" s="39"/>
      <c r="AC330" s="39"/>
      <c r="AD330" s="39"/>
      <c r="AE330" s="39"/>
      <c r="AT330" s="18" t="s">
        <v>176</v>
      </c>
      <c r="AU330" s="18" t="s">
        <v>88</v>
      </c>
    </row>
    <row r="331" s="2" customFormat="1">
      <c r="A331" s="39"/>
      <c r="B331" s="40"/>
      <c r="C331" s="41"/>
      <c r="D331" s="236" t="s">
        <v>186</v>
      </c>
      <c r="E331" s="41"/>
      <c r="F331" s="243" t="s">
        <v>744</v>
      </c>
      <c r="G331" s="41"/>
      <c r="H331" s="41"/>
      <c r="I331" s="238"/>
      <c r="J331" s="238"/>
      <c r="K331" s="41"/>
      <c r="L331" s="41"/>
      <c r="M331" s="45"/>
      <c r="N331" s="239"/>
      <c r="O331" s="240"/>
      <c r="P331" s="92"/>
      <c r="Q331" s="92"/>
      <c r="R331" s="92"/>
      <c r="S331" s="92"/>
      <c r="T331" s="92"/>
      <c r="U331" s="92"/>
      <c r="V331" s="92"/>
      <c r="W331" s="92"/>
      <c r="X331" s="93"/>
      <c r="Y331" s="39"/>
      <c r="Z331" s="39"/>
      <c r="AA331" s="39"/>
      <c r="AB331" s="39"/>
      <c r="AC331" s="39"/>
      <c r="AD331" s="39"/>
      <c r="AE331" s="39"/>
      <c r="AT331" s="18" t="s">
        <v>186</v>
      </c>
      <c r="AU331" s="18" t="s">
        <v>88</v>
      </c>
    </row>
    <row r="332" s="13" customFormat="1">
      <c r="A332" s="13"/>
      <c r="B332" s="244"/>
      <c r="C332" s="245"/>
      <c r="D332" s="236" t="s">
        <v>304</v>
      </c>
      <c r="E332" s="268" t="s">
        <v>1</v>
      </c>
      <c r="F332" s="246" t="s">
        <v>745</v>
      </c>
      <c r="G332" s="245"/>
      <c r="H332" s="247">
        <v>20236.125</v>
      </c>
      <c r="I332" s="248"/>
      <c r="J332" s="248"/>
      <c r="K332" s="245"/>
      <c r="L332" s="245"/>
      <c r="M332" s="249"/>
      <c r="N332" s="250"/>
      <c r="O332" s="251"/>
      <c r="P332" s="251"/>
      <c r="Q332" s="251"/>
      <c r="R332" s="251"/>
      <c r="S332" s="251"/>
      <c r="T332" s="251"/>
      <c r="U332" s="251"/>
      <c r="V332" s="251"/>
      <c r="W332" s="251"/>
      <c r="X332" s="252"/>
      <c r="Y332" s="13"/>
      <c r="Z332" s="13"/>
      <c r="AA332" s="13"/>
      <c r="AB332" s="13"/>
      <c r="AC332" s="13"/>
      <c r="AD332" s="13"/>
      <c r="AE332" s="13"/>
      <c r="AT332" s="253" t="s">
        <v>304</v>
      </c>
      <c r="AU332" s="253" t="s">
        <v>88</v>
      </c>
      <c r="AV332" s="13" t="s">
        <v>88</v>
      </c>
      <c r="AW332" s="13" t="s">
        <v>5</v>
      </c>
      <c r="AX332" s="13" t="s">
        <v>86</v>
      </c>
      <c r="AY332" s="253" t="s">
        <v>167</v>
      </c>
    </row>
    <row r="333" s="2" customFormat="1" ht="24.15" customHeight="1">
      <c r="A333" s="39"/>
      <c r="B333" s="40"/>
      <c r="C333" s="222" t="s">
        <v>746</v>
      </c>
      <c r="D333" s="222" t="s">
        <v>169</v>
      </c>
      <c r="E333" s="223" t="s">
        <v>747</v>
      </c>
      <c r="F333" s="224" t="s">
        <v>674</v>
      </c>
      <c r="G333" s="225" t="s">
        <v>348</v>
      </c>
      <c r="H333" s="226">
        <v>2293.4279999999999</v>
      </c>
      <c r="I333" s="227"/>
      <c r="J333" s="227"/>
      <c r="K333" s="228">
        <f>ROUND(P333*H333,2)</f>
        <v>0</v>
      </c>
      <c r="L333" s="224" t="s">
        <v>1</v>
      </c>
      <c r="M333" s="45"/>
      <c r="N333" s="229" t="s">
        <v>1</v>
      </c>
      <c r="O333" s="230" t="s">
        <v>41</v>
      </c>
      <c r="P333" s="231">
        <f>I333+J333</f>
        <v>0</v>
      </c>
      <c r="Q333" s="231">
        <f>ROUND(I333*H333,2)</f>
        <v>0</v>
      </c>
      <c r="R333" s="231">
        <f>ROUND(J333*H333,2)</f>
        <v>0</v>
      </c>
      <c r="S333" s="92"/>
      <c r="T333" s="232">
        <f>S333*H333</f>
        <v>0</v>
      </c>
      <c r="U333" s="232">
        <v>0</v>
      </c>
      <c r="V333" s="232">
        <f>U333*H333</f>
        <v>0</v>
      </c>
      <c r="W333" s="232">
        <v>0</v>
      </c>
      <c r="X333" s="233">
        <f>W333*H333</f>
        <v>0</v>
      </c>
      <c r="Y333" s="39"/>
      <c r="Z333" s="39"/>
      <c r="AA333" s="39"/>
      <c r="AB333" s="39"/>
      <c r="AC333" s="39"/>
      <c r="AD333" s="39"/>
      <c r="AE333" s="39"/>
      <c r="AR333" s="234" t="s">
        <v>174</v>
      </c>
      <c r="AT333" s="234" t="s">
        <v>169</v>
      </c>
      <c r="AU333" s="234" t="s">
        <v>88</v>
      </c>
      <c r="AY333" s="18" t="s">
        <v>167</v>
      </c>
      <c r="BE333" s="235">
        <f>IF(O333="základní",K333,0)</f>
        <v>0</v>
      </c>
      <c r="BF333" s="235">
        <f>IF(O333="snížená",K333,0)</f>
        <v>0</v>
      </c>
      <c r="BG333" s="235">
        <f>IF(O333="zákl. přenesená",K333,0)</f>
        <v>0</v>
      </c>
      <c r="BH333" s="235">
        <f>IF(O333="sníž. přenesená",K333,0)</f>
        <v>0</v>
      </c>
      <c r="BI333" s="235">
        <f>IF(O333="nulová",K333,0)</f>
        <v>0</v>
      </c>
      <c r="BJ333" s="18" t="s">
        <v>86</v>
      </c>
      <c r="BK333" s="235">
        <f>ROUND(P333*H333,2)</f>
        <v>0</v>
      </c>
      <c r="BL333" s="18" t="s">
        <v>174</v>
      </c>
      <c r="BM333" s="234" t="s">
        <v>748</v>
      </c>
    </row>
    <row r="334" s="2" customFormat="1">
      <c r="A334" s="39"/>
      <c r="B334" s="40"/>
      <c r="C334" s="41"/>
      <c r="D334" s="236" t="s">
        <v>176</v>
      </c>
      <c r="E334" s="41"/>
      <c r="F334" s="237" t="s">
        <v>676</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176</v>
      </c>
      <c r="AU334" s="18" t="s">
        <v>88</v>
      </c>
    </row>
    <row r="335" s="2" customFormat="1">
      <c r="A335" s="39"/>
      <c r="B335" s="40"/>
      <c r="C335" s="41"/>
      <c r="D335" s="236" t="s">
        <v>186</v>
      </c>
      <c r="E335" s="41"/>
      <c r="F335" s="243" t="s">
        <v>749</v>
      </c>
      <c r="G335" s="41"/>
      <c r="H335" s="41"/>
      <c r="I335" s="238"/>
      <c r="J335" s="238"/>
      <c r="K335" s="41"/>
      <c r="L335" s="41"/>
      <c r="M335" s="45"/>
      <c r="N335" s="239"/>
      <c r="O335" s="240"/>
      <c r="P335" s="92"/>
      <c r="Q335" s="92"/>
      <c r="R335" s="92"/>
      <c r="S335" s="92"/>
      <c r="T335" s="92"/>
      <c r="U335" s="92"/>
      <c r="V335" s="92"/>
      <c r="W335" s="92"/>
      <c r="X335" s="93"/>
      <c r="Y335" s="39"/>
      <c r="Z335" s="39"/>
      <c r="AA335" s="39"/>
      <c r="AB335" s="39"/>
      <c r="AC335" s="39"/>
      <c r="AD335" s="39"/>
      <c r="AE335" s="39"/>
      <c r="AT335" s="18" t="s">
        <v>186</v>
      </c>
      <c r="AU335" s="18" t="s">
        <v>88</v>
      </c>
    </row>
    <row r="336" s="13" customFormat="1">
      <c r="A336" s="13"/>
      <c r="B336" s="244"/>
      <c r="C336" s="245"/>
      <c r="D336" s="236" t="s">
        <v>304</v>
      </c>
      <c r="E336" s="268" t="s">
        <v>1</v>
      </c>
      <c r="F336" s="246" t="s">
        <v>750</v>
      </c>
      <c r="G336" s="245"/>
      <c r="H336" s="247">
        <v>2293.4279999999999</v>
      </c>
      <c r="I336" s="248"/>
      <c r="J336" s="248"/>
      <c r="K336" s="245"/>
      <c r="L336" s="245"/>
      <c r="M336" s="249"/>
      <c r="N336" s="250"/>
      <c r="O336" s="251"/>
      <c r="P336" s="251"/>
      <c r="Q336" s="251"/>
      <c r="R336" s="251"/>
      <c r="S336" s="251"/>
      <c r="T336" s="251"/>
      <c r="U336" s="251"/>
      <c r="V336" s="251"/>
      <c r="W336" s="251"/>
      <c r="X336" s="252"/>
      <c r="Y336" s="13"/>
      <c r="Z336" s="13"/>
      <c r="AA336" s="13"/>
      <c r="AB336" s="13"/>
      <c r="AC336" s="13"/>
      <c r="AD336" s="13"/>
      <c r="AE336" s="13"/>
      <c r="AT336" s="253" t="s">
        <v>304</v>
      </c>
      <c r="AU336" s="253" t="s">
        <v>88</v>
      </c>
      <c r="AV336" s="13" t="s">
        <v>88</v>
      </c>
      <c r="AW336" s="13" t="s">
        <v>5</v>
      </c>
      <c r="AX336" s="13" t="s">
        <v>86</v>
      </c>
      <c r="AY336" s="253" t="s">
        <v>167</v>
      </c>
    </row>
    <row r="337" s="2" customFormat="1" ht="16.5" customHeight="1">
      <c r="A337" s="39"/>
      <c r="B337" s="40"/>
      <c r="C337" s="222" t="s">
        <v>751</v>
      </c>
      <c r="D337" s="222" t="s">
        <v>169</v>
      </c>
      <c r="E337" s="223" t="s">
        <v>752</v>
      </c>
      <c r="F337" s="224" t="s">
        <v>681</v>
      </c>
      <c r="G337" s="225" t="s">
        <v>433</v>
      </c>
      <c r="H337" s="226">
        <v>1349.0750000000001</v>
      </c>
      <c r="I337" s="227"/>
      <c r="J337" s="227"/>
      <c r="K337" s="228">
        <f>ROUND(P337*H337,2)</f>
        <v>0</v>
      </c>
      <c r="L337" s="224" t="s">
        <v>1</v>
      </c>
      <c r="M337" s="45"/>
      <c r="N337" s="229" t="s">
        <v>1</v>
      </c>
      <c r="O337" s="230" t="s">
        <v>41</v>
      </c>
      <c r="P337" s="231">
        <f>I337+J337</f>
        <v>0</v>
      </c>
      <c r="Q337" s="231">
        <f>ROUND(I337*H337,2)</f>
        <v>0</v>
      </c>
      <c r="R337" s="231">
        <f>ROUND(J337*H337,2)</f>
        <v>0</v>
      </c>
      <c r="S337" s="92"/>
      <c r="T337" s="232">
        <f>S337*H337</f>
        <v>0</v>
      </c>
      <c r="U337" s="232">
        <v>0</v>
      </c>
      <c r="V337" s="232">
        <f>U337*H337</f>
        <v>0</v>
      </c>
      <c r="W337" s="232">
        <v>0</v>
      </c>
      <c r="X337" s="233">
        <f>W337*H337</f>
        <v>0</v>
      </c>
      <c r="Y337" s="39"/>
      <c r="Z337" s="39"/>
      <c r="AA337" s="39"/>
      <c r="AB337" s="39"/>
      <c r="AC337" s="39"/>
      <c r="AD337" s="39"/>
      <c r="AE337" s="39"/>
      <c r="AR337" s="234" t="s">
        <v>174</v>
      </c>
      <c r="AT337" s="234" t="s">
        <v>169</v>
      </c>
      <c r="AU337" s="234" t="s">
        <v>88</v>
      </c>
      <c r="AY337" s="18" t="s">
        <v>167</v>
      </c>
      <c r="BE337" s="235">
        <f>IF(O337="základní",K337,0)</f>
        <v>0</v>
      </c>
      <c r="BF337" s="235">
        <f>IF(O337="snížená",K337,0)</f>
        <v>0</v>
      </c>
      <c r="BG337" s="235">
        <f>IF(O337="zákl. přenesená",K337,0)</f>
        <v>0</v>
      </c>
      <c r="BH337" s="235">
        <f>IF(O337="sníž. přenesená",K337,0)</f>
        <v>0</v>
      </c>
      <c r="BI337" s="235">
        <f>IF(O337="nulová",K337,0)</f>
        <v>0</v>
      </c>
      <c r="BJ337" s="18" t="s">
        <v>86</v>
      </c>
      <c r="BK337" s="235">
        <f>ROUND(P337*H337,2)</f>
        <v>0</v>
      </c>
      <c r="BL337" s="18" t="s">
        <v>174</v>
      </c>
      <c r="BM337" s="234" t="s">
        <v>753</v>
      </c>
    </row>
    <row r="338" s="2" customFormat="1">
      <c r="A338" s="39"/>
      <c r="B338" s="40"/>
      <c r="C338" s="41"/>
      <c r="D338" s="236" t="s">
        <v>176</v>
      </c>
      <c r="E338" s="41"/>
      <c r="F338" s="237" t="s">
        <v>683</v>
      </c>
      <c r="G338" s="41"/>
      <c r="H338" s="41"/>
      <c r="I338" s="238"/>
      <c r="J338" s="238"/>
      <c r="K338" s="41"/>
      <c r="L338" s="41"/>
      <c r="M338" s="45"/>
      <c r="N338" s="239"/>
      <c r="O338" s="240"/>
      <c r="P338" s="92"/>
      <c r="Q338" s="92"/>
      <c r="R338" s="92"/>
      <c r="S338" s="92"/>
      <c r="T338" s="92"/>
      <c r="U338" s="92"/>
      <c r="V338" s="92"/>
      <c r="W338" s="92"/>
      <c r="X338" s="93"/>
      <c r="Y338" s="39"/>
      <c r="Z338" s="39"/>
      <c r="AA338" s="39"/>
      <c r="AB338" s="39"/>
      <c r="AC338" s="39"/>
      <c r="AD338" s="39"/>
      <c r="AE338" s="39"/>
      <c r="AT338" s="18" t="s">
        <v>176</v>
      </c>
      <c r="AU338" s="18" t="s">
        <v>88</v>
      </c>
    </row>
    <row r="339" s="2" customFormat="1">
      <c r="A339" s="39"/>
      <c r="B339" s="40"/>
      <c r="C339" s="41"/>
      <c r="D339" s="236" t="s">
        <v>186</v>
      </c>
      <c r="E339" s="41"/>
      <c r="F339" s="243" t="s">
        <v>754</v>
      </c>
      <c r="G339" s="41"/>
      <c r="H339" s="41"/>
      <c r="I339" s="238"/>
      <c r="J339" s="238"/>
      <c r="K339" s="41"/>
      <c r="L339" s="41"/>
      <c r="M339" s="45"/>
      <c r="N339" s="239"/>
      <c r="O339" s="240"/>
      <c r="P339" s="92"/>
      <c r="Q339" s="92"/>
      <c r="R339" s="92"/>
      <c r="S339" s="92"/>
      <c r="T339" s="92"/>
      <c r="U339" s="92"/>
      <c r="V339" s="92"/>
      <c r="W339" s="92"/>
      <c r="X339" s="93"/>
      <c r="Y339" s="39"/>
      <c r="Z339" s="39"/>
      <c r="AA339" s="39"/>
      <c r="AB339" s="39"/>
      <c r="AC339" s="39"/>
      <c r="AD339" s="39"/>
      <c r="AE339" s="39"/>
      <c r="AT339" s="18" t="s">
        <v>186</v>
      </c>
      <c r="AU339" s="18" t="s">
        <v>88</v>
      </c>
    </row>
    <row r="340" s="2" customFormat="1" ht="24.15" customHeight="1">
      <c r="A340" s="39"/>
      <c r="B340" s="40"/>
      <c r="C340" s="222" t="s">
        <v>755</v>
      </c>
      <c r="D340" s="222" t="s">
        <v>169</v>
      </c>
      <c r="E340" s="223" t="s">
        <v>756</v>
      </c>
      <c r="F340" s="224" t="s">
        <v>716</v>
      </c>
      <c r="G340" s="225" t="s">
        <v>172</v>
      </c>
      <c r="H340" s="226">
        <v>2698.1500000000001</v>
      </c>
      <c r="I340" s="227"/>
      <c r="J340" s="227"/>
      <c r="K340" s="228">
        <f>ROUND(P340*H340,2)</f>
        <v>0</v>
      </c>
      <c r="L340" s="224" t="s">
        <v>1</v>
      </c>
      <c r="M340" s="45"/>
      <c r="N340" s="229" t="s">
        <v>1</v>
      </c>
      <c r="O340" s="230" t="s">
        <v>41</v>
      </c>
      <c r="P340" s="231">
        <f>I340+J340</f>
        <v>0</v>
      </c>
      <c r="Q340" s="231">
        <f>ROUND(I340*H340,2)</f>
        <v>0</v>
      </c>
      <c r="R340" s="231">
        <f>ROUND(J340*H340,2)</f>
        <v>0</v>
      </c>
      <c r="S340" s="92"/>
      <c r="T340" s="232">
        <f>S340*H340</f>
        <v>0</v>
      </c>
      <c r="U340" s="232">
        <v>0</v>
      </c>
      <c r="V340" s="232">
        <f>U340*H340</f>
        <v>0</v>
      </c>
      <c r="W340" s="232">
        <v>0</v>
      </c>
      <c r="X340" s="233">
        <f>W340*H340</f>
        <v>0</v>
      </c>
      <c r="Y340" s="39"/>
      <c r="Z340" s="39"/>
      <c r="AA340" s="39"/>
      <c r="AB340" s="39"/>
      <c r="AC340" s="39"/>
      <c r="AD340" s="39"/>
      <c r="AE340" s="39"/>
      <c r="AR340" s="234" t="s">
        <v>174</v>
      </c>
      <c r="AT340" s="234" t="s">
        <v>169</v>
      </c>
      <c r="AU340" s="234" t="s">
        <v>88</v>
      </c>
      <c r="AY340" s="18" t="s">
        <v>167</v>
      </c>
      <c r="BE340" s="235">
        <f>IF(O340="základní",K340,0)</f>
        <v>0</v>
      </c>
      <c r="BF340" s="235">
        <f>IF(O340="snížená",K340,0)</f>
        <v>0</v>
      </c>
      <c r="BG340" s="235">
        <f>IF(O340="zákl. přenesená",K340,0)</f>
        <v>0</v>
      </c>
      <c r="BH340" s="235">
        <f>IF(O340="sníž. přenesená",K340,0)</f>
        <v>0</v>
      </c>
      <c r="BI340" s="235">
        <f>IF(O340="nulová",K340,0)</f>
        <v>0</v>
      </c>
      <c r="BJ340" s="18" t="s">
        <v>86</v>
      </c>
      <c r="BK340" s="235">
        <f>ROUND(P340*H340,2)</f>
        <v>0</v>
      </c>
      <c r="BL340" s="18" t="s">
        <v>174</v>
      </c>
      <c r="BM340" s="234" t="s">
        <v>757</v>
      </c>
    </row>
    <row r="341" s="2" customFormat="1">
      <c r="A341" s="39"/>
      <c r="B341" s="40"/>
      <c r="C341" s="41"/>
      <c r="D341" s="236" t="s">
        <v>176</v>
      </c>
      <c r="E341" s="41"/>
      <c r="F341" s="237" t="s">
        <v>718</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176</v>
      </c>
      <c r="AU341" s="18" t="s">
        <v>88</v>
      </c>
    </row>
    <row r="342" s="2" customFormat="1" ht="24.15" customHeight="1">
      <c r="A342" s="39"/>
      <c r="B342" s="40"/>
      <c r="C342" s="222" t="s">
        <v>758</v>
      </c>
      <c r="D342" s="222" t="s">
        <v>169</v>
      </c>
      <c r="E342" s="223" t="s">
        <v>759</v>
      </c>
      <c r="F342" s="224" t="s">
        <v>760</v>
      </c>
      <c r="G342" s="225" t="s">
        <v>172</v>
      </c>
      <c r="H342" s="226">
        <v>2698.1500000000001</v>
      </c>
      <c r="I342" s="227"/>
      <c r="J342" s="227"/>
      <c r="K342" s="228">
        <f>ROUND(P342*H342,2)</f>
        <v>0</v>
      </c>
      <c r="L342" s="224" t="s">
        <v>450</v>
      </c>
      <c r="M342" s="45"/>
      <c r="N342" s="229" t="s">
        <v>1</v>
      </c>
      <c r="O342" s="230" t="s">
        <v>41</v>
      </c>
      <c r="P342" s="231">
        <f>I342+J342</f>
        <v>0</v>
      </c>
      <c r="Q342" s="231">
        <f>ROUND(I342*H342,2)</f>
        <v>0</v>
      </c>
      <c r="R342" s="231">
        <f>ROUND(J342*H342,2)</f>
        <v>0</v>
      </c>
      <c r="S342" s="92"/>
      <c r="T342" s="232">
        <f>S342*H342</f>
        <v>0</v>
      </c>
      <c r="U342" s="232">
        <v>0</v>
      </c>
      <c r="V342" s="232">
        <f>U342*H342</f>
        <v>0</v>
      </c>
      <c r="W342" s="232">
        <v>0</v>
      </c>
      <c r="X342" s="233">
        <f>W342*H342</f>
        <v>0</v>
      </c>
      <c r="Y342" s="39"/>
      <c r="Z342" s="39"/>
      <c r="AA342" s="39"/>
      <c r="AB342" s="39"/>
      <c r="AC342" s="39"/>
      <c r="AD342" s="39"/>
      <c r="AE342" s="39"/>
      <c r="AR342" s="234" t="s">
        <v>174</v>
      </c>
      <c r="AT342" s="234" t="s">
        <v>169</v>
      </c>
      <c r="AU342" s="234" t="s">
        <v>88</v>
      </c>
      <c r="AY342" s="18" t="s">
        <v>167</v>
      </c>
      <c r="BE342" s="235">
        <f>IF(O342="základní",K342,0)</f>
        <v>0</v>
      </c>
      <c r="BF342" s="235">
        <f>IF(O342="snížená",K342,0)</f>
        <v>0</v>
      </c>
      <c r="BG342" s="235">
        <f>IF(O342="zákl. přenesená",K342,0)</f>
        <v>0</v>
      </c>
      <c r="BH342" s="235">
        <f>IF(O342="sníž. přenesená",K342,0)</f>
        <v>0</v>
      </c>
      <c r="BI342" s="235">
        <f>IF(O342="nulová",K342,0)</f>
        <v>0</v>
      </c>
      <c r="BJ342" s="18" t="s">
        <v>86</v>
      </c>
      <c r="BK342" s="235">
        <f>ROUND(P342*H342,2)</f>
        <v>0</v>
      </c>
      <c r="BL342" s="18" t="s">
        <v>174</v>
      </c>
      <c r="BM342" s="234" t="s">
        <v>761</v>
      </c>
    </row>
    <row r="343" s="2" customFormat="1">
      <c r="A343" s="39"/>
      <c r="B343" s="40"/>
      <c r="C343" s="41"/>
      <c r="D343" s="236" t="s">
        <v>176</v>
      </c>
      <c r="E343" s="41"/>
      <c r="F343" s="237" t="s">
        <v>762</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176</v>
      </c>
      <c r="AU343" s="18" t="s">
        <v>88</v>
      </c>
    </row>
    <row r="344" s="2" customFormat="1">
      <c r="A344" s="39"/>
      <c r="B344" s="40"/>
      <c r="C344" s="41"/>
      <c r="D344" s="241" t="s">
        <v>178</v>
      </c>
      <c r="E344" s="41"/>
      <c r="F344" s="242" t="s">
        <v>763</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178</v>
      </c>
      <c r="AU344" s="18" t="s">
        <v>88</v>
      </c>
    </row>
    <row r="345" s="2" customFormat="1" ht="24.15" customHeight="1">
      <c r="A345" s="39"/>
      <c r="B345" s="40"/>
      <c r="C345" s="222" t="s">
        <v>764</v>
      </c>
      <c r="D345" s="222" t="s">
        <v>169</v>
      </c>
      <c r="E345" s="223" t="s">
        <v>759</v>
      </c>
      <c r="F345" s="224" t="s">
        <v>760</v>
      </c>
      <c r="G345" s="225" t="s">
        <v>172</v>
      </c>
      <c r="H345" s="226">
        <v>2698.1500000000001</v>
      </c>
      <c r="I345" s="227"/>
      <c r="J345" s="227"/>
      <c r="K345" s="228">
        <f>ROUND(P345*H345,2)</f>
        <v>0</v>
      </c>
      <c r="L345" s="224" t="s">
        <v>450</v>
      </c>
      <c r="M345" s="45"/>
      <c r="N345" s="229" t="s">
        <v>1</v>
      </c>
      <c r="O345" s="230" t="s">
        <v>41</v>
      </c>
      <c r="P345" s="231">
        <f>I345+J345</f>
        <v>0</v>
      </c>
      <c r="Q345" s="231">
        <f>ROUND(I345*H345,2)</f>
        <v>0</v>
      </c>
      <c r="R345" s="231">
        <f>ROUND(J345*H345,2)</f>
        <v>0</v>
      </c>
      <c r="S345" s="92"/>
      <c r="T345" s="232">
        <f>S345*H345</f>
        <v>0</v>
      </c>
      <c r="U345" s="232">
        <v>0</v>
      </c>
      <c r="V345" s="232">
        <f>U345*H345</f>
        <v>0</v>
      </c>
      <c r="W345" s="232">
        <v>0</v>
      </c>
      <c r="X345" s="233">
        <f>W345*H345</f>
        <v>0</v>
      </c>
      <c r="Y345" s="39"/>
      <c r="Z345" s="39"/>
      <c r="AA345" s="39"/>
      <c r="AB345" s="39"/>
      <c r="AC345" s="39"/>
      <c r="AD345" s="39"/>
      <c r="AE345" s="39"/>
      <c r="AR345" s="234" t="s">
        <v>174</v>
      </c>
      <c r="AT345" s="234" t="s">
        <v>169</v>
      </c>
      <c r="AU345" s="234" t="s">
        <v>88</v>
      </c>
      <c r="AY345" s="18" t="s">
        <v>167</v>
      </c>
      <c r="BE345" s="235">
        <f>IF(O345="základní",K345,0)</f>
        <v>0</v>
      </c>
      <c r="BF345" s="235">
        <f>IF(O345="snížená",K345,0)</f>
        <v>0</v>
      </c>
      <c r="BG345" s="235">
        <f>IF(O345="zákl. přenesená",K345,0)</f>
        <v>0</v>
      </c>
      <c r="BH345" s="235">
        <f>IF(O345="sníž. přenesená",K345,0)</f>
        <v>0</v>
      </c>
      <c r="BI345" s="235">
        <f>IF(O345="nulová",K345,0)</f>
        <v>0</v>
      </c>
      <c r="BJ345" s="18" t="s">
        <v>86</v>
      </c>
      <c r="BK345" s="235">
        <f>ROUND(P345*H345,2)</f>
        <v>0</v>
      </c>
      <c r="BL345" s="18" t="s">
        <v>174</v>
      </c>
      <c r="BM345" s="234" t="s">
        <v>765</v>
      </c>
    </row>
    <row r="346" s="2" customFormat="1">
      <c r="A346" s="39"/>
      <c r="B346" s="40"/>
      <c r="C346" s="41"/>
      <c r="D346" s="236" t="s">
        <v>176</v>
      </c>
      <c r="E346" s="41"/>
      <c r="F346" s="237" t="s">
        <v>762</v>
      </c>
      <c r="G346" s="41"/>
      <c r="H346" s="41"/>
      <c r="I346" s="238"/>
      <c r="J346" s="238"/>
      <c r="K346" s="41"/>
      <c r="L346" s="41"/>
      <c r="M346" s="45"/>
      <c r="N346" s="239"/>
      <c r="O346" s="240"/>
      <c r="P346" s="92"/>
      <c r="Q346" s="92"/>
      <c r="R346" s="92"/>
      <c r="S346" s="92"/>
      <c r="T346" s="92"/>
      <c r="U346" s="92"/>
      <c r="V346" s="92"/>
      <c r="W346" s="92"/>
      <c r="X346" s="93"/>
      <c r="Y346" s="39"/>
      <c r="Z346" s="39"/>
      <c r="AA346" s="39"/>
      <c r="AB346" s="39"/>
      <c r="AC346" s="39"/>
      <c r="AD346" s="39"/>
      <c r="AE346" s="39"/>
      <c r="AT346" s="18" t="s">
        <v>176</v>
      </c>
      <c r="AU346" s="18" t="s">
        <v>88</v>
      </c>
    </row>
    <row r="347" s="2" customFormat="1">
      <c r="A347" s="39"/>
      <c r="B347" s="40"/>
      <c r="C347" s="41"/>
      <c r="D347" s="241" t="s">
        <v>178</v>
      </c>
      <c r="E347" s="41"/>
      <c r="F347" s="242" t="s">
        <v>763</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178</v>
      </c>
      <c r="AU347" s="18" t="s">
        <v>88</v>
      </c>
    </row>
    <row r="348" s="2" customFormat="1" ht="24.15" customHeight="1">
      <c r="A348" s="39"/>
      <c r="B348" s="40"/>
      <c r="C348" s="222" t="s">
        <v>766</v>
      </c>
      <c r="D348" s="222" t="s">
        <v>169</v>
      </c>
      <c r="E348" s="223" t="s">
        <v>767</v>
      </c>
      <c r="F348" s="224" t="s">
        <v>768</v>
      </c>
      <c r="G348" s="225" t="s">
        <v>172</v>
      </c>
      <c r="H348" s="226">
        <v>2967.9650000000001</v>
      </c>
      <c r="I348" s="227"/>
      <c r="J348" s="227"/>
      <c r="K348" s="228">
        <f>ROUND(P348*H348,2)</f>
        <v>0</v>
      </c>
      <c r="L348" s="224" t="s">
        <v>450</v>
      </c>
      <c r="M348" s="45"/>
      <c r="N348" s="229" t="s">
        <v>1</v>
      </c>
      <c r="O348" s="230" t="s">
        <v>41</v>
      </c>
      <c r="P348" s="231">
        <f>I348+J348</f>
        <v>0</v>
      </c>
      <c r="Q348" s="231">
        <f>ROUND(I348*H348,2)</f>
        <v>0</v>
      </c>
      <c r="R348" s="231">
        <f>ROUND(J348*H348,2)</f>
        <v>0</v>
      </c>
      <c r="S348" s="92"/>
      <c r="T348" s="232">
        <f>S348*H348</f>
        <v>0</v>
      </c>
      <c r="U348" s="232">
        <v>0.00046999999999999999</v>
      </c>
      <c r="V348" s="232">
        <f>U348*H348</f>
        <v>1.39494355</v>
      </c>
      <c r="W348" s="232">
        <v>0</v>
      </c>
      <c r="X348" s="233">
        <f>W348*H348</f>
        <v>0</v>
      </c>
      <c r="Y348" s="39"/>
      <c r="Z348" s="39"/>
      <c r="AA348" s="39"/>
      <c r="AB348" s="39"/>
      <c r="AC348" s="39"/>
      <c r="AD348" s="39"/>
      <c r="AE348" s="39"/>
      <c r="AR348" s="234" t="s">
        <v>174</v>
      </c>
      <c r="AT348" s="234" t="s">
        <v>169</v>
      </c>
      <c r="AU348" s="234" t="s">
        <v>88</v>
      </c>
      <c r="AY348" s="18" t="s">
        <v>167</v>
      </c>
      <c r="BE348" s="235">
        <f>IF(O348="základní",K348,0)</f>
        <v>0</v>
      </c>
      <c r="BF348" s="235">
        <f>IF(O348="snížená",K348,0)</f>
        <v>0</v>
      </c>
      <c r="BG348" s="235">
        <f>IF(O348="zákl. přenesená",K348,0)</f>
        <v>0</v>
      </c>
      <c r="BH348" s="235">
        <f>IF(O348="sníž. přenesená",K348,0)</f>
        <v>0</v>
      </c>
      <c r="BI348" s="235">
        <f>IF(O348="nulová",K348,0)</f>
        <v>0</v>
      </c>
      <c r="BJ348" s="18" t="s">
        <v>86</v>
      </c>
      <c r="BK348" s="235">
        <f>ROUND(P348*H348,2)</f>
        <v>0</v>
      </c>
      <c r="BL348" s="18" t="s">
        <v>174</v>
      </c>
      <c r="BM348" s="234" t="s">
        <v>769</v>
      </c>
    </row>
    <row r="349" s="2" customFormat="1">
      <c r="A349" s="39"/>
      <c r="B349" s="40"/>
      <c r="C349" s="41"/>
      <c r="D349" s="236" t="s">
        <v>176</v>
      </c>
      <c r="E349" s="41"/>
      <c r="F349" s="237" t="s">
        <v>770</v>
      </c>
      <c r="G349" s="41"/>
      <c r="H349" s="41"/>
      <c r="I349" s="238"/>
      <c r="J349" s="238"/>
      <c r="K349" s="41"/>
      <c r="L349" s="41"/>
      <c r="M349" s="45"/>
      <c r="N349" s="239"/>
      <c r="O349" s="240"/>
      <c r="P349" s="92"/>
      <c r="Q349" s="92"/>
      <c r="R349" s="92"/>
      <c r="S349" s="92"/>
      <c r="T349" s="92"/>
      <c r="U349" s="92"/>
      <c r="V349" s="92"/>
      <c r="W349" s="92"/>
      <c r="X349" s="93"/>
      <c r="Y349" s="39"/>
      <c r="Z349" s="39"/>
      <c r="AA349" s="39"/>
      <c r="AB349" s="39"/>
      <c r="AC349" s="39"/>
      <c r="AD349" s="39"/>
      <c r="AE349" s="39"/>
      <c r="AT349" s="18" t="s">
        <v>176</v>
      </c>
      <c r="AU349" s="18" t="s">
        <v>88</v>
      </c>
    </row>
    <row r="350" s="2" customFormat="1">
      <c r="A350" s="39"/>
      <c r="B350" s="40"/>
      <c r="C350" s="41"/>
      <c r="D350" s="241" t="s">
        <v>178</v>
      </c>
      <c r="E350" s="41"/>
      <c r="F350" s="242" t="s">
        <v>771</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178</v>
      </c>
      <c r="AU350" s="18" t="s">
        <v>88</v>
      </c>
    </row>
    <row r="351" s="13" customFormat="1">
      <c r="A351" s="13"/>
      <c r="B351" s="244"/>
      <c r="C351" s="245"/>
      <c r="D351" s="236" t="s">
        <v>304</v>
      </c>
      <c r="E351" s="268" t="s">
        <v>1</v>
      </c>
      <c r="F351" s="246" t="s">
        <v>772</v>
      </c>
      <c r="G351" s="245"/>
      <c r="H351" s="247">
        <v>2967.9650000000001</v>
      </c>
      <c r="I351" s="248"/>
      <c r="J351" s="248"/>
      <c r="K351" s="245"/>
      <c r="L351" s="245"/>
      <c r="M351" s="249"/>
      <c r="N351" s="250"/>
      <c r="O351" s="251"/>
      <c r="P351" s="251"/>
      <c r="Q351" s="251"/>
      <c r="R351" s="251"/>
      <c r="S351" s="251"/>
      <c r="T351" s="251"/>
      <c r="U351" s="251"/>
      <c r="V351" s="251"/>
      <c r="W351" s="251"/>
      <c r="X351" s="252"/>
      <c r="Y351" s="13"/>
      <c r="Z351" s="13"/>
      <c r="AA351" s="13"/>
      <c r="AB351" s="13"/>
      <c r="AC351" s="13"/>
      <c r="AD351" s="13"/>
      <c r="AE351" s="13"/>
      <c r="AT351" s="253" t="s">
        <v>304</v>
      </c>
      <c r="AU351" s="253" t="s">
        <v>88</v>
      </c>
      <c r="AV351" s="13" t="s">
        <v>88</v>
      </c>
      <c r="AW351" s="13" t="s">
        <v>5</v>
      </c>
      <c r="AX351" s="13" t="s">
        <v>86</v>
      </c>
      <c r="AY351" s="253" t="s">
        <v>167</v>
      </c>
    </row>
    <row r="352" s="12" customFormat="1" ht="22.8" customHeight="1">
      <c r="A352" s="12"/>
      <c r="B352" s="205"/>
      <c r="C352" s="206"/>
      <c r="D352" s="207" t="s">
        <v>77</v>
      </c>
      <c r="E352" s="220" t="s">
        <v>88</v>
      </c>
      <c r="F352" s="220" t="s">
        <v>773</v>
      </c>
      <c r="G352" s="206"/>
      <c r="H352" s="206"/>
      <c r="I352" s="209"/>
      <c r="J352" s="209"/>
      <c r="K352" s="221">
        <f>BK352</f>
        <v>0</v>
      </c>
      <c r="L352" s="206"/>
      <c r="M352" s="211"/>
      <c r="N352" s="212"/>
      <c r="O352" s="213"/>
      <c r="P352" s="213"/>
      <c r="Q352" s="214">
        <f>SUM(Q353:Q390)</f>
        <v>0</v>
      </c>
      <c r="R352" s="214">
        <f>SUM(R353:R390)</f>
        <v>0</v>
      </c>
      <c r="S352" s="213"/>
      <c r="T352" s="215">
        <f>SUM(T353:T390)</f>
        <v>0</v>
      </c>
      <c r="U352" s="213"/>
      <c r="V352" s="215">
        <f>SUM(V353:V390)</f>
        <v>107.04968900000002</v>
      </c>
      <c r="W352" s="213"/>
      <c r="X352" s="216">
        <f>SUM(X353:X390)</f>
        <v>0</v>
      </c>
      <c r="Y352" s="12"/>
      <c r="Z352" s="12"/>
      <c r="AA352" s="12"/>
      <c r="AB352" s="12"/>
      <c r="AC352" s="12"/>
      <c r="AD352" s="12"/>
      <c r="AE352" s="12"/>
      <c r="AR352" s="217" t="s">
        <v>86</v>
      </c>
      <c r="AT352" s="218" t="s">
        <v>77</v>
      </c>
      <c r="AU352" s="218" t="s">
        <v>86</v>
      </c>
      <c r="AY352" s="217" t="s">
        <v>167</v>
      </c>
      <c r="BK352" s="219">
        <f>SUM(BK353:BK390)</f>
        <v>0</v>
      </c>
    </row>
    <row r="353" s="2" customFormat="1" ht="37.8" customHeight="1">
      <c r="A353" s="39"/>
      <c r="B353" s="40"/>
      <c r="C353" s="222" t="s">
        <v>774</v>
      </c>
      <c r="D353" s="222" t="s">
        <v>169</v>
      </c>
      <c r="E353" s="223" t="s">
        <v>775</v>
      </c>
      <c r="F353" s="224" t="s">
        <v>776</v>
      </c>
      <c r="G353" s="225" t="s">
        <v>576</v>
      </c>
      <c r="H353" s="226">
        <v>239</v>
      </c>
      <c r="I353" s="227"/>
      <c r="J353" s="227"/>
      <c r="K353" s="228">
        <f>ROUND(P353*H353,2)</f>
        <v>0</v>
      </c>
      <c r="L353" s="224" t="s">
        <v>478</v>
      </c>
      <c r="M353" s="45"/>
      <c r="N353" s="229" t="s">
        <v>1</v>
      </c>
      <c r="O353" s="230" t="s">
        <v>41</v>
      </c>
      <c r="P353" s="231">
        <f>I353+J353</f>
        <v>0</v>
      </c>
      <c r="Q353" s="231">
        <f>ROUND(I353*H353,2)</f>
        <v>0</v>
      </c>
      <c r="R353" s="231">
        <f>ROUND(J353*H353,2)</f>
        <v>0</v>
      </c>
      <c r="S353" s="92"/>
      <c r="T353" s="232">
        <f>S353*H353</f>
        <v>0</v>
      </c>
      <c r="U353" s="232">
        <v>0.27378000000000002</v>
      </c>
      <c r="V353" s="232">
        <f>U353*H353</f>
        <v>65.433420000000012</v>
      </c>
      <c r="W353" s="232">
        <v>0</v>
      </c>
      <c r="X353" s="233">
        <f>W353*H353</f>
        <v>0</v>
      </c>
      <c r="Y353" s="39"/>
      <c r="Z353" s="39"/>
      <c r="AA353" s="39"/>
      <c r="AB353" s="39"/>
      <c r="AC353" s="39"/>
      <c r="AD353" s="39"/>
      <c r="AE353" s="39"/>
      <c r="AR353" s="234" t="s">
        <v>174</v>
      </c>
      <c r="AT353" s="234" t="s">
        <v>169</v>
      </c>
      <c r="AU353" s="234" t="s">
        <v>88</v>
      </c>
      <c r="AY353" s="18" t="s">
        <v>167</v>
      </c>
      <c r="BE353" s="235">
        <f>IF(O353="základní",K353,0)</f>
        <v>0</v>
      </c>
      <c r="BF353" s="235">
        <f>IF(O353="snížená",K353,0)</f>
        <v>0</v>
      </c>
      <c r="BG353" s="235">
        <f>IF(O353="zákl. přenesená",K353,0)</f>
        <v>0</v>
      </c>
      <c r="BH353" s="235">
        <f>IF(O353="sníž. přenesená",K353,0)</f>
        <v>0</v>
      </c>
      <c r="BI353" s="235">
        <f>IF(O353="nulová",K353,0)</f>
        <v>0</v>
      </c>
      <c r="BJ353" s="18" t="s">
        <v>86</v>
      </c>
      <c r="BK353" s="235">
        <f>ROUND(P353*H353,2)</f>
        <v>0</v>
      </c>
      <c r="BL353" s="18" t="s">
        <v>174</v>
      </c>
      <c r="BM353" s="234" t="s">
        <v>777</v>
      </c>
    </row>
    <row r="354" s="2" customFormat="1">
      <c r="A354" s="39"/>
      <c r="B354" s="40"/>
      <c r="C354" s="41"/>
      <c r="D354" s="236" t="s">
        <v>176</v>
      </c>
      <c r="E354" s="41"/>
      <c r="F354" s="237" t="s">
        <v>778</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176</v>
      </c>
      <c r="AU354" s="18" t="s">
        <v>88</v>
      </c>
    </row>
    <row r="355" s="2" customFormat="1">
      <c r="A355" s="39"/>
      <c r="B355" s="40"/>
      <c r="C355" s="41"/>
      <c r="D355" s="241" t="s">
        <v>178</v>
      </c>
      <c r="E355" s="41"/>
      <c r="F355" s="242" t="s">
        <v>779</v>
      </c>
      <c r="G355" s="41"/>
      <c r="H355" s="41"/>
      <c r="I355" s="238"/>
      <c r="J355" s="238"/>
      <c r="K355" s="41"/>
      <c r="L355" s="41"/>
      <c r="M355" s="45"/>
      <c r="N355" s="239"/>
      <c r="O355" s="240"/>
      <c r="P355" s="92"/>
      <c r="Q355" s="92"/>
      <c r="R355" s="92"/>
      <c r="S355" s="92"/>
      <c r="T355" s="92"/>
      <c r="U355" s="92"/>
      <c r="V355" s="92"/>
      <c r="W355" s="92"/>
      <c r="X355" s="93"/>
      <c r="Y355" s="39"/>
      <c r="Z355" s="39"/>
      <c r="AA355" s="39"/>
      <c r="AB355" s="39"/>
      <c r="AC355" s="39"/>
      <c r="AD355" s="39"/>
      <c r="AE355" s="39"/>
      <c r="AT355" s="18" t="s">
        <v>178</v>
      </c>
      <c r="AU355" s="18" t="s">
        <v>88</v>
      </c>
    </row>
    <row r="356" s="2" customFormat="1">
      <c r="A356" s="39"/>
      <c r="B356" s="40"/>
      <c r="C356" s="41"/>
      <c r="D356" s="236" t="s">
        <v>186</v>
      </c>
      <c r="E356" s="41"/>
      <c r="F356" s="243" t="s">
        <v>780</v>
      </c>
      <c r="G356" s="41"/>
      <c r="H356" s="41"/>
      <c r="I356" s="238"/>
      <c r="J356" s="238"/>
      <c r="K356" s="41"/>
      <c r="L356" s="41"/>
      <c r="M356" s="45"/>
      <c r="N356" s="239"/>
      <c r="O356" s="240"/>
      <c r="P356" s="92"/>
      <c r="Q356" s="92"/>
      <c r="R356" s="92"/>
      <c r="S356" s="92"/>
      <c r="T356" s="92"/>
      <c r="U356" s="92"/>
      <c r="V356" s="92"/>
      <c r="W356" s="92"/>
      <c r="X356" s="93"/>
      <c r="Y356" s="39"/>
      <c r="Z356" s="39"/>
      <c r="AA356" s="39"/>
      <c r="AB356" s="39"/>
      <c r="AC356" s="39"/>
      <c r="AD356" s="39"/>
      <c r="AE356" s="39"/>
      <c r="AT356" s="18" t="s">
        <v>186</v>
      </c>
      <c r="AU356" s="18" t="s">
        <v>88</v>
      </c>
    </row>
    <row r="357" s="2" customFormat="1" ht="24.15" customHeight="1">
      <c r="A357" s="39"/>
      <c r="B357" s="40"/>
      <c r="C357" s="222" t="s">
        <v>781</v>
      </c>
      <c r="D357" s="222" t="s">
        <v>169</v>
      </c>
      <c r="E357" s="223" t="s">
        <v>782</v>
      </c>
      <c r="F357" s="224" t="s">
        <v>783</v>
      </c>
      <c r="G357" s="225" t="s">
        <v>182</v>
      </c>
      <c r="H357" s="226">
        <v>1</v>
      </c>
      <c r="I357" s="227"/>
      <c r="J357" s="227"/>
      <c r="K357" s="228">
        <f>ROUND(P357*H357,2)</f>
        <v>0</v>
      </c>
      <c r="L357" s="224" t="s">
        <v>478</v>
      </c>
      <c r="M357" s="45"/>
      <c r="N357" s="229" t="s">
        <v>1</v>
      </c>
      <c r="O357" s="230" t="s">
        <v>41</v>
      </c>
      <c r="P357" s="231">
        <f>I357+J357</f>
        <v>0</v>
      </c>
      <c r="Q357" s="231">
        <f>ROUND(I357*H357,2)</f>
        <v>0</v>
      </c>
      <c r="R357" s="231">
        <f>ROUND(J357*H357,2)</f>
        <v>0</v>
      </c>
      <c r="S357" s="92"/>
      <c r="T357" s="232">
        <f>S357*H357</f>
        <v>0</v>
      </c>
      <c r="U357" s="232">
        <v>0.035409999999999997</v>
      </c>
      <c r="V357" s="232">
        <f>U357*H357</f>
        <v>0.035409999999999997</v>
      </c>
      <c r="W357" s="232">
        <v>0</v>
      </c>
      <c r="X357" s="233">
        <f>W357*H357</f>
        <v>0</v>
      </c>
      <c r="Y357" s="39"/>
      <c r="Z357" s="39"/>
      <c r="AA357" s="39"/>
      <c r="AB357" s="39"/>
      <c r="AC357" s="39"/>
      <c r="AD357" s="39"/>
      <c r="AE357" s="39"/>
      <c r="AR357" s="234" t="s">
        <v>174</v>
      </c>
      <c r="AT357" s="234" t="s">
        <v>169</v>
      </c>
      <c r="AU357" s="234" t="s">
        <v>88</v>
      </c>
      <c r="AY357" s="18" t="s">
        <v>167</v>
      </c>
      <c r="BE357" s="235">
        <f>IF(O357="základní",K357,0)</f>
        <v>0</v>
      </c>
      <c r="BF357" s="235">
        <f>IF(O357="snížená",K357,0)</f>
        <v>0</v>
      </c>
      <c r="BG357" s="235">
        <f>IF(O357="zákl. přenesená",K357,0)</f>
        <v>0</v>
      </c>
      <c r="BH357" s="235">
        <f>IF(O357="sníž. přenesená",K357,0)</f>
        <v>0</v>
      </c>
      <c r="BI357" s="235">
        <f>IF(O357="nulová",K357,0)</f>
        <v>0</v>
      </c>
      <c r="BJ357" s="18" t="s">
        <v>86</v>
      </c>
      <c r="BK357" s="235">
        <f>ROUND(P357*H357,2)</f>
        <v>0</v>
      </c>
      <c r="BL357" s="18" t="s">
        <v>174</v>
      </c>
      <c r="BM357" s="234" t="s">
        <v>784</v>
      </c>
    </row>
    <row r="358" s="2" customFormat="1">
      <c r="A358" s="39"/>
      <c r="B358" s="40"/>
      <c r="C358" s="41"/>
      <c r="D358" s="236" t="s">
        <v>176</v>
      </c>
      <c r="E358" s="41"/>
      <c r="F358" s="237" t="s">
        <v>785</v>
      </c>
      <c r="G358" s="41"/>
      <c r="H358" s="41"/>
      <c r="I358" s="238"/>
      <c r="J358" s="238"/>
      <c r="K358" s="41"/>
      <c r="L358" s="41"/>
      <c r="M358" s="45"/>
      <c r="N358" s="239"/>
      <c r="O358" s="240"/>
      <c r="P358" s="92"/>
      <c r="Q358" s="92"/>
      <c r="R358" s="92"/>
      <c r="S358" s="92"/>
      <c r="T358" s="92"/>
      <c r="U358" s="92"/>
      <c r="V358" s="92"/>
      <c r="W358" s="92"/>
      <c r="X358" s="93"/>
      <c r="Y358" s="39"/>
      <c r="Z358" s="39"/>
      <c r="AA358" s="39"/>
      <c r="AB358" s="39"/>
      <c r="AC358" s="39"/>
      <c r="AD358" s="39"/>
      <c r="AE358" s="39"/>
      <c r="AT358" s="18" t="s">
        <v>176</v>
      </c>
      <c r="AU358" s="18" t="s">
        <v>88</v>
      </c>
    </row>
    <row r="359" s="2" customFormat="1">
      <c r="A359" s="39"/>
      <c r="B359" s="40"/>
      <c r="C359" s="41"/>
      <c r="D359" s="241" t="s">
        <v>178</v>
      </c>
      <c r="E359" s="41"/>
      <c r="F359" s="242" t="s">
        <v>786</v>
      </c>
      <c r="G359" s="41"/>
      <c r="H359" s="41"/>
      <c r="I359" s="238"/>
      <c r="J359" s="238"/>
      <c r="K359" s="41"/>
      <c r="L359" s="41"/>
      <c r="M359" s="45"/>
      <c r="N359" s="239"/>
      <c r="O359" s="240"/>
      <c r="P359" s="92"/>
      <c r="Q359" s="92"/>
      <c r="R359" s="92"/>
      <c r="S359" s="92"/>
      <c r="T359" s="92"/>
      <c r="U359" s="92"/>
      <c r="V359" s="92"/>
      <c r="W359" s="92"/>
      <c r="X359" s="93"/>
      <c r="Y359" s="39"/>
      <c r="Z359" s="39"/>
      <c r="AA359" s="39"/>
      <c r="AB359" s="39"/>
      <c r="AC359" s="39"/>
      <c r="AD359" s="39"/>
      <c r="AE359" s="39"/>
      <c r="AT359" s="18" t="s">
        <v>178</v>
      </c>
      <c r="AU359" s="18" t="s">
        <v>88</v>
      </c>
    </row>
    <row r="360" s="2" customFormat="1">
      <c r="A360" s="39"/>
      <c r="B360" s="40"/>
      <c r="C360" s="41"/>
      <c r="D360" s="236" t="s">
        <v>186</v>
      </c>
      <c r="E360" s="41"/>
      <c r="F360" s="243" t="s">
        <v>636</v>
      </c>
      <c r="G360" s="41"/>
      <c r="H360" s="41"/>
      <c r="I360" s="238"/>
      <c r="J360" s="238"/>
      <c r="K360" s="41"/>
      <c r="L360" s="41"/>
      <c r="M360" s="45"/>
      <c r="N360" s="239"/>
      <c r="O360" s="240"/>
      <c r="P360" s="92"/>
      <c r="Q360" s="92"/>
      <c r="R360" s="92"/>
      <c r="S360" s="92"/>
      <c r="T360" s="92"/>
      <c r="U360" s="92"/>
      <c r="V360" s="92"/>
      <c r="W360" s="92"/>
      <c r="X360" s="93"/>
      <c r="Y360" s="39"/>
      <c r="Z360" s="39"/>
      <c r="AA360" s="39"/>
      <c r="AB360" s="39"/>
      <c r="AC360" s="39"/>
      <c r="AD360" s="39"/>
      <c r="AE360" s="39"/>
      <c r="AT360" s="18" t="s">
        <v>186</v>
      </c>
      <c r="AU360" s="18" t="s">
        <v>88</v>
      </c>
    </row>
    <row r="361" s="2" customFormat="1" ht="24.15" customHeight="1">
      <c r="A361" s="39"/>
      <c r="B361" s="40"/>
      <c r="C361" s="222" t="s">
        <v>787</v>
      </c>
      <c r="D361" s="222" t="s">
        <v>169</v>
      </c>
      <c r="E361" s="223" t="s">
        <v>788</v>
      </c>
      <c r="F361" s="224" t="s">
        <v>789</v>
      </c>
      <c r="G361" s="225" t="s">
        <v>433</v>
      </c>
      <c r="H361" s="226">
        <v>0.55000000000000004</v>
      </c>
      <c r="I361" s="227"/>
      <c r="J361" s="227"/>
      <c r="K361" s="228">
        <f>ROUND(P361*H361,2)</f>
        <v>0</v>
      </c>
      <c r="L361" s="224" t="s">
        <v>478</v>
      </c>
      <c r="M361" s="45"/>
      <c r="N361" s="229" t="s">
        <v>1</v>
      </c>
      <c r="O361" s="230" t="s">
        <v>41</v>
      </c>
      <c r="P361" s="231">
        <f>I361+J361</f>
        <v>0</v>
      </c>
      <c r="Q361" s="231">
        <f>ROUND(I361*H361,2)</f>
        <v>0</v>
      </c>
      <c r="R361" s="231">
        <f>ROUND(J361*H361,2)</f>
        <v>0</v>
      </c>
      <c r="S361" s="92"/>
      <c r="T361" s="232">
        <f>S361*H361</f>
        <v>0</v>
      </c>
      <c r="U361" s="232">
        <v>2.3010199999999998</v>
      </c>
      <c r="V361" s="232">
        <f>U361*H361</f>
        <v>1.2655609999999999</v>
      </c>
      <c r="W361" s="232">
        <v>0</v>
      </c>
      <c r="X361" s="233">
        <f>W361*H361</f>
        <v>0</v>
      </c>
      <c r="Y361" s="39"/>
      <c r="Z361" s="39"/>
      <c r="AA361" s="39"/>
      <c r="AB361" s="39"/>
      <c r="AC361" s="39"/>
      <c r="AD361" s="39"/>
      <c r="AE361" s="39"/>
      <c r="AR361" s="234" t="s">
        <v>174</v>
      </c>
      <c r="AT361" s="234" t="s">
        <v>169</v>
      </c>
      <c r="AU361" s="234" t="s">
        <v>88</v>
      </c>
      <c r="AY361" s="18" t="s">
        <v>167</v>
      </c>
      <c r="BE361" s="235">
        <f>IF(O361="základní",K361,0)</f>
        <v>0</v>
      </c>
      <c r="BF361" s="235">
        <f>IF(O361="snížená",K361,0)</f>
        <v>0</v>
      </c>
      <c r="BG361" s="235">
        <f>IF(O361="zákl. přenesená",K361,0)</f>
        <v>0</v>
      </c>
      <c r="BH361" s="235">
        <f>IF(O361="sníž. přenesená",K361,0)</f>
        <v>0</v>
      </c>
      <c r="BI361" s="235">
        <f>IF(O361="nulová",K361,0)</f>
        <v>0</v>
      </c>
      <c r="BJ361" s="18" t="s">
        <v>86</v>
      </c>
      <c r="BK361" s="235">
        <f>ROUND(P361*H361,2)</f>
        <v>0</v>
      </c>
      <c r="BL361" s="18" t="s">
        <v>174</v>
      </c>
      <c r="BM361" s="234" t="s">
        <v>790</v>
      </c>
    </row>
    <row r="362" s="2" customFormat="1">
      <c r="A362" s="39"/>
      <c r="B362" s="40"/>
      <c r="C362" s="41"/>
      <c r="D362" s="236" t="s">
        <v>176</v>
      </c>
      <c r="E362" s="41"/>
      <c r="F362" s="237" t="s">
        <v>791</v>
      </c>
      <c r="G362" s="41"/>
      <c r="H362" s="41"/>
      <c r="I362" s="238"/>
      <c r="J362" s="238"/>
      <c r="K362" s="41"/>
      <c r="L362" s="41"/>
      <c r="M362" s="45"/>
      <c r="N362" s="239"/>
      <c r="O362" s="240"/>
      <c r="P362" s="92"/>
      <c r="Q362" s="92"/>
      <c r="R362" s="92"/>
      <c r="S362" s="92"/>
      <c r="T362" s="92"/>
      <c r="U362" s="92"/>
      <c r="V362" s="92"/>
      <c r="W362" s="92"/>
      <c r="X362" s="93"/>
      <c r="Y362" s="39"/>
      <c r="Z362" s="39"/>
      <c r="AA362" s="39"/>
      <c r="AB362" s="39"/>
      <c r="AC362" s="39"/>
      <c r="AD362" s="39"/>
      <c r="AE362" s="39"/>
      <c r="AT362" s="18" t="s">
        <v>176</v>
      </c>
      <c r="AU362" s="18" t="s">
        <v>88</v>
      </c>
    </row>
    <row r="363" s="2" customFormat="1">
      <c r="A363" s="39"/>
      <c r="B363" s="40"/>
      <c r="C363" s="41"/>
      <c r="D363" s="241" t="s">
        <v>178</v>
      </c>
      <c r="E363" s="41"/>
      <c r="F363" s="242" t="s">
        <v>792</v>
      </c>
      <c r="G363" s="41"/>
      <c r="H363" s="41"/>
      <c r="I363" s="238"/>
      <c r="J363" s="238"/>
      <c r="K363" s="41"/>
      <c r="L363" s="41"/>
      <c r="M363" s="45"/>
      <c r="N363" s="239"/>
      <c r="O363" s="240"/>
      <c r="P363" s="92"/>
      <c r="Q363" s="92"/>
      <c r="R363" s="92"/>
      <c r="S363" s="92"/>
      <c r="T363" s="92"/>
      <c r="U363" s="92"/>
      <c r="V363" s="92"/>
      <c r="W363" s="92"/>
      <c r="X363" s="93"/>
      <c r="Y363" s="39"/>
      <c r="Z363" s="39"/>
      <c r="AA363" s="39"/>
      <c r="AB363" s="39"/>
      <c r="AC363" s="39"/>
      <c r="AD363" s="39"/>
      <c r="AE363" s="39"/>
      <c r="AT363" s="18" t="s">
        <v>178</v>
      </c>
      <c r="AU363" s="18" t="s">
        <v>88</v>
      </c>
    </row>
    <row r="364" s="2" customFormat="1">
      <c r="A364" s="39"/>
      <c r="B364" s="40"/>
      <c r="C364" s="41"/>
      <c r="D364" s="236" t="s">
        <v>186</v>
      </c>
      <c r="E364" s="41"/>
      <c r="F364" s="243" t="s">
        <v>636</v>
      </c>
      <c r="G364" s="41"/>
      <c r="H364" s="41"/>
      <c r="I364" s="238"/>
      <c r="J364" s="238"/>
      <c r="K364" s="41"/>
      <c r="L364" s="41"/>
      <c r="M364" s="45"/>
      <c r="N364" s="239"/>
      <c r="O364" s="240"/>
      <c r="P364" s="92"/>
      <c r="Q364" s="92"/>
      <c r="R364" s="92"/>
      <c r="S364" s="92"/>
      <c r="T364" s="92"/>
      <c r="U364" s="92"/>
      <c r="V364" s="92"/>
      <c r="W364" s="92"/>
      <c r="X364" s="93"/>
      <c r="Y364" s="39"/>
      <c r="Z364" s="39"/>
      <c r="AA364" s="39"/>
      <c r="AB364" s="39"/>
      <c r="AC364" s="39"/>
      <c r="AD364" s="39"/>
      <c r="AE364" s="39"/>
      <c r="AT364" s="18" t="s">
        <v>186</v>
      </c>
      <c r="AU364" s="18" t="s">
        <v>88</v>
      </c>
    </row>
    <row r="365" s="2" customFormat="1" ht="24.15" customHeight="1">
      <c r="A365" s="39"/>
      <c r="B365" s="40"/>
      <c r="C365" s="222" t="s">
        <v>793</v>
      </c>
      <c r="D365" s="222" t="s">
        <v>169</v>
      </c>
      <c r="E365" s="223" t="s">
        <v>794</v>
      </c>
      <c r="F365" s="224" t="s">
        <v>795</v>
      </c>
      <c r="G365" s="225" t="s">
        <v>433</v>
      </c>
      <c r="H365" s="226">
        <v>2.0499999999999998</v>
      </c>
      <c r="I365" s="227"/>
      <c r="J365" s="227"/>
      <c r="K365" s="228">
        <f>ROUND(P365*H365,2)</f>
        <v>0</v>
      </c>
      <c r="L365" s="224" t="s">
        <v>478</v>
      </c>
      <c r="M365" s="45"/>
      <c r="N365" s="229" t="s">
        <v>1</v>
      </c>
      <c r="O365" s="230" t="s">
        <v>41</v>
      </c>
      <c r="P365" s="231">
        <f>I365+J365</f>
        <v>0</v>
      </c>
      <c r="Q365" s="231">
        <f>ROUND(I365*H365,2)</f>
        <v>0</v>
      </c>
      <c r="R365" s="231">
        <f>ROUND(J365*H365,2)</f>
        <v>0</v>
      </c>
      <c r="S365" s="92"/>
      <c r="T365" s="232">
        <f>S365*H365</f>
        <v>0</v>
      </c>
      <c r="U365" s="232">
        <v>2.5018699999999998</v>
      </c>
      <c r="V365" s="232">
        <f>U365*H365</f>
        <v>5.1288334999999989</v>
      </c>
      <c r="W365" s="232">
        <v>0</v>
      </c>
      <c r="X365" s="233">
        <f>W365*H365</f>
        <v>0</v>
      </c>
      <c r="Y365" s="39"/>
      <c r="Z365" s="39"/>
      <c r="AA365" s="39"/>
      <c r="AB365" s="39"/>
      <c r="AC365" s="39"/>
      <c r="AD365" s="39"/>
      <c r="AE365" s="39"/>
      <c r="AR365" s="234" t="s">
        <v>174</v>
      </c>
      <c r="AT365" s="234" t="s">
        <v>169</v>
      </c>
      <c r="AU365" s="234" t="s">
        <v>88</v>
      </c>
      <c r="AY365" s="18" t="s">
        <v>167</v>
      </c>
      <c r="BE365" s="235">
        <f>IF(O365="základní",K365,0)</f>
        <v>0</v>
      </c>
      <c r="BF365" s="235">
        <f>IF(O365="snížená",K365,0)</f>
        <v>0</v>
      </c>
      <c r="BG365" s="235">
        <f>IF(O365="zákl. přenesená",K365,0)</f>
        <v>0</v>
      </c>
      <c r="BH365" s="235">
        <f>IF(O365="sníž. přenesená",K365,0)</f>
        <v>0</v>
      </c>
      <c r="BI365" s="235">
        <f>IF(O365="nulová",K365,0)</f>
        <v>0</v>
      </c>
      <c r="BJ365" s="18" t="s">
        <v>86</v>
      </c>
      <c r="BK365" s="235">
        <f>ROUND(P365*H365,2)</f>
        <v>0</v>
      </c>
      <c r="BL365" s="18" t="s">
        <v>174</v>
      </c>
      <c r="BM365" s="234" t="s">
        <v>796</v>
      </c>
    </row>
    <row r="366" s="2" customFormat="1">
      <c r="A366" s="39"/>
      <c r="B366" s="40"/>
      <c r="C366" s="41"/>
      <c r="D366" s="236" t="s">
        <v>176</v>
      </c>
      <c r="E366" s="41"/>
      <c r="F366" s="237" t="s">
        <v>797</v>
      </c>
      <c r="G366" s="41"/>
      <c r="H366" s="41"/>
      <c r="I366" s="238"/>
      <c r="J366" s="238"/>
      <c r="K366" s="41"/>
      <c r="L366" s="41"/>
      <c r="M366" s="45"/>
      <c r="N366" s="239"/>
      <c r="O366" s="240"/>
      <c r="P366" s="92"/>
      <c r="Q366" s="92"/>
      <c r="R366" s="92"/>
      <c r="S366" s="92"/>
      <c r="T366" s="92"/>
      <c r="U366" s="92"/>
      <c r="V366" s="92"/>
      <c r="W366" s="92"/>
      <c r="X366" s="93"/>
      <c r="Y366" s="39"/>
      <c r="Z366" s="39"/>
      <c r="AA366" s="39"/>
      <c r="AB366" s="39"/>
      <c r="AC366" s="39"/>
      <c r="AD366" s="39"/>
      <c r="AE366" s="39"/>
      <c r="AT366" s="18" t="s">
        <v>176</v>
      </c>
      <c r="AU366" s="18" t="s">
        <v>88</v>
      </c>
    </row>
    <row r="367" s="2" customFormat="1">
      <c r="A367" s="39"/>
      <c r="B367" s="40"/>
      <c r="C367" s="41"/>
      <c r="D367" s="241" t="s">
        <v>178</v>
      </c>
      <c r="E367" s="41"/>
      <c r="F367" s="242" t="s">
        <v>798</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178</v>
      </c>
      <c r="AU367" s="18" t="s">
        <v>88</v>
      </c>
    </row>
    <row r="368" s="2" customFormat="1">
      <c r="A368" s="39"/>
      <c r="B368" s="40"/>
      <c r="C368" s="41"/>
      <c r="D368" s="236" t="s">
        <v>186</v>
      </c>
      <c r="E368" s="41"/>
      <c r="F368" s="243" t="s">
        <v>799</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186</v>
      </c>
      <c r="AU368" s="18" t="s">
        <v>88</v>
      </c>
    </row>
    <row r="369" s="2" customFormat="1" ht="24.15" customHeight="1">
      <c r="A369" s="39"/>
      <c r="B369" s="40"/>
      <c r="C369" s="222" t="s">
        <v>800</v>
      </c>
      <c r="D369" s="222" t="s">
        <v>169</v>
      </c>
      <c r="E369" s="223" t="s">
        <v>801</v>
      </c>
      <c r="F369" s="224" t="s">
        <v>802</v>
      </c>
      <c r="G369" s="225" t="s">
        <v>348</v>
      </c>
      <c r="H369" s="226">
        <v>0.25</v>
      </c>
      <c r="I369" s="227"/>
      <c r="J369" s="227"/>
      <c r="K369" s="228">
        <f>ROUND(P369*H369,2)</f>
        <v>0</v>
      </c>
      <c r="L369" s="224" t="s">
        <v>478</v>
      </c>
      <c r="M369" s="45"/>
      <c r="N369" s="229" t="s">
        <v>1</v>
      </c>
      <c r="O369" s="230" t="s">
        <v>41</v>
      </c>
      <c r="P369" s="231">
        <f>I369+J369</f>
        <v>0</v>
      </c>
      <c r="Q369" s="231">
        <f>ROUND(I369*H369,2)</f>
        <v>0</v>
      </c>
      <c r="R369" s="231">
        <f>ROUND(J369*H369,2)</f>
        <v>0</v>
      </c>
      <c r="S369" s="92"/>
      <c r="T369" s="232">
        <f>S369*H369</f>
        <v>0</v>
      </c>
      <c r="U369" s="232">
        <v>1.06277</v>
      </c>
      <c r="V369" s="232">
        <f>U369*H369</f>
        <v>0.2656925</v>
      </c>
      <c r="W369" s="232">
        <v>0</v>
      </c>
      <c r="X369" s="233">
        <f>W369*H369</f>
        <v>0</v>
      </c>
      <c r="Y369" s="39"/>
      <c r="Z369" s="39"/>
      <c r="AA369" s="39"/>
      <c r="AB369" s="39"/>
      <c r="AC369" s="39"/>
      <c r="AD369" s="39"/>
      <c r="AE369" s="39"/>
      <c r="AR369" s="234" t="s">
        <v>174</v>
      </c>
      <c r="AT369" s="234" t="s">
        <v>169</v>
      </c>
      <c r="AU369" s="234" t="s">
        <v>88</v>
      </c>
      <c r="AY369" s="18" t="s">
        <v>167</v>
      </c>
      <c r="BE369" s="235">
        <f>IF(O369="základní",K369,0)</f>
        <v>0</v>
      </c>
      <c r="BF369" s="235">
        <f>IF(O369="snížená",K369,0)</f>
        <v>0</v>
      </c>
      <c r="BG369" s="235">
        <f>IF(O369="zákl. přenesená",K369,0)</f>
        <v>0</v>
      </c>
      <c r="BH369" s="235">
        <f>IF(O369="sníž. přenesená",K369,0)</f>
        <v>0</v>
      </c>
      <c r="BI369" s="235">
        <f>IF(O369="nulová",K369,0)</f>
        <v>0</v>
      </c>
      <c r="BJ369" s="18" t="s">
        <v>86</v>
      </c>
      <c r="BK369" s="235">
        <f>ROUND(P369*H369,2)</f>
        <v>0</v>
      </c>
      <c r="BL369" s="18" t="s">
        <v>174</v>
      </c>
      <c r="BM369" s="234" t="s">
        <v>803</v>
      </c>
    </row>
    <row r="370" s="2" customFormat="1">
      <c r="A370" s="39"/>
      <c r="B370" s="40"/>
      <c r="C370" s="41"/>
      <c r="D370" s="236" t="s">
        <v>176</v>
      </c>
      <c r="E370" s="41"/>
      <c r="F370" s="237" t="s">
        <v>804</v>
      </c>
      <c r="G370" s="41"/>
      <c r="H370" s="41"/>
      <c r="I370" s="238"/>
      <c r="J370" s="238"/>
      <c r="K370" s="41"/>
      <c r="L370" s="41"/>
      <c r="M370" s="45"/>
      <c r="N370" s="239"/>
      <c r="O370" s="240"/>
      <c r="P370" s="92"/>
      <c r="Q370" s="92"/>
      <c r="R370" s="92"/>
      <c r="S370" s="92"/>
      <c r="T370" s="92"/>
      <c r="U370" s="92"/>
      <c r="V370" s="92"/>
      <c r="W370" s="92"/>
      <c r="X370" s="93"/>
      <c r="Y370" s="39"/>
      <c r="Z370" s="39"/>
      <c r="AA370" s="39"/>
      <c r="AB370" s="39"/>
      <c r="AC370" s="39"/>
      <c r="AD370" s="39"/>
      <c r="AE370" s="39"/>
      <c r="AT370" s="18" t="s">
        <v>176</v>
      </c>
      <c r="AU370" s="18" t="s">
        <v>88</v>
      </c>
    </row>
    <row r="371" s="2" customFormat="1">
      <c r="A371" s="39"/>
      <c r="B371" s="40"/>
      <c r="C371" s="41"/>
      <c r="D371" s="241" t="s">
        <v>178</v>
      </c>
      <c r="E371" s="41"/>
      <c r="F371" s="242" t="s">
        <v>805</v>
      </c>
      <c r="G371" s="41"/>
      <c r="H371" s="41"/>
      <c r="I371" s="238"/>
      <c r="J371" s="238"/>
      <c r="K371" s="41"/>
      <c r="L371" s="41"/>
      <c r="M371" s="45"/>
      <c r="N371" s="239"/>
      <c r="O371" s="240"/>
      <c r="P371" s="92"/>
      <c r="Q371" s="92"/>
      <c r="R371" s="92"/>
      <c r="S371" s="92"/>
      <c r="T371" s="92"/>
      <c r="U371" s="92"/>
      <c r="V371" s="92"/>
      <c r="W371" s="92"/>
      <c r="X371" s="93"/>
      <c r="Y371" s="39"/>
      <c r="Z371" s="39"/>
      <c r="AA371" s="39"/>
      <c r="AB371" s="39"/>
      <c r="AC371" s="39"/>
      <c r="AD371" s="39"/>
      <c r="AE371" s="39"/>
      <c r="AT371" s="18" t="s">
        <v>178</v>
      </c>
      <c r="AU371" s="18" t="s">
        <v>88</v>
      </c>
    </row>
    <row r="372" s="2" customFormat="1">
      <c r="A372" s="39"/>
      <c r="B372" s="40"/>
      <c r="C372" s="41"/>
      <c r="D372" s="236" t="s">
        <v>186</v>
      </c>
      <c r="E372" s="41"/>
      <c r="F372" s="243" t="s">
        <v>806</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186</v>
      </c>
      <c r="AU372" s="18" t="s">
        <v>88</v>
      </c>
    </row>
    <row r="373" s="2" customFormat="1" ht="24.15" customHeight="1">
      <c r="A373" s="39"/>
      <c r="B373" s="40"/>
      <c r="C373" s="222" t="s">
        <v>807</v>
      </c>
      <c r="D373" s="222" t="s">
        <v>169</v>
      </c>
      <c r="E373" s="223" t="s">
        <v>808</v>
      </c>
      <c r="F373" s="224" t="s">
        <v>809</v>
      </c>
      <c r="G373" s="225" t="s">
        <v>433</v>
      </c>
      <c r="H373" s="226">
        <v>5.7000000000000002</v>
      </c>
      <c r="I373" s="227"/>
      <c r="J373" s="227"/>
      <c r="K373" s="228">
        <f>ROUND(P373*H373,2)</f>
        <v>0</v>
      </c>
      <c r="L373" s="224" t="s">
        <v>478</v>
      </c>
      <c r="M373" s="45"/>
      <c r="N373" s="229" t="s">
        <v>1</v>
      </c>
      <c r="O373" s="230" t="s">
        <v>41</v>
      </c>
      <c r="P373" s="231">
        <f>I373+J373</f>
        <v>0</v>
      </c>
      <c r="Q373" s="231">
        <f>ROUND(I373*H373,2)</f>
        <v>0</v>
      </c>
      <c r="R373" s="231">
        <f>ROUND(J373*H373,2)</f>
        <v>0</v>
      </c>
      <c r="S373" s="92"/>
      <c r="T373" s="232">
        <f>S373*H373</f>
        <v>0</v>
      </c>
      <c r="U373" s="232">
        <v>2.3010199999999998</v>
      </c>
      <c r="V373" s="232">
        <f>U373*H373</f>
        <v>13.115814</v>
      </c>
      <c r="W373" s="232">
        <v>0</v>
      </c>
      <c r="X373" s="233">
        <f>W373*H373</f>
        <v>0</v>
      </c>
      <c r="Y373" s="39"/>
      <c r="Z373" s="39"/>
      <c r="AA373" s="39"/>
      <c r="AB373" s="39"/>
      <c r="AC373" s="39"/>
      <c r="AD373" s="39"/>
      <c r="AE373" s="39"/>
      <c r="AR373" s="234" t="s">
        <v>174</v>
      </c>
      <c r="AT373" s="234" t="s">
        <v>169</v>
      </c>
      <c r="AU373" s="234" t="s">
        <v>88</v>
      </c>
      <c r="AY373" s="18" t="s">
        <v>167</v>
      </c>
      <c r="BE373" s="235">
        <f>IF(O373="základní",K373,0)</f>
        <v>0</v>
      </c>
      <c r="BF373" s="235">
        <f>IF(O373="snížená",K373,0)</f>
        <v>0</v>
      </c>
      <c r="BG373" s="235">
        <f>IF(O373="zákl. přenesená",K373,0)</f>
        <v>0</v>
      </c>
      <c r="BH373" s="235">
        <f>IF(O373="sníž. přenesená",K373,0)</f>
        <v>0</v>
      </c>
      <c r="BI373" s="235">
        <f>IF(O373="nulová",K373,0)</f>
        <v>0</v>
      </c>
      <c r="BJ373" s="18" t="s">
        <v>86</v>
      </c>
      <c r="BK373" s="235">
        <f>ROUND(P373*H373,2)</f>
        <v>0</v>
      </c>
      <c r="BL373" s="18" t="s">
        <v>174</v>
      </c>
      <c r="BM373" s="234" t="s">
        <v>810</v>
      </c>
    </row>
    <row r="374" s="2" customFormat="1">
      <c r="A374" s="39"/>
      <c r="B374" s="40"/>
      <c r="C374" s="41"/>
      <c r="D374" s="236" t="s">
        <v>176</v>
      </c>
      <c r="E374" s="41"/>
      <c r="F374" s="237" t="s">
        <v>811</v>
      </c>
      <c r="G374" s="41"/>
      <c r="H374" s="41"/>
      <c r="I374" s="238"/>
      <c r="J374" s="238"/>
      <c r="K374" s="41"/>
      <c r="L374" s="41"/>
      <c r="M374" s="45"/>
      <c r="N374" s="239"/>
      <c r="O374" s="240"/>
      <c r="P374" s="92"/>
      <c r="Q374" s="92"/>
      <c r="R374" s="92"/>
      <c r="S374" s="92"/>
      <c r="T374" s="92"/>
      <c r="U374" s="92"/>
      <c r="V374" s="92"/>
      <c r="W374" s="92"/>
      <c r="X374" s="93"/>
      <c r="Y374" s="39"/>
      <c r="Z374" s="39"/>
      <c r="AA374" s="39"/>
      <c r="AB374" s="39"/>
      <c r="AC374" s="39"/>
      <c r="AD374" s="39"/>
      <c r="AE374" s="39"/>
      <c r="AT374" s="18" t="s">
        <v>176</v>
      </c>
      <c r="AU374" s="18" t="s">
        <v>88</v>
      </c>
    </row>
    <row r="375" s="2" customFormat="1">
      <c r="A375" s="39"/>
      <c r="B375" s="40"/>
      <c r="C375" s="41"/>
      <c r="D375" s="241" t="s">
        <v>178</v>
      </c>
      <c r="E375" s="41"/>
      <c r="F375" s="242" t="s">
        <v>812</v>
      </c>
      <c r="G375" s="41"/>
      <c r="H375" s="41"/>
      <c r="I375" s="238"/>
      <c r="J375" s="238"/>
      <c r="K375" s="41"/>
      <c r="L375" s="41"/>
      <c r="M375" s="45"/>
      <c r="N375" s="239"/>
      <c r="O375" s="240"/>
      <c r="P375" s="92"/>
      <c r="Q375" s="92"/>
      <c r="R375" s="92"/>
      <c r="S375" s="92"/>
      <c r="T375" s="92"/>
      <c r="U375" s="92"/>
      <c r="V375" s="92"/>
      <c r="W375" s="92"/>
      <c r="X375" s="93"/>
      <c r="Y375" s="39"/>
      <c r="Z375" s="39"/>
      <c r="AA375" s="39"/>
      <c r="AB375" s="39"/>
      <c r="AC375" s="39"/>
      <c r="AD375" s="39"/>
      <c r="AE375" s="39"/>
      <c r="AT375" s="18" t="s">
        <v>178</v>
      </c>
      <c r="AU375" s="18" t="s">
        <v>88</v>
      </c>
    </row>
    <row r="376" s="2" customFormat="1">
      <c r="A376" s="39"/>
      <c r="B376" s="40"/>
      <c r="C376" s="41"/>
      <c r="D376" s="236" t="s">
        <v>186</v>
      </c>
      <c r="E376" s="41"/>
      <c r="F376" s="243" t="s">
        <v>813</v>
      </c>
      <c r="G376" s="41"/>
      <c r="H376" s="41"/>
      <c r="I376" s="238"/>
      <c r="J376" s="238"/>
      <c r="K376" s="41"/>
      <c r="L376" s="41"/>
      <c r="M376" s="45"/>
      <c r="N376" s="239"/>
      <c r="O376" s="240"/>
      <c r="P376" s="92"/>
      <c r="Q376" s="92"/>
      <c r="R376" s="92"/>
      <c r="S376" s="92"/>
      <c r="T376" s="92"/>
      <c r="U376" s="92"/>
      <c r="V376" s="92"/>
      <c r="W376" s="92"/>
      <c r="X376" s="93"/>
      <c r="Y376" s="39"/>
      <c r="Z376" s="39"/>
      <c r="AA376" s="39"/>
      <c r="AB376" s="39"/>
      <c r="AC376" s="39"/>
      <c r="AD376" s="39"/>
      <c r="AE376" s="39"/>
      <c r="AT376" s="18" t="s">
        <v>186</v>
      </c>
      <c r="AU376" s="18" t="s">
        <v>88</v>
      </c>
    </row>
    <row r="377" s="2" customFormat="1" ht="24.15" customHeight="1">
      <c r="A377" s="39"/>
      <c r="B377" s="40"/>
      <c r="C377" s="222" t="s">
        <v>814</v>
      </c>
      <c r="D377" s="222" t="s">
        <v>169</v>
      </c>
      <c r="E377" s="223" t="s">
        <v>815</v>
      </c>
      <c r="F377" s="224" t="s">
        <v>816</v>
      </c>
      <c r="G377" s="225" t="s">
        <v>433</v>
      </c>
      <c r="H377" s="226">
        <v>8.4000000000000004</v>
      </c>
      <c r="I377" s="227"/>
      <c r="J377" s="227"/>
      <c r="K377" s="228">
        <f>ROUND(P377*H377,2)</f>
        <v>0</v>
      </c>
      <c r="L377" s="224" t="s">
        <v>478</v>
      </c>
      <c r="M377" s="45"/>
      <c r="N377" s="229" t="s">
        <v>1</v>
      </c>
      <c r="O377" s="230" t="s">
        <v>41</v>
      </c>
      <c r="P377" s="231">
        <f>I377+J377</f>
        <v>0</v>
      </c>
      <c r="Q377" s="231">
        <f>ROUND(I377*H377,2)</f>
        <v>0</v>
      </c>
      <c r="R377" s="231">
        <f>ROUND(J377*H377,2)</f>
        <v>0</v>
      </c>
      <c r="S377" s="92"/>
      <c r="T377" s="232">
        <f>S377*H377</f>
        <v>0</v>
      </c>
      <c r="U377" s="232">
        <v>2.5018699999999998</v>
      </c>
      <c r="V377" s="232">
        <f>U377*H377</f>
        <v>21.015708</v>
      </c>
      <c r="W377" s="232">
        <v>0</v>
      </c>
      <c r="X377" s="233">
        <f>W377*H377</f>
        <v>0</v>
      </c>
      <c r="Y377" s="39"/>
      <c r="Z377" s="39"/>
      <c r="AA377" s="39"/>
      <c r="AB377" s="39"/>
      <c r="AC377" s="39"/>
      <c r="AD377" s="39"/>
      <c r="AE377" s="39"/>
      <c r="AR377" s="234" t="s">
        <v>174</v>
      </c>
      <c r="AT377" s="234" t="s">
        <v>169</v>
      </c>
      <c r="AU377" s="234" t="s">
        <v>88</v>
      </c>
      <c r="AY377" s="18" t="s">
        <v>167</v>
      </c>
      <c r="BE377" s="235">
        <f>IF(O377="základní",K377,0)</f>
        <v>0</v>
      </c>
      <c r="BF377" s="235">
        <f>IF(O377="snížená",K377,0)</f>
        <v>0</v>
      </c>
      <c r="BG377" s="235">
        <f>IF(O377="zákl. přenesená",K377,0)</f>
        <v>0</v>
      </c>
      <c r="BH377" s="235">
        <f>IF(O377="sníž. přenesená",K377,0)</f>
        <v>0</v>
      </c>
      <c r="BI377" s="235">
        <f>IF(O377="nulová",K377,0)</f>
        <v>0</v>
      </c>
      <c r="BJ377" s="18" t="s">
        <v>86</v>
      </c>
      <c r="BK377" s="235">
        <f>ROUND(P377*H377,2)</f>
        <v>0</v>
      </c>
      <c r="BL377" s="18" t="s">
        <v>174</v>
      </c>
      <c r="BM377" s="234" t="s">
        <v>817</v>
      </c>
    </row>
    <row r="378" s="2" customFormat="1">
      <c r="A378" s="39"/>
      <c r="B378" s="40"/>
      <c r="C378" s="41"/>
      <c r="D378" s="236" t="s">
        <v>176</v>
      </c>
      <c r="E378" s="41"/>
      <c r="F378" s="237" t="s">
        <v>818</v>
      </c>
      <c r="G378" s="41"/>
      <c r="H378" s="41"/>
      <c r="I378" s="238"/>
      <c r="J378" s="238"/>
      <c r="K378" s="41"/>
      <c r="L378" s="41"/>
      <c r="M378" s="45"/>
      <c r="N378" s="239"/>
      <c r="O378" s="240"/>
      <c r="P378" s="92"/>
      <c r="Q378" s="92"/>
      <c r="R378" s="92"/>
      <c r="S378" s="92"/>
      <c r="T378" s="92"/>
      <c r="U378" s="92"/>
      <c r="V378" s="92"/>
      <c r="W378" s="92"/>
      <c r="X378" s="93"/>
      <c r="Y378" s="39"/>
      <c r="Z378" s="39"/>
      <c r="AA378" s="39"/>
      <c r="AB378" s="39"/>
      <c r="AC378" s="39"/>
      <c r="AD378" s="39"/>
      <c r="AE378" s="39"/>
      <c r="AT378" s="18" t="s">
        <v>176</v>
      </c>
      <c r="AU378" s="18" t="s">
        <v>88</v>
      </c>
    </row>
    <row r="379" s="2" customFormat="1">
      <c r="A379" s="39"/>
      <c r="B379" s="40"/>
      <c r="C379" s="41"/>
      <c r="D379" s="241" t="s">
        <v>178</v>
      </c>
      <c r="E379" s="41"/>
      <c r="F379" s="242" t="s">
        <v>819</v>
      </c>
      <c r="G379" s="41"/>
      <c r="H379" s="41"/>
      <c r="I379" s="238"/>
      <c r="J379" s="238"/>
      <c r="K379" s="41"/>
      <c r="L379" s="41"/>
      <c r="M379" s="45"/>
      <c r="N379" s="239"/>
      <c r="O379" s="240"/>
      <c r="P379" s="92"/>
      <c r="Q379" s="92"/>
      <c r="R379" s="92"/>
      <c r="S379" s="92"/>
      <c r="T379" s="92"/>
      <c r="U379" s="92"/>
      <c r="V379" s="92"/>
      <c r="W379" s="92"/>
      <c r="X379" s="93"/>
      <c r="Y379" s="39"/>
      <c r="Z379" s="39"/>
      <c r="AA379" s="39"/>
      <c r="AB379" s="39"/>
      <c r="AC379" s="39"/>
      <c r="AD379" s="39"/>
      <c r="AE379" s="39"/>
      <c r="AT379" s="18" t="s">
        <v>178</v>
      </c>
      <c r="AU379" s="18" t="s">
        <v>88</v>
      </c>
    </row>
    <row r="380" s="2" customFormat="1">
      <c r="A380" s="39"/>
      <c r="B380" s="40"/>
      <c r="C380" s="41"/>
      <c r="D380" s="236" t="s">
        <v>186</v>
      </c>
      <c r="E380" s="41"/>
      <c r="F380" s="243" t="s">
        <v>636</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186</v>
      </c>
      <c r="AU380" s="18" t="s">
        <v>88</v>
      </c>
    </row>
    <row r="381" s="2" customFormat="1" ht="24.15" customHeight="1">
      <c r="A381" s="39"/>
      <c r="B381" s="40"/>
      <c r="C381" s="254" t="s">
        <v>820</v>
      </c>
      <c r="D381" s="254" t="s">
        <v>345</v>
      </c>
      <c r="E381" s="255" t="s">
        <v>821</v>
      </c>
      <c r="F381" s="256" t="s">
        <v>822</v>
      </c>
      <c r="G381" s="257" t="s">
        <v>576</v>
      </c>
      <c r="H381" s="258">
        <v>1.3</v>
      </c>
      <c r="I381" s="259"/>
      <c r="J381" s="260"/>
      <c r="K381" s="261">
        <f>ROUND(P381*H381,2)</f>
        <v>0</v>
      </c>
      <c r="L381" s="256" t="s">
        <v>478</v>
      </c>
      <c r="M381" s="262"/>
      <c r="N381" s="263" t="s">
        <v>1</v>
      </c>
      <c r="O381" s="230" t="s">
        <v>41</v>
      </c>
      <c r="P381" s="231">
        <f>I381+J381</f>
        <v>0</v>
      </c>
      <c r="Q381" s="231">
        <f>ROUND(I381*H381,2)</f>
        <v>0</v>
      </c>
      <c r="R381" s="231">
        <f>ROUND(J381*H381,2)</f>
        <v>0</v>
      </c>
      <c r="S381" s="92"/>
      <c r="T381" s="232">
        <f>S381*H381</f>
        <v>0</v>
      </c>
      <c r="U381" s="232">
        <v>0.0098700000000000003</v>
      </c>
      <c r="V381" s="232">
        <f>U381*H381</f>
        <v>0.012831</v>
      </c>
      <c r="W381" s="232">
        <v>0</v>
      </c>
      <c r="X381" s="233">
        <f>W381*H381</f>
        <v>0</v>
      </c>
      <c r="Y381" s="39"/>
      <c r="Z381" s="39"/>
      <c r="AA381" s="39"/>
      <c r="AB381" s="39"/>
      <c r="AC381" s="39"/>
      <c r="AD381" s="39"/>
      <c r="AE381" s="39"/>
      <c r="AR381" s="234" t="s">
        <v>221</v>
      </c>
      <c r="AT381" s="234" t="s">
        <v>345</v>
      </c>
      <c r="AU381" s="234" t="s">
        <v>88</v>
      </c>
      <c r="AY381" s="18" t="s">
        <v>167</v>
      </c>
      <c r="BE381" s="235">
        <f>IF(O381="základní",K381,0)</f>
        <v>0</v>
      </c>
      <c r="BF381" s="235">
        <f>IF(O381="snížená",K381,0)</f>
        <v>0</v>
      </c>
      <c r="BG381" s="235">
        <f>IF(O381="zákl. přenesená",K381,0)</f>
        <v>0</v>
      </c>
      <c r="BH381" s="235">
        <f>IF(O381="sníž. přenesená",K381,0)</f>
        <v>0</v>
      </c>
      <c r="BI381" s="235">
        <f>IF(O381="nulová",K381,0)</f>
        <v>0</v>
      </c>
      <c r="BJ381" s="18" t="s">
        <v>86</v>
      </c>
      <c r="BK381" s="235">
        <f>ROUND(P381*H381,2)</f>
        <v>0</v>
      </c>
      <c r="BL381" s="18" t="s">
        <v>174</v>
      </c>
      <c r="BM381" s="234" t="s">
        <v>823</v>
      </c>
    </row>
    <row r="382" s="2" customFormat="1">
      <c r="A382" s="39"/>
      <c r="B382" s="40"/>
      <c r="C382" s="41"/>
      <c r="D382" s="236" t="s">
        <v>176</v>
      </c>
      <c r="E382" s="41"/>
      <c r="F382" s="237" t="s">
        <v>822</v>
      </c>
      <c r="G382" s="41"/>
      <c r="H382" s="41"/>
      <c r="I382" s="238"/>
      <c r="J382" s="238"/>
      <c r="K382" s="41"/>
      <c r="L382" s="41"/>
      <c r="M382" s="45"/>
      <c r="N382" s="239"/>
      <c r="O382" s="240"/>
      <c r="P382" s="92"/>
      <c r="Q382" s="92"/>
      <c r="R382" s="92"/>
      <c r="S382" s="92"/>
      <c r="T382" s="92"/>
      <c r="U382" s="92"/>
      <c r="V382" s="92"/>
      <c r="W382" s="92"/>
      <c r="X382" s="93"/>
      <c r="Y382" s="39"/>
      <c r="Z382" s="39"/>
      <c r="AA382" s="39"/>
      <c r="AB382" s="39"/>
      <c r="AC382" s="39"/>
      <c r="AD382" s="39"/>
      <c r="AE382" s="39"/>
      <c r="AT382" s="18" t="s">
        <v>176</v>
      </c>
      <c r="AU382" s="18" t="s">
        <v>88</v>
      </c>
    </row>
    <row r="383" s="2" customFormat="1">
      <c r="A383" s="39"/>
      <c r="B383" s="40"/>
      <c r="C383" s="41"/>
      <c r="D383" s="236" t="s">
        <v>186</v>
      </c>
      <c r="E383" s="41"/>
      <c r="F383" s="243" t="s">
        <v>824</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186</v>
      </c>
      <c r="AU383" s="18" t="s">
        <v>88</v>
      </c>
    </row>
    <row r="384" s="2" customFormat="1">
      <c r="A384" s="39"/>
      <c r="B384" s="40"/>
      <c r="C384" s="254" t="s">
        <v>825</v>
      </c>
      <c r="D384" s="254" t="s">
        <v>345</v>
      </c>
      <c r="E384" s="255" t="s">
        <v>826</v>
      </c>
      <c r="F384" s="256" t="s">
        <v>827</v>
      </c>
      <c r="G384" s="257" t="s">
        <v>576</v>
      </c>
      <c r="H384" s="258">
        <v>1</v>
      </c>
      <c r="I384" s="259"/>
      <c r="J384" s="260"/>
      <c r="K384" s="261">
        <f>ROUND(P384*H384,2)</f>
        <v>0</v>
      </c>
      <c r="L384" s="256" t="s">
        <v>478</v>
      </c>
      <c r="M384" s="262"/>
      <c r="N384" s="263" t="s">
        <v>1</v>
      </c>
      <c r="O384" s="230" t="s">
        <v>41</v>
      </c>
      <c r="P384" s="231">
        <f>I384+J384</f>
        <v>0</v>
      </c>
      <c r="Q384" s="231">
        <f>ROUND(I384*H384,2)</f>
        <v>0</v>
      </c>
      <c r="R384" s="231">
        <f>ROUND(J384*H384,2)</f>
        <v>0</v>
      </c>
      <c r="S384" s="92"/>
      <c r="T384" s="232">
        <f>S384*H384</f>
        <v>0</v>
      </c>
      <c r="U384" s="232">
        <v>0.00106</v>
      </c>
      <c r="V384" s="232">
        <f>U384*H384</f>
        <v>0.00106</v>
      </c>
      <c r="W384" s="232">
        <v>0</v>
      </c>
      <c r="X384" s="233">
        <f>W384*H384</f>
        <v>0</v>
      </c>
      <c r="Y384" s="39"/>
      <c r="Z384" s="39"/>
      <c r="AA384" s="39"/>
      <c r="AB384" s="39"/>
      <c r="AC384" s="39"/>
      <c r="AD384" s="39"/>
      <c r="AE384" s="39"/>
      <c r="AR384" s="234" t="s">
        <v>221</v>
      </c>
      <c r="AT384" s="234" t="s">
        <v>345</v>
      </c>
      <c r="AU384" s="234" t="s">
        <v>88</v>
      </c>
      <c r="AY384" s="18" t="s">
        <v>167</v>
      </c>
      <c r="BE384" s="235">
        <f>IF(O384="základní",K384,0)</f>
        <v>0</v>
      </c>
      <c r="BF384" s="235">
        <f>IF(O384="snížená",K384,0)</f>
        <v>0</v>
      </c>
      <c r="BG384" s="235">
        <f>IF(O384="zákl. přenesená",K384,0)</f>
        <v>0</v>
      </c>
      <c r="BH384" s="235">
        <f>IF(O384="sníž. přenesená",K384,0)</f>
        <v>0</v>
      </c>
      <c r="BI384" s="235">
        <f>IF(O384="nulová",K384,0)</f>
        <v>0</v>
      </c>
      <c r="BJ384" s="18" t="s">
        <v>86</v>
      </c>
      <c r="BK384" s="235">
        <f>ROUND(P384*H384,2)</f>
        <v>0</v>
      </c>
      <c r="BL384" s="18" t="s">
        <v>174</v>
      </c>
      <c r="BM384" s="234" t="s">
        <v>828</v>
      </c>
    </row>
    <row r="385" s="2" customFormat="1">
      <c r="A385" s="39"/>
      <c r="B385" s="40"/>
      <c r="C385" s="41"/>
      <c r="D385" s="236" t="s">
        <v>176</v>
      </c>
      <c r="E385" s="41"/>
      <c r="F385" s="237" t="s">
        <v>829</v>
      </c>
      <c r="G385" s="41"/>
      <c r="H385" s="41"/>
      <c r="I385" s="238"/>
      <c r="J385" s="238"/>
      <c r="K385" s="41"/>
      <c r="L385" s="41"/>
      <c r="M385" s="45"/>
      <c r="N385" s="239"/>
      <c r="O385" s="240"/>
      <c r="P385" s="92"/>
      <c r="Q385" s="92"/>
      <c r="R385" s="92"/>
      <c r="S385" s="92"/>
      <c r="T385" s="92"/>
      <c r="U385" s="92"/>
      <c r="V385" s="92"/>
      <c r="W385" s="92"/>
      <c r="X385" s="93"/>
      <c r="Y385" s="39"/>
      <c r="Z385" s="39"/>
      <c r="AA385" s="39"/>
      <c r="AB385" s="39"/>
      <c r="AC385" s="39"/>
      <c r="AD385" s="39"/>
      <c r="AE385" s="39"/>
      <c r="AT385" s="18" t="s">
        <v>176</v>
      </c>
      <c r="AU385" s="18" t="s">
        <v>88</v>
      </c>
    </row>
    <row r="386" s="2" customFormat="1">
      <c r="A386" s="39"/>
      <c r="B386" s="40"/>
      <c r="C386" s="41"/>
      <c r="D386" s="236" t="s">
        <v>186</v>
      </c>
      <c r="E386" s="41"/>
      <c r="F386" s="243" t="s">
        <v>824</v>
      </c>
      <c r="G386" s="41"/>
      <c r="H386" s="41"/>
      <c r="I386" s="238"/>
      <c r="J386" s="238"/>
      <c r="K386" s="41"/>
      <c r="L386" s="41"/>
      <c r="M386" s="45"/>
      <c r="N386" s="239"/>
      <c r="O386" s="240"/>
      <c r="P386" s="92"/>
      <c r="Q386" s="92"/>
      <c r="R386" s="92"/>
      <c r="S386" s="92"/>
      <c r="T386" s="92"/>
      <c r="U386" s="92"/>
      <c r="V386" s="92"/>
      <c r="W386" s="92"/>
      <c r="X386" s="93"/>
      <c r="Y386" s="39"/>
      <c r="Z386" s="39"/>
      <c r="AA386" s="39"/>
      <c r="AB386" s="39"/>
      <c r="AC386" s="39"/>
      <c r="AD386" s="39"/>
      <c r="AE386" s="39"/>
      <c r="AT386" s="18" t="s">
        <v>186</v>
      </c>
      <c r="AU386" s="18" t="s">
        <v>88</v>
      </c>
    </row>
    <row r="387" s="2" customFormat="1" ht="24.15" customHeight="1">
      <c r="A387" s="39"/>
      <c r="B387" s="40"/>
      <c r="C387" s="222" t="s">
        <v>830</v>
      </c>
      <c r="D387" s="222" t="s">
        <v>169</v>
      </c>
      <c r="E387" s="223" t="s">
        <v>831</v>
      </c>
      <c r="F387" s="224" t="s">
        <v>832</v>
      </c>
      <c r="G387" s="225" t="s">
        <v>172</v>
      </c>
      <c r="H387" s="226">
        <v>22.09</v>
      </c>
      <c r="I387" s="227"/>
      <c r="J387" s="227"/>
      <c r="K387" s="228">
        <f>ROUND(P387*H387,2)</f>
        <v>0</v>
      </c>
      <c r="L387" s="224" t="s">
        <v>478</v>
      </c>
      <c r="M387" s="45"/>
      <c r="N387" s="229" t="s">
        <v>1</v>
      </c>
      <c r="O387" s="230" t="s">
        <v>41</v>
      </c>
      <c r="P387" s="231">
        <f>I387+J387</f>
        <v>0</v>
      </c>
      <c r="Q387" s="231">
        <f>ROUND(I387*H387,2)</f>
        <v>0</v>
      </c>
      <c r="R387" s="231">
        <f>ROUND(J387*H387,2)</f>
        <v>0</v>
      </c>
      <c r="S387" s="92"/>
      <c r="T387" s="232">
        <f>S387*H387</f>
        <v>0</v>
      </c>
      <c r="U387" s="232">
        <v>0.035099999999999999</v>
      </c>
      <c r="V387" s="232">
        <f>U387*H387</f>
        <v>0.77535900000000002</v>
      </c>
      <c r="W387" s="232">
        <v>0</v>
      </c>
      <c r="X387" s="233">
        <f>W387*H387</f>
        <v>0</v>
      </c>
      <c r="Y387" s="39"/>
      <c r="Z387" s="39"/>
      <c r="AA387" s="39"/>
      <c r="AB387" s="39"/>
      <c r="AC387" s="39"/>
      <c r="AD387" s="39"/>
      <c r="AE387" s="39"/>
      <c r="AR387" s="234" t="s">
        <v>174</v>
      </c>
      <c r="AT387" s="234" t="s">
        <v>169</v>
      </c>
      <c r="AU387" s="234" t="s">
        <v>88</v>
      </c>
      <c r="AY387" s="18" t="s">
        <v>167</v>
      </c>
      <c r="BE387" s="235">
        <f>IF(O387="základní",K387,0)</f>
        <v>0</v>
      </c>
      <c r="BF387" s="235">
        <f>IF(O387="snížená",K387,0)</f>
        <v>0</v>
      </c>
      <c r="BG387" s="235">
        <f>IF(O387="zákl. přenesená",K387,0)</f>
        <v>0</v>
      </c>
      <c r="BH387" s="235">
        <f>IF(O387="sníž. přenesená",K387,0)</f>
        <v>0</v>
      </c>
      <c r="BI387" s="235">
        <f>IF(O387="nulová",K387,0)</f>
        <v>0</v>
      </c>
      <c r="BJ387" s="18" t="s">
        <v>86</v>
      </c>
      <c r="BK387" s="235">
        <f>ROUND(P387*H387,2)</f>
        <v>0</v>
      </c>
      <c r="BL387" s="18" t="s">
        <v>174</v>
      </c>
      <c r="BM387" s="234" t="s">
        <v>833</v>
      </c>
    </row>
    <row r="388" s="2" customFormat="1">
      <c r="A388" s="39"/>
      <c r="B388" s="40"/>
      <c r="C388" s="41"/>
      <c r="D388" s="236" t="s">
        <v>176</v>
      </c>
      <c r="E388" s="41"/>
      <c r="F388" s="237" t="s">
        <v>834</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176</v>
      </c>
      <c r="AU388" s="18" t="s">
        <v>88</v>
      </c>
    </row>
    <row r="389" s="2" customFormat="1">
      <c r="A389" s="39"/>
      <c r="B389" s="40"/>
      <c r="C389" s="41"/>
      <c r="D389" s="241" t="s">
        <v>178</v>
      </c>
      <c r="E389" s="41"/>
      <c r="F389" s="242" t="s">
        <v>835</v>
      </c>
      <c r="G389" s="41"/>
      <c r="H389" s="41"/>
      <c r="I389" s="238"/>
      <c r="J389" s="238"/>
      <c r="K389" s="41"/>
      <c r="L389" s="41"/>
      <c r="M389" s="45"/>
      <c r="N389" s="239"/>
      <c r="O389" s="240"/>
      <c r="P389" s="92"/>
      <c r="Q389" s="92"/>
      <c r="R389" s="92"/>
      <c r="S389" s="92"/>
      <c r="T389" s="92"/>
      <c r="U389" s="92"/>
      <c r="V389" s="92"/>
      <c r="W389" s="92"/>
      <c r="X389" s="93"/>
      <c r="Y389" s="39"/>
      <c r="Z389" s="39"/>
      <c r="AA389" s="39"/>
      <c r="AB389" s="39"/>
      <c r="AC389" s="39"/>
      <c r="AD389" s="39"/>
      <c r="AE389" s="39"/>
      <c r="AT389" s="18" t="s">
        <v>178</v>
      </c>
      <c r="AU389" s="18" t="s">
        <v>88</v>
      </c>
    </row>
    <row r="390" s="2" customFormat="1">
      <c r="A390" s="39"/>
      <c r="B390" s="40"/>
      <c r="C390" s="41"/>
      <c r="D390" s="236" t="s">
        <v>186</v>
      </c>
      <c r="E390" s="41"/>
      <c r="F390" s="243" t="s">
        <v>636</v>
      </c>
      <c r="G390" s="41"/>
      <c r="H390" s="41"/>
      <c r="I390" s="238"/>
      <c r="J390" s="238"/>
      <c r="K390" s="41"/>
      <c r="L390" s="41"/>
      <c r="M390" s="45"/>
      <c r="N390" s="239"/>
      <c r="O390" s="240"/>
      <c r="P390" s="92"/>
      <c r="Q390" s="92"/>
      <c r="R390" s="92"/>
      <c r="S390" s="92"/>
      <c r="T390" s="92"/>
      <c r="U390" s="92"/>
      <c r="V390" s="92"/>
      <c r="W390" s="92"/>
      <c r="X390" s="93"/>
      <c r="Y390" s="39"/>
      <c r="Z390" s="39"/>
      <c r="AA390" s="39"/>
      <c r="AB390" s="39"/>
      <c r="AC390" s="39"/>
      <c r="AD390" s="39"/>
      <c r="AE390" s="39"/>
      <c r="AT390" s="18" t="s">
        <v>186</v>
      </c>
      <c r="AU390" s="18" t="s">
        <v>88</v>
      </c>
    </row>
    <row r="391" s="12" customFormat="1" ht="22.8" customHeight="1">
      <c r="A391" s="12"/>
      <c r="B391" s="205"/>
      <c r="C391" s="206"/>
      <c r="D391" s="207" t="s">
        <v>77</v>
      </c>
      <c r="E391" s="220" t="s">
        <v>188</v>
      </c>
      <c r="F391" s="220" t="s">
        <v>836</v>
      </c>
      <c r="G391" s="206"/>
      <c r="H391" s="206"/>
      <c r="I391" s="209"/>
      <c r="J391" s="209"/>
      <c r="K391" s="221">
        <f>BK391</f>
        <v>0</v>
      </c>
      <c r="L391" s="206"/>
      <c r="M391" s="211"/>
      <c r="N391" s="212"/>
      <c r="O391" s="213"/>
      <c r="P391" s="213"/>
      <c r="Q391" s="214">
        <f>SUM(Q392:Q398)</f>
        <v>0</v>
      </c>
      <c r="R391" s="214">
        <f>SUM(R392:R398)</f>
        <v>0</v>
      </c>
      <c r="S391" s="213"/>
      <c r="T391" s="215">
        <f>SUM(T392:T398)</f>
        <v>0</v>
      </c>
      <c r="U391" s="213"/>
      <c r="V391" s="215">
        <f>SUM(V392:V398)</f>
        <v>0.89391042000000009</v>
      </c>
      <c r="W391" s="213"/>
      <c r="X391" s="216">
        <f>SUM(X392:X398)</f>
        <v>0</v>
      </c>
      <c r="Y391" s="12"/>
      <c r="Z391" s="12"/>
      <c r="AA391" s="12"/>
      <c r="AB391" s="12"/>
      <c r="AC391" s="12"/>
      <c r="AD391" s="12"/>
      <c r="AE391" s="12"/>
      <c r="AR391" s="217" t="s">
        <v>86</v>
      </c>
      <c r="AT391" s="218" t="s">
        <v>77</v>
      </c>
      <c r="AU391" s="218" t="s">
        <v>86</v>
      </c>
      <c r="AY391" s="217" t="s">
        <v>167</v>
      </c>
      <c r="BK391" s="219">
        <f>SUM(BK392:BK398)</f>
        <v>0</v>
      </c>
    </row>
    <row r="392" s="2" customFormat="1" ht="24.15" customHeight="1">
      <c r="A392" s="39"/>
      <c r="B392" s="40"/>
      <c r="C392" s="222" t="s">
        <v>837</v>
      </c>
      <c r="D392" s="222" t="s">
        <v>169</v>
      </c>
      <c r="E392" s="223" t="s">
        <v>838</v>
      </c>
      <c r="F392" s="224" t="s">
        <v>839</v>
      </c>
      <c r="G392" s="225" t="s">
        <v>348</v>
      </c>
      <c r="H392" s="226">
        <v>0.80600000000000005</v>
      </c>
      <c r="I392" s="227"/>
      <c r="J392" s="227"/>
      <c r="K392" s="228">
        <f>ROUND(P392*H392,2)</f>
        <v>0</v>
      </c>
      <c r="L392" s="224" t="s">
        <v>478</v>
      </c>
      <c r="M392" s="45"/>
      <c r="N392" s="229" t="s">
        <v>1</v>
      </c>
      <c r="O392" s="230" t="s">
        <v>41</v>
      </c>
      <c r="P392" s="231">
        <f>I392+J392</f>
        <v>0</v>
      </c>
      <c r="Q392" s="231">
        <f>ROUND(I392*H392,2)</f>
        <v>0</v>
      </c>
      <c r="R392" s="231">
        <f>ROUND(J392*H392,2)</f>
        <v>0</v>
      </c>
      <c r="S392" s="92"/>
      <c r="T392" s="232">
        <f>S392*H392</f>
        <v>0</v>
      </c>
      <c r="U392" s="232">
        <v>1.10907</v>
      </c>
      <c r="V392" s="232">
        <f>U392*H392</f>
        <v>0.89391042000000009</v>
      </c>
      <c r="W392" s="232">
        <v>0</v>
      </c>
      <c r="X392" s="233">
        <f>W392*H392</f>
        <v>0</v>
      </c>
      <c r="Y392" s="39"/>
      <c r="Z392" s="39"/>
      <c r="AA392" s="39"/>
      <c r="AB392" s="39"/>
      <c r="AC392" s="39"/>
      <c r="AD392" s="39"/>
      <c r="AE392" s="39"/>
      <c r="AR392" s="234" t="s">
        <v>174</v>
      </c>
      <c r="AT392" s="234" t="s">
        <v>169</v>
      </c>
      <c r="AU392" s="234" t="s">
        <v>88</v>
      </c>
      <c r="AY392" s="18" t="s">
        <v>167</v>
      </c>
      <c r="BE392" s="235">
        <f>IF(O392="základní",K392,0)</f>
        <v>0</v>
      </c>
      <c r="BF392" s="235">
        <f>IF(O392="snížená",K392,0)</f>
        <v>0</v>
      </c>
      <c r="BG392" s="235">
        <f>IF(O392="zákl. přenesená",K392,0)</f>
        <v>0</v>
      </c>
      <c r="BH392" s="235">
        <f>IF(O392="sníž. přenesená",K392,0)</f>
        <v>0</v>
      </c>
      <c r="BI392" s="235">
        <f>IF(O392="nulová",K392,0)</f>
        <v>0</v>
      </c>
      <c r="BJ392" s="18" t="s">
        <v>86</v>
      </c>
      <c r="BK392" s="235">
        <f>ROUND(P392*H392,2)</f>
        <v>0</v>
      </c>
      <c r="BL392" s="18" t="s">
        <v>174</v>
      </c>
      <c r="BM392" s="234" t="s">
        <v>840</v>
      </c>
    </row>
    <row r="393" s="2" customFormat="1">
      <c r="A393" s="39"/>
      <c r="B393" s="40"/>
      <c r="C393" s="41"/>
      <c r="D393" s="236" t="s">
        <v>176</v>
      </c>
      <c r="E393" s="41"/>
      <c r="F393" s="237" t="s">
        <v>839</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176</v>
      </c>
      <c r="AU393" s="18" t="s">
        <v>88</v>
      </c>
    </row>
    <row r="394" s="2" customFormat="1">
      <c r="A394" s="39"/>
      <c r="B394" s="40"/>
      <c r="C394" s="41"/>
      <c r="D394" s="241" t="s">
        <v>178</v>
      </c>
      <c r="E394" s="41"/>
      <c r="F394" s="242" t="s">
        <v>841</v>
      </c>
      <c r="G394" s="41"/>
      <c r="H394" s="41"/>
      <c r="I394" s="238"/>
      <c r="J394" s="238"/>
      <c r="K394" s="41"/>
      <c r="L394" s="41"/>
      <c r="M394" s="45"/>
      <c r="N394" s="239"/>
      <c r="O394" s="240"/>
      <c r="P394" s="92"/>
      <c r="Q394" s="92"/>
      <c r="R394" s="92"/>
      <c r="S394" s="92"/>
      <c r="T394" s="92"/>
      <c r="U394" s="92"/>
      <c r="V394" s="92"/>
      <c r="W394" s="92"/>
      <c r="X394" s="93"/>
      <c r="Y394" s="39"/>
      <c r="Z394" s="39"/>
      <c r="AA394" s="39"/>
      <c r="AB394" s="39"/>
      <c r="AC394" s="39"/>
      <c r="AD394" s="39"/>
      <c r="AE394" s="39"/>
      <c r="AT394" s="18" t="s">
        <v>178</v>
      </c>
      <c r="AU394" s="18" t="s">
        <v>88</v>
      </c>
    </row>
    <row r="395" s="2" customFormat="1">
      <c r="A395" s="39"/>
      <c r="B395" s="40"/>
      <c r="C395" s="41"/>
      <c r="D395" s="236" t="s">
        <v>186</v>
      </c>
      <c r="E395" s="41"/>
      <c r="F395" s="243" t="s">
        <v>842</v>
      </c>
      <c r="G395" s="41"/>
      <c r="H395" s="41"/>
      <c r="I395" s="238"/>
      <c r="J395" s="238"/>
      <c r="K395" s="41"/>
      <c r="L395" s="41"/>
      <c r="M395" s="45"/>
      <c r="N395" s="239"/>
      <c r="O395" s="240"/>
      <c r="P395" s="92"/>
      <c r="Q395" s="92"/>
      <c r="R395" s="92"/>
      <c r="S395" s="92"/>
      <c r="T395" s="92"/>
      <c r="U395" s="92"/>
      <c r="V395" s="92"/>
      <c r="W395" s="92"/>
      <c r="X395" s="93"/>
      <c r="Y395" s="39"/>
      <c r="Z395" s="39"/>
      <c r="AA395" s="39"/>
      <c r="AB395" s="39"/>
      <c r="AC395" s="39"/>
      <c r="AD395" s="39"/>
      <c r="AE395" s="39"/>
      <c r="AT395" s="18" t="s">
        <v>186</v>
      </c>
      <c r="AU395" s="18" t="s">
        <v>88</v>
      </c>
    </row>
    <row r="396" s="2" customFormat="1" ht="49.05" customHeight="1">
      <c r="A396" s="39"/>
      <c r="B396" s="40"/>
      <c r="C396" s="254" t="s">
        <v>843</v>
      </c>
      <c r="D396" s="254" t="s">
        <v>345</v>
      </c>
      <c r="E396" s="255" t="s">
        <v>844</v>
      </c>
      <c r="F396" s="256" t="s">
        <v>845</v>
      </c>
      <c r="G396" s="257" t="s">
        <v>182</v>
      </c>
      <c r="H396" s="258">
        <v>1</v>
      </c>
      <c r="I396" s="259"/>
      <c r="J396" s="260"/>
      <c r="K396" s="261">
        <f>ROUND(P396*H396,2)</f>
        <v>0</v>
      </c>
      <c r="L396" s="256" t="s">
        <v>478</v>
      </c>
      <c r="M396" s="262"/>
      <c r="N396" s="263" t="s">
        <v>1</v>
      </c>
      <c r="O396" s="230" t="s">
        <v>41</v>
      </c>
      <c r="P396" s="231">
        <f>I396+J396</f>
        <v>0</v>
      </c>
      <c r="Q396" s="231">
        <f>ROUND(I396*H396,2)</f>
        <v>0</v>
      </c>
      <c r="R396" s="231">
        <f>ROUND(J396*H396,2)</f>
        <v>0</v>
      </c>
      <c r="S396" s="92"/>
      <c r="T396" s="232">
        <f>S396*H396</f>
        <v>0</v>
      </c>
      <c r="U396" s="232">
        <v>0</v>
      </c>
      <c r="V396" s="232">
        <f>U396*H396</f>
        <v>0</v>
      </c>
      <c r="W396" s="232">
        <v>0</v>
      </c>
      <c r="X396" s="233">
        <f>W396*H396</f>
        <v>0</v>
      </c>
      <c r="Y396" s="39"/>
      <c r="Z396" s="39"/>
      <c r="AA396" s="39"/>
      <c r="AB396" s="39"/>
      <c r="AC396" s="39"/>
      <c r="AD396" s="39"/>
      <c r="AE396" s="39"/>
      <c r="AR396" s="234" t="s">
        <v>221</v>
      </c>
      <c r="AT396" s="234" t="s">
        <v>345</v>
      </c>
      <c r="AU396" s="234" t="s">
        <v>88</v>
      </c>
      <c r="AY396" s="18" t="s">
        <v>167</v>
      </c>
      <c r="BE396" s="235">
        <f>IF(O396="základní",K396,0)</f>
        <v>0</v>
      </c>
      <c r="BF396" s="235">
        <f>IF(O396="snížená",K396,0)</f>
        <v>0</v>
      </c>
      <c r="BG396" s="235">
        <f>IF(O396="zákl. přenesená",K396,0)</f>
        <v>0</v>
      </c>
      <c r="BH396" s="235">
        <f>IF(O396="sníž. přenesená",K396,0)</f>
        <v>0</v>
      </c>
      <c r="BI396" s="235">
        <f>IF(O396="nulová",K396,0)</f>
        <v>0</v>
      </c>
      <c r="BJ396" s="18" t="s">
        <v>86</v>
      </c>
      <c r="BK396" s="235">
        <f>ROUND(P396*H396,2)</f>
        <v>0</v>
      </c>
      <c r="BL396" s="18" t="s">
        <v>174</v>
      </c>
      <c r="BM396" s="234" t="s">
        <v>846</v>
      </c>
    </row>
    <row r="397" s="2" customFormat="1">
      <c r="A397" s="39"/>
      <c r="B397" s="40"/>
      <c r="C397" s="41"/>
      <c r="D397" s="236" t="s">
        <v>176</v>
      </c>
      <c r="E397" s="41"/>
      <c r="F397" s="237" t="s">
        <v>845</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176</v>
      </c>
      <c r="AU397" s="18" t="s">
        <v>88</v>
      </c>
    </row>
    <row r="398" s="2" customFormat="1">
      <c r="A398" s="39"/>
      <c r="B398" s="40"/>
      <c r="C398" s="41"/>
      <c r="D398" s="236" t="s">
        <v>186</v>
      </c>
      <c r="E398" s="41"/>
      <c r="F398" s="243" t="s">
        <v>847</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186</v>
      </c>
      <c r="AU398" s="18" t="s">
        <v>88</v>
      </c>
    </row>
    <row r="399" s="12" customFormat="1" ht="22.8" customHeight="1">
      <c r="A399" s="12"/>
      <c r="B399" s="205"/>
      <c r="C399" s="206"/>
      <c r="D399" s="207" t="s">
        <v>77</v>
      </c>
      <c r="E399" s="220" t="s">
        <v>174</v>
      </c>
      <c r="F399" s="220" t="s">
        <v>848</v>
      </c>
      <c r="G399" s="206"/>
      <c r="H399" s="206"/>
      <c r="I399" s="209"/>
      <c r="J399" s="209"/>
      <c r="K399" s="221">
        <f>BK399</f>
        <v>0</v>
      </c>
      <c r="L399" s="206"/>
      <c r="M399" s="211"/>
      <c r="N399" s="212"/>
      <c r="O399" s="213"/>
      <c r="P399" s="213"/>
      <c r="Q399" s="214">
        <f>SUM(Q400:Q414)</f>
        <v>0</v>
      </c>
      <c r="R399" s="214">
        <f>SUM(R400:R414)</f>
        <v>0</v>
      </c>
      <c r="S399" s="213"/>
      <c r="T399" s="215">
        <f>SUM(T400:T414)</f>
        <v>0</v>
      </c>
      <c r="U399" s="213"/>
      <c r="V399" s="215">
        <f>SUM(V400:V414)</f>
        <v>0</v>
      </c>
      <c r="W399" s="213"/>
      <c r="X399" s="216">
        <f>SUM(X400:X414)</f>
        <v>0</v>
      </c>
      <c r="Y399" s="12"/>
      <c r="Z399" s="12"/>
      <c r="AA399" s="12"/>
      <c r="AB399" s="12"/>
      <c r="AC399" s="12"/>
      <c r="AD399" s="12"/>
      <c r="AE399" s="12"/>
      <c r="AR399" s="217" t="s">
        <v>86</v>
      </c>
      <c r="AT399" s="218" t="s">
        <v>77</v>
      </c>
      <c r="AU399" s="218" t="s">
        <v>86</v>
      </c>
      <c r="AY399" s="217" t="s">
        <v>167</v>
      </c>
      <c r="BK399" s="219">
        <f>SUM(BK400:BK414)</f>
        <v>0</v>
      </c>
    </row>
    <row r="400" s="2" customFormat="1" ht="24.15" customHeight="1">
      <c r="A400" s="39"/>
      <c r="B400" s="40"/>
      <c r="C400" s="222" t="s">
        <v>849</v>
      </c>
      <c r="D400" s="222" t="s">
        <v>169</v>
      </c>
      <c r="E400" s="223" t="s">
        <v>850</v>
      </c>
      <c r="F400" s="224" t="s">
        <v>851</v>
      </c>
      <c r="G400" s="225" t="s">
        <v>172</v>
      </c>
      <c r="H400" s="226">
        <v>5028.1999999999998</v>
      </c>
      <c r="I400" s="227"/>
      <c r="J400" s="227"/>
      <c r="K400" s="228">
        <f>ROUND(P400*H400,2)</f>
        <v>0</v>
      </c>
      <c r="L400" s="224" t="s">
        <v>478</v>
      </c>
      <c r="M400" s="45"/>
      <c r="N400" s="229" t="s">
        <v>1</v>
      </c>
      <c r="O400" s="230" t="s">
        <v>41</v>
      </c>
      <c r="P400" s="231">
        <f>I400+J400</f>
        <v>0</v>
      </c>
      <c r="Q400" s="231">
        <f>ROUND(I400*H400,2)</f>
        <v>0</v>
      </c>
      <c r="R400" s="231">
        <f>ROUND(J400*H400,2)</f>
        <v>0</v>
      </c>
      <c r="S400" s="92"/>
      <c r="T400" s="232">
        <f>S400*H400</f>
        <v>0</v>
      </c>
      <c r="U400" s="232">
        <v>0</v>
      </c>
      <c r="V400" s="232">
        <f>U400*H400</f>
        <v>0</v>
      </c>
      <c r="W400" s="232">
        <v>0</v>
      </c>
      <c r="X400" s="233">
        <f>W400*H400</f>
        <v>0</v>
      </c>
      <c r="Y400" s="39"/>
      <c r="Z400" s="39"/>
      <c r="AA400" s="39"/>
      <c r="AB400" s="39"/>
      <c r="AC400" s="39"/>
      <c r="AD400" s="39"/>
      <c r="AE400" s="39"/>
      <c r="AR400" s="234" t="s">
        <v>174</v>
      </c>
      <c r="AT400" s="234" t="s">
        <v>169</v>
      </c>
      <c r="AU400" s="234" t="s">
        <v>88</v>
      </c>
      <c r="AY400" s="18" t="s">
        <v>167</v>
      </c>
      <c r="BE400" s="235">
        <f>IF(O400="základní",K400,0)</f>
        <v>0</v>
      </c>
      <c r="BF400" s="235">
        <f>IF(O400="snížená",K400,0)</f>
        <v>0</v>
      </c>
      <c r="BG400" s="235">
        <f>IF(O400="zákl. přenesená",K400,0)</f>
        <v>0</v>
      </c>
      <c r="BH400" s="235">
        <f>IF(O400="sníž. přenesená",K400,0)</f>
        <v>0</v>
      </c>
      <c r="BI400" s="235">
        <f>IF(O400="nulová",K400,0)</f>
        <v>0</v>
      </c>
      <c r="BJ400" s="18" t="s">
        <v>86</v>
      </c>
      <c r="BK400" s="235">
        <f>ROUND(P400*H400,2)</f>
        <v>0</v>
      </c>
      <c r="BL400" s="18" t="s">
        <v>174</v>
      </c>
      <c r="BM400" s="234" t="s">
        <v>852</v>
      </c>
    </row>
    <row r="401" s="2" customFormat="1">
      <c r="A401" s="39"/>
      <c r="B401" s="40"/>
      <c r="C401" s="41"/>
      <c r="D401" s="236" t="s">
        <v>176</v>
      </c>
      <c r="E401" s="41"/>
      <c r="F401" s="237" t="s">
        <v>853</v>
      </c>
      <c r="G401" s="41"/>
      <c r="H401" s="41"/>
      <c r="I401" s="238"/>
      <c r="J401" s="238"/>
      <c r="K401" s="41"/>
      <c r="L401" s="41"/>
      <c r="M401" s="45"/>
      <c r="N401" s="239"/>
      <c r="O401" s="240"/>
      <c r="P401" s="92"/>
      <c r="Q401" s="92"/>
      <c r="R401" s="92"/>
      <c r="S401" s="92"/>
      <c r="T401" s="92"/>
      <c r="U401" s="92"/>
      <c r="V401" s="92"/>
      <c r="W401" s="92"/>
      <c r="X401" s="93"/>
      <c r="Y401" s="39"/>
      <c r="Z401" s="39"/>
      <c r="AA401" s="39"/>
      <c r="AB401" s="39"/>
      <c r="AC401" s="39"/>
      <c r="AD401" s="39"/>
      <c r="AE401" s="39"/>
      <c r="AT401" s="18" t="s">
        <v>176</v>
      </c>
      <c r="AU401" s="18" t="s">
        <v>88</v>
      </c>
    </row>
    <row r="402" s="2" customFormat="1">
      <c r="A402" s="39"/>
      <c r="B402" s="40"/>
      <c r="C402" s="41"/>
      <c r="D402" s="241" t="s">
        <v>178</v>
      </c>
      <c r="E402" s="41"/>
      <c r="F402" s="242" t="s">
        <v>854</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178</v>
      </c>
      <c r="AU402" s="18" t="s">
        <v>88</v>
      </c>
    </row>
    <row r="403" s="2" customFormat="1">
      <c r="A403" s="39"/>
      <c r="B403" s="40"/>
      <c r="C403" s="41"/>
      <c r="D403" s="236" t="s">
        <v>186</v>
      </c>
      <c r="E403" s="41"/>
      <c r="F403" s="243" t="s">
        <v>855</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186</v>
      </c>
      <c r="AU403" s="18" t="s">
        <v>88</v>
      </c>
    </row>
    <row r="404" s="13" customFormat="1">
      <c r="A404" s="13"/>
      <c r="B404" s="244"/>
      <c r="C404" s="245"/>
      <c r="D404" s="236" t="s">
        <v>304</v>
      </c>
      <c r="E404" s="268" t="s">
        <v>1</v>
      </c>
      <c r="F404" s="246" t="s">
        <v>856</v>
      </c>
      <c r="G404" s="245"/>
      <c r="H404" s="247">
        <v>5028.1999999999998</v>
      </c>
      <c r="I404" s="248"/>
      <c r="J404" s="248"/>
      <c r="K404" s="245"/>
      <c r="L404" s="245"/>
      <c r="M404" s="249"/>
      <c r="N404" s="250"/>
      <c r="O404" s="251"/>
      <c r="P404" s="251"/>
      <c r="Q404" s="251"/>
      <c r="R404" s="251"/>
      <c r="S404" s="251"/>
      <c r="T404" s="251"/>
      <c r="U404" s="251"/>
      <c r="V404" s="251"/>
      <c r="W404" s="251"/>
      <c r="X404" s="252"/>
      <c r="Y404" s="13"/>
      <c r="Z404" s="13"/>
      <c r="AA404" s="13"/>
      <c r="AB404" s="13"/>
      <c r="AC404" s="13"/>
      <c r="AD404" s="13"/>
      <c r="AE404" s="13"/>
      <c r="AT404" s="253" t="s">
        <v>304</v>
      </c>
      <c r="AU404" s="253" t="s">
        <v>88</v>
      </c>
      <c r="AV404" s="13" t="s">
        <v>88</v>
      </c>
      <c r="AW404" s="13" t="s">
        <v>5</v>
      </c>
      <c r="AX404" s="13" t="s">
        <v>86</v>
      </c>
      <c r="AY404" s="253" t="s">
        <v>167</v>
      </c>
    </row>
    <row r="405" s="2" customFormat="1" ht="24.15" customHeight="1">
      <c r="A405" s="39"/>
      <c r="B405" s="40"/>
      <c r="C405" s="222" t="s">
        <v>857</v>
      </c>
      <c r="D405" s="222" t="s">
        <v>169</v>
      </c>
      <c r="E405" s="223" t="s">
        <v>858</v>
      </c>
      <c r="F405" s="224" t="s">
        <v>859</v>
      </c>
      <c r="G405" s="225" t="s">
        <v>172</v>
      </c>
      <c r="H405" s="226">
        <v>949.70000000000005</v>
      </c>
      <c r="I405" s="227"/>
      <c r="J405" s="227"/>
      <c r="K405" s="228">
        <f>ROUND(P405*H405,2)</f>
        <v>0</v>
      </c>
      <c r="L405" s="224" t="s">
        <v>478</v>
      </c>
      <c r="M405" s="45"/>
      <c r="N405" s="229" t="s">
        <v>1</v>
      </c>
      <c r="O405" s="230" t="s">
        <v>41</v>
      </c>
      <c r="P405" s="231">
        <f>I405+J405</f>
        <v>0</v>
      </c>
      <c r="Q405" s="231">
        <f>ROUND(I405*H405,2)</f>
        <v>0</v>
      </c>
      <c r="R405" s="231">
        <f>ROUND(J405*H405,2)</f>
        <v>0</v>
      </c>
      <c r="S405" s="92"/>
      <c r="T405" s="232">
        <f>S405*H405</f>
        <v>0</v>
      </c>
      <c r="U405" s="232">
        <v>0</v>
      </c>
      <c r="V405" s="232">
        <f>U405*H405</f>
        <v>0</v>
      </c>
      <c r="W405" s="232">
        <v>0</v>
      </c>
      <c r="X405" s="233">
        <f>W405*H405</f>
        <v>0</v>
      </c>
      <c r="Y405" s="39"/>
      <c r="Z405" s="39"/>
      <c r="AA405" s="39"/>
      <c r="AB405" s="39"/>
      <c r="AC405" s="39"/>
      <c r="AD405" s="39"/>
      <c r="AE405" s="39"/>
      <c r="AR405" s="234" t="s">
        <v>174</v>
      </c>
      <c r="AT405" s="234" t="s">
        <v>169</v>
      </c>
      <c r="AU405" s="234" t="s">
        <v>88</v>
      </c>
      <c r="AY405" s="18" t="s">
        <v>167</v>
      </c>
      <c r="BE405" s="235">
        <f>IF(O405="základní",K405,0)</f>
        <v>0</v>
      </c>
      <c r="BF405" s="235">
        <f>IF(O405="snížená",K405,0)</f>
        <v>0</v>
      </c>
      <c r="BG405" s="235">
        <f>IF(O405="zákl. přenesená",K405,0)</f>
        <v>0</v>
      </c>
      <c r="BH405" s="235">
        <f>IF(O405="sníž. přenesená",K405,0)</f>
        <v>0</v>
      </c>
      <c r="BI405" s="235">
        <f>IF(O405="nulová",K405,0)</f>
        <v>0</v>
      </c>
      <c r="BJ405" s="18" t="s">
        <v>86</v>
      </c>
      <c r="BK405" s="235">
        <f>ROUND(P405*H405,2)</f>
        <v>0</v>
      </c>
      <c r="BL405" s="18" t="s">
        <v>174</v>
      </c>
      <c r="BM405" s="234" t="s">
        <v>860</v>
      </c>
    </row>
    <row r="406" s="2" customFormat="1">
      <c r="A406" s="39"/>
      <c r="B406" s="40"/>
      <c r="C406" s="41"/>
      <c r="D406" s="236" t="s">
        <v>176</v>
      </c>
      <c r="E406" s="41"/>
      <c r="F406" s="237" t="s">
        <v>861</v>
      </c>
      <c r="G406" s="41"/>
      <c r="H406" s="41"/>
      <c r="I406" s="238"/>
      <c r="J406" s="238"/>
      <c r="K406" s="41"/>
      <c r="L406" s="41"/>
      <c r="M406" s="45"/>
      <c r="N406" s="239"/>
      <c r="O406" s="240"/>
      <c r="P406" s="92"/>
      <c r="Q406" s="92"/>
      <c r="R406" s="92"/>
      <c r="S406" s="92"/>
      <c r="T406" s="92"/>
      <c r="U406" s="92"/>
      <c r="V406" s="92"/>
      <c r="W406" s="92"/>
      <c r="X406" s="93"/>
      <c r="Y406" s="39"/>
      <c r="Z406" s="39"/>
      <c r="AA406" s="39"/>
      <c r="AB406" s="39"/>
      <c r="AC406" s="39"/>
      <c r="AD406" s="39"/>
      <c r="AE406" s="39"/>
      <c r="AT406" s="18" t="s">
        <v>176</v>
      </c>
      <c r="AU406" s="18" t="s">
        <v>88</v>
      </c>
    </row>
    <row r="407" s="2" customFormat="1">
      <c r="A407" s="39"/>
      <c r="B407" s="40"/>
      <c r="C407" s="41"/>
      <c r="D407" s="241" t="s">
        <v>178</v>
      </c>
      <c r="E407" s="41"/>
      <c r="F407" s="242" t="s">
        <v>862</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178</v>
      </c>
      <c r="AU407" s="18" t="s">
        <v>88</v>
      </c>
    </row>
    <row r="408" s="2" customFormat="1">
      <c r="A408" s="39"/>
      <c r="B408" s="40"/>
      <c r="C408" s="41"/>
      <c r="D408" s="236" t="s">
        <v>186</v>
      </c>
      <c r="E408" s="41"/>
      <c r="F408" s="243" t="s">
        <v>863</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186</v>
      </c>
      <c r="AU408" s="18" t="s">
        <v>88</v>
      </c>
    </row>
    <row r="409" s="13" customFormat="1">
      <c r="A409" s="13"/>
      <c r="B409" s="244"/>
      <c r="C409" s="245"/>
      <c r="D409" s="236" t="s">
        <v>304</v>
      </c>
      <c r="E409" s="268" t="s">
        <v>1</v>
      </c>
      <c r="F409" s="246" t="s">
        <v>864</v>
      </c>
      <c r="G409" s="245"/>
      <c r="H409" s="247">
        <v>949.70000000000005</v>
      </c>
      <c r="I409" s="248"/>
      <c r="J409" s="248"/>
      <c r="K409" s="245"/>
      <c r="L409" s="245"/>
      <c r="M409" s="249"/>
      <c r="N409" s="250"/>
      <c r="O409" s="251"/>
      <c r="P409" s="251"/>
      <c r="Q409" s="251"/>
      <c r="R409" s="251"/>
      <c r="S409" s="251"/>
      <c r="T409" s="251"/>
      <c r="U409" s="251"/>
      <c r="V409" s="251"/>
      <c r="W409" s="251"/>
      <c r="X409" s="252"/>
      <c r="Y409" s="13"/>
      <c r="Z409" s="13"/>
      <c r="AA409" s="13"/>
      <c r="AB409" s="13"/>
      <c r="AC409" s="13"/>
      <c r="AD409" s="13"/>
      <c r="AE409" s="13"/>
      <c r="AT409" s="253" t="s">
        <v>304</v>
      </c>
      <c r="AU409" s="253" t="s">
        <v>88</v>
      </c>
      <c r="AV409" s="13" t="s">
        <v>88</v>
      </c>
      <c r="AW409" s="13" t="s">
        <v>5</v>
      </c>
      <c r="AX409" s="13" t="s">
        <v>86</v>
      </c>
      <c r="AY409" s="253" t="s">
        <v>167</v>
      </c>
    </row>
    <row r="410" s="2" customFormat="1" ht="24.15" customHeight="1">
      <c r="A410" s="39"/>
      <c r="B410" s="40"/>
      <c r="C410" s="222" t="s">
        <v>865</v>
      </c>
      <c r="D410" s="222" t="s">
        <v>169</v>
      </c>
      <c r="E410" s="223" t="s">
        <v>858</v>
      </c>
      <c r="F410" s="224" t="s">
        <v>859</v>
      </c>
      <c r="G410" s="225" t="s">
        <v>172</v>
      </c>
      <c r="H410" s="226">
        <v>274.80000000000001</v>
      </c>
      <c r="I410" s="227"/>
      <c r="J410" s="227"/>
      <c r="K410" s="228">
        <f>ROUND(P410*H410,2)</f>
        <v>0</v>
      </c>
      <c r="L410" s="224" t="s">
        <v>478</v>
      </c>
      <c r="M410" s="45"/>
      <c r="N410" s="229" t="s">
        <v>1</v>
      </c>
      <c r="O410" s="230" t="s">
        <v>41</v>
      </c>
      <c r="P410" s="231">
        <f>I410+J410</f>
        <v>0</v>
      </c>
      <c r="Q410" s="231">
        <f>ROUND(I410*H410,2)</f>
        <v>0</v>
      </c>
      <c r="R410" s="231">
        <f>ROUND(J410*H410,2)</f>
        <v>0</v>
      </c>
      <c r="S410" s="92"/>
      <c r="T410" s="232">
        <f>S410*H410</f>
        <v>0</v>
      </c>
      <c r="U410" s="232">
        <v>0</v>
      </c>
      <c r="V410" s="232">
        <f>U410*H410</f>
        <v>0</v>
      </c>
      <c r="W410" s="232">
        <v>0</v>
      </c>
      <c r="X410" s="233">
        <f>W410*H410</f>
        <v>0</v>
      </c>
      <c r="Y410" s="39"/>
      <c r="Z410" s="39"/>
      <c r="AA410" s="39"/>
      <c r="AB410" s="39"/>
      <c r="AC410" s="39"/>
      <c r="AD410" s="39"/>
      <c r="AE410" s="39"/>
      <c r="AR410" s="234" t="s">
        <v>174</v>
      </c>
      <c r="AT410" s="234" t="s">
        <v>169</v>
      </c>
      <c r="AU410" s="234" t="s">
        <v>88</v>
      </c>
      <c r="AY410" s="18" t="s">
        <v>167</v>
      </c>
      <c r="BE410" s="235">
        <f>IF(O410="základní",K410,0)</f>
        <v>0</v>
      </c>
      <c r="BF410" s="235">
        <f>IF(O410="snížená",K410,0)</f>
        <v>0</v>
      </c>
      <c r="BG410" s="235">
        <f>IF(O410="zákl. přenesená",K410,0)</f>
        <v>0</v>
      </c>
      <c r="BH410" s="235">
        <f>IF(O410="sníž. přenesená",K410,0)</f>
        <v>0</v>
      </c>
      <c r="BI410" s="235">
        <f>IF(O410="nulová",K410,0)</f>
        <v>0</v>
      </c>
      <c r="BJ410" s="18" t="s">
        <v>86</v>
      </c>
      <c r="BK410" s="235">
        <f>ROUND(P410*H410,2)</f>
        <v>0</v>
      </c>
      <c r="BL410" s="18" t="s">
        <v>174</v>
      </c>
      <c r="BM410" s="234" t="s">
        <v>866</v>
      </c>
    </row>
    <row r="411" s="2" customFormat="1">
      <c r="A411" s="39"/>
      <c r="B411" s="40"/>
      <c r="C411" s="41"/>
      <c r="D411" s="236" t="s">
        <v>176</v>
      </c>
      <c r="E411" s="41"/>
      <c r="F411" s="237" t="s">
        <v>861</v>
      </c>
      <c r="G411" s="41"/>
      <c r="H411" s="41"/>
      <c r="I411" s="238"/>
      <c r="J411" s="238"/>
      <c r="K411" s="41"/>
      <c r="L411" s="41"/>
      <c r="M411" s="45"/>
      <c r="N411" s="239"/>
      <c r="O411" s="240"/>
      <c r="P411" s="92"/>
      <c r="Q411" s="92"/>
      <c r="R411" s="92"/>
      <c r="S411" s="92"/>
      <c r="T411" s="92"/>
      <c r="U411" s="92"/>
      <c r="V411" s="92"/>
      <c r="W411" s="92"/>
      <c r="X411" s="93"/>
      <c r="Y411" s="39"/>
      <c r="Z411" s="39"/>
      <c r="AA411" s="39"/>
      <c r="AB411" s="39"/>
      <c r="AC411" s="39"/>
      <c r="AD411" s="39"/>
      <c r="AE411" s="39"/>
      <c r="AT411" s="18" t="s">
        <v>176</v>
      </c>
      <c r="AU411" s="18" t="s">
        <v>88</v>
      </c>
    </row>
    <row r="412" s="2" customFormat="1">
      <c r="A412" s="39"/>
      <c r="B412" s="40"/>
      <c r="C412" s="41"/>
      <c r="D412" s="241" t="s">
        <v>178</v>
      </c>
      <c r="E412" s="41"/>
      <c r="F412" s="242" t="s">
        <v>862</v>
      </c>
      <c r="G412" s="41"/>
      <c r="H412" s="41"/>
      <c r="I412" s="238"/>
      <c r="J412" s="238"/>
      <c r="K412" s="41"/>
      <c r="L412" s="41"/>
      <c r="M412" s="45"/>
      <c r="N412" s="239"/>
      <c r="O412" s="240"/>
      <c r="P412" s="92"/>
      <c r="Q412" s="92"/>
      <c r="R412" s="92"/>
      <c r="S412" s="92"/>
      <c r="T412" s="92"/>
      <c r="U412" s="92"/>
      <c r="V412" s="92"/>
      <c r="W412" s="92"/>
      <c r="X412" s="93"/>
      <c r="Y412" s="39"/>
      <c r="Z412" s="39"/>
      <c r="AA412" s="39"/>
      <c r="AB412" s="39"/>
      <c r="AC412" s="39"/>
      <c r="AD412" s="39"/>
      <c r="AE412" s="39"/>
      <c r="AT412" s="18" t="s">
        <v>178</v>
      </c>
      <c r="AU412" s="18" t="s">
        <v>88</v>
      </c>
    </row>
    <row r="413" s="2" customFormat="1">
      <c r="A413" s="39"/>
      <c r="B413" s="40"/>
      <c r="C413" s="41"/>
      <c r="D413" s="236" t="s">
        <v>186</v>
      </c>
      <c r="E413" s="41"/>
      <c r="F413" s="243" t="s">
        <v>867</v>
      </c>
      <c r="G413" s="41"/>
      <c r="H413" s="41"/>
      <c r="I413" s="238"/>
      <c r="J413" s="238"/>
      <c r="K413" s="41"/>
      <c r="L413" s="41"/>
      <c r="M413" s="45"/>
      <c r="N413" s="239"/>
      <c r="O413" s="240"/>
      <c r="P413" s="92"/>
      <c r="Q413" s="92"/>
      <c r="R413" s="92"/>
      <c r="S413" s="92"/>
      <c r="T413" s="92"/>
      <c r="U413" s="92"/>
      <c r="V413" s="92"/>
      <c r="W413" s="92"/>
      <c r="X413" s="93"/>
      <c r="Y413" s="39"/>
      <c r="Z413" s="39"/>
      <c r="AA413" s="39"/>
      <c r="AB413" s="39"/>
      <c r="AC413" s="39"/>
      <c r="AD413" s="39"/>
      <c r="AE413" s="39"/>
      <c r="AT413" s="18" t="s">
        <v>186</v>
      </c>
      <c r="AU413" s="18" t="s">
        <v>88</v>
      </c>
    </row>
    <row r="414" s="13" customFormat="1">
      <c r="A414" s="13"/>
      <c r="B414" s="244"/>
      <c r="C414" s="245"/>
      <c r="D414" s="236" t="s">
        <v>304</v>
      </c>
      <c r="E414" s="268" t="s">
        <v>1</v>
      </c>
      <c r="F414" s="246" t="s">
        <v>868</v>
      </c>
      <c r="G414" s="245"/>
      <c r="H414" s="247">
        <v>274.80000000000001</v>
      </c>
      <c r="I414" s="248"/>
      <c r="J414" s="248"/>
      <c r="K414" s="245"/>
      <c r="L414" s="245"/>
      <c r="M414" s="249"/>
      <c r="N414" s="250"/>
      <c r="O414" s="251"/>
      <c r="P414" s="251"/>
      <c r="Q414" s="251"/>
      <c r="R414" s="251"/>
      <c r="S414" s="251"/>
      <c r="T414" s="251"/>
      <c r="U414" s="251"/>
      <c r="V414" s="251"/>
      <c r="W414" s="251"/>
      <c r="X414" s="252"/>
      <c r="Y414" s="13"/>
      <c r="Z414" s="13"/>
      <c r="AA414" s="13"/>
      <c r="AB414" s="13"/>
      <c r="AC414" s="13"/>
      <c r="AD414" s="13"/>
      <c r="AE414" s="13"/>
      <c r="AT414" s="253" t="s">
        <v>304</v>
      </c>
      <c r="AU414" s="253" t="s">
        <v>88</v>
      </c>
      <c r="AV414" s="13" t="s">
        <v>88</v>
      </c>
      <c r="AW414" s="13" t="s">
        <v>5</v>
      </c>
      <c r="AX414" s="13" t="s">
        <v>86</v>
      </c>
      <c r="AY414" s="253" t="s">
        <v>167</v>
      </c>
    </row>
    <row r="415" s="12" customFormat="1" ht="22.8" customHeight="1">
      <c r="A415" s="12"/>
      <c r="B415" s="205"/>
      <c r="C415" s="206"/>
      <c r="D415" s="207" t="s">
        <v>77</v>
      </c>
      <c r="E415" s="220" t="s">
        <v>201</v>
      </c>
      <c r="F415" s="220" t="s">
        <v>869</v>
      </c>
      <c r="G415" s="206"/>
      <c r="H415" s="206"/>
      <c r="I415" s="209"/>
      <c r="J415" s="209"/>
      <c r="K415" s="221">
        <f>BK415</f>
        <v>0</v>
      </c>
      <c r="L415" s="206"/>
      <c r="M415" s="211"/>
      <c r="N415" s="212"/>
      <c r="O415" s="213"/>
      <c r="P415" s="213"/>
      <c r="Q415" s="214">
        <f>SUM(Q416:Q468)</f>
        <v>0</v>
      </c>
      <c r="R415" s="214">
        <f>SUM(R416:R468)</f>
        <v>0</v>
      </c>
      <c r="S415" s="213"/>
      <c r="T415" s="215">
        <f>SUM(T416:T468)</f>
        <v>0</v>
      </c>
      <c r="U415" s="213"/>
      <c r="V415" s="215">
        <f>SUM(V416:V468)</f>
        <v>1068.5027285000001</v>
      </c>
      <c r="W415" s="213"/>
      <c r="X415" s="216">
        <f>SUM(X416:X468)</f>
        <v>0</v>
      </c>
      <c r="Y415" s="12"/>
      <c r="Z415" s="12"/>
      <c r="AA415" s="12"/>
      <c r="AB415" s="12"/>
      <c r="AC415" s="12"/>
      <c r="AD415" s="12"/>
      <c r="AE415" s="12"/>
      <c r="AR415" s="217" t="s">
        <v>86</v>
      </c>
      <c r="AT415" s="218" t="s">
        <v>77</v>
      </c>
      <c r="AU415" s="218" t="s">
        <v>86</v>
      </c>
      <c r="AY415" s="217" t="s">
        <v>167</v>
      </c>
      <c r="BK415" s="219">
        <f>SUM(BK416:BK468)</f>
        <v>0</v>
      </c>
    </row>
    <row r="416" s="2" customFormat="1">
      <c r="A416" s="39"/>
      <c r="B416" s="40"/>
      <c r="C416" s="222" t="s">
        <v>870</v>
      </c>
      <c r="D416" s="222" t="s">
        <v>169</v>
      </c>
      <c r="E416" s="223" t="s">
        <v>871</v>
      </c>
      <c r="F416" s="224" t="s">
        <v>872</v>
      </c>
      <c r="G416" s="225" t="s">
        <v>172</v>
      </c>
      <c r="H416" s="226">
        <v>14.15</v>
      </c>
      <c r="I416" s="227"/>
      <c r="J416" s="227"/>
      <c r="K416" s="228">
        <f>ROUND(P416*H416,2)</f>
        <v>0</v>
      </c>
      <c r="L416" s="224" t="s">
        <v>478</v>
      </c>
      <c r="M416" s="45"/>
      <c r="N416" s="229" t="s">
        <v>1</v>
      </c>
      <c r="O416" s="230" t="s">
        <v>41</v>
      </c>
      <c r="P416" s="231">
        <f>I416+J416</f>
        <v>0</v>
      </c>
      <c r="Q416" s="231">
        <f>ROUND(I416*H416,2)</f>
        <v>0</v>
      </c>
      <c r="R416" s="231">
        <f>ROUND(J416*H416,2)</f>
        <v>0</v>
      </c>
      <c r="S416" s="92"/>
      <c r="T416" s="232">
        <f>S416*H416</f>
        <v>0</v>
      </c>
      <c r="U416" s="232">
        <v>0</v>
      </c>
      <c r="V416" s="232">
        <f>U416*H416</f>
        <v>0</v>
      </c>
      <c r="W416" s="232">
        <v>0</v>
      </c>
      <c r="X416" s="233">
        <f>W416*H416</f>
        <v>0</v>
      </c>
      <c r="Y416" s="39"/>
      <c r="Z416" s="39"/>
      <c r="AA416" s="39"/>
      <c r="AB416" s="39"/>
      <c r="AC416" s="39"/>
      <c r="AD416" s="39"/>
      <c r="AE416" s="39"/>
      <c r="AR416" s="234" t="s">
        <v>174</v>
      </c>
      <c r="AT416" s="234" t="s">
        <v>169</v>
      </c>
      <c r="AU416" s="234" t="s">
        <v>88</v>
      </c>
      <c r="AY416" s="18" t="s">
        <v>167</v>
      </c>
      <c r="BE416" s="235">
        <f>IF(O416="základní",K416,0)</f>
        <v>0</v>
      </c>
      <c r="BF416" s="235">
        <f>IF(O416="snížená",K416,0)</f>
        <v>0</v>
      </c>
      <c r="BG416" s="235">
        <f>IF(O416="zákl. přenesená",K416,0)</f>
        <v>0</v>
      </c>
      <c r="BH416" s="235">
        <f>IF(O416="sníž. přenesená",K416,0)</f>
        <v>0</v>
      </c>
      <c r="BI416" s="235">
        <f>IF(O416="nulová",K416,0)</f>
        <v>0</v>
      </c>
      <c r="BJ416" s="18" t="s">
        <v>86</v>
      </c>
      <c r="BK416" s="235">
        <f>ROUND(P416*H416,2)</f>
        <v>0</v>
      </c>
      <c r="BL416" s="18" t="s">
        <v>174</v>
      </c>
      <c r="BM416" s="234" t="s">
        <v>873</v>
      </c>
    </row>
    <row r="417" s="2" customFormat="1">
      <c r="A417" s="39"/>
      <c r="B417" s="40"/>
      <c r="C417" s="41"/>
      <c r="D417" s="236" t="s">
        <v>176</v>
      </c>
      <c r="E417" s="41"/>
      <c r="F417" s="237" t="s">
        <v>874</v>
      </c>
      <c r="G417" s="41"/>
      <c r="H417" s="41"/>
      <c r="I417" s="238"/>
      <c r="J417" s="238"/>
      <c r="K417" s="41"/>
      <c r="L417" s="41"/>
      <c r="M417" s="45"/>
      <c r="N417" s="239"/>
      <c r="O417" s="240"/>
      <c r="P417" s="92"/>
      <c r="Q417" s="92"/>
      <c r="R417" s="92"/>
      <c r="S417" s="92"/>
      <c r="T417" s="92"/>
      <c r="U417" s="92"/>
      <c r="V417" s="92"/>
      <c r="W417" s="92"/>
      <c r="X417" s="93"/>
      <c r="Y417" s="39"/>
      <c r="Z417" s="39"/>
      <c r="AA417" s="39"/>
      <c r="AB417" s="39"/>
      <c r="AC417" s="39"/>
      <c r="AD417" s="39"/>
      <c r="AE417" s="39"/>
      <c r="AT417" s="18" t="s">
        <v>176</v>
      </c>
      <c r="AU417" s="18" t="s">
        <v>88</v>
      </c>
    </row>
    <row r="418" s="2" customFormat="1">
      <c r="A418" s="39"/>
      <c r="B418" s="40"/>
      <c r="C418" s="41"/>
      <c r="D418" s="241" t="s">
        <v>178</v>
      </c>
      <c r="E418" s="41"/>
      <c r="F418" s="242" t="s">
        <v>875</v>
      </c>
      <c r="G418" s="41"/>
      <c r="H418" s="41"/>
      <c r="I418" s="238"/>
      <c r="J418" s="238"/>
      <c r="K418" s="41"/>
      <c r="L418" s="41"/>
      <c r="M418" s="45"/>
      <c r="N418" s="239"/>
      <c r="O418" s="240"/>
      <c r="P418" s="92"/>
      <c r="Q418" s="92"/>
      <c r="R418" s="92"/>
      <c r="S418" s="92"/>
      <c r="T418" s="92"/>
      <c r="U418" s="92"/>
      <c r="V418" s="92"/>
      <c r="W418" s="92"/>
      <c r="X418" s="93"/>
      <c r="Y418" s="39"/>
      <c r="Z418" s="39"/>
      <c r="AA418" s="39"/>
      <c r="AB418" s="39"/>
      <c r="AC418" s="39"/>
      <c r="AD418" s="39"/>
      <c r="AE418" s="39"/>
      <c r="AT418" s="18" t="s">
        <v>178</v>
      </c>
      <c r="AU418" s="18" t="s">
        <v>88</v>
      </c>
    </row>
    <row r="419" s="2" customFormat="1">
      <c r="A419" s="39"/>
      <c r="B419" s="40"/>
      <c r="C419" s="41"/>
      <c r="D419" s="236" t="s">
        <v>186</v>
      </c>
      <c r="E419" s="41"/>
      <c r="F419" s="243" t="s">
        <v>876</v>
      </c>
      <c r="G419" s="41"/>
      <c r="H419" s="41"/>
      <c r="I419" s="238"/>
      <c r="J419" s="238"/>
      <c r="K419" s="41"/>
      <c r="L419" s="41"/>
      <c r="M419" s="45"/>
      <c r="N419" s="239"/>
      <c r="O419" s="240"/>
      <c r="P419" s="92"/>
      <c r="Q419" s="92"/>
      <c r="R419" s="92"/>
      <c r="S419" s="92"/>
      <c r="T419" s="92"/>
      <c r="U419" s="92"/>
      <c r="V419" s="92"/>
      <c r="W419" s="92"/>
      <c r="X419" s="93"/>
      <c r="Y419" s="39"/>
      <c r="Z419" s="39"/>
      <c r="AA419" s="39"/>
      <c r="AB419" s="39"/>
      <c r="AC419" s="39"/>
      <c r="AD419" s="39"/>
      <c r="AE419" s="39"/>
      <c r="AT419" s="18" t="s">
        <v>186</v>
      </c>
      <c r="AU419" s="18" t="s">
        <v>88</v>
      </c>
    </row>
    <row r="420" s="2" customFormat="1">
      <c r="A420" s="39"/>
      <c r="B420" s="40"/>
      <c r="C420" s="222" t="s">
        <v>877</v>
      </c>
      <c r="D420" s="222" t="s">
        <v>169</v>
      </c>
      <c r="E420" s="223" t="s">
        <v>871</v>
      </c>
      <c r="F420" s="224" t="s">
        <v>872</v>
      </c>
      <c r="G420" s="225" t="s">
        <v>172</v>
      </c>
      <c r="H420" s="226">
        <v>14.15</v>
      </c>
      <c r="I420" s="227"/>
      <c r="J420" s="227"/>
      <c r="K420" s="228">
        <f>ROUND(P420*H420,2)</f>
        <v>0</v>
      </c>
      <c r="L420" s="224" t="s">
        <v>478</v>
      </c>
      <c r="M420" s="45"/>
      <c r="N420" s="229" t="s">
        <v>1</v>
      </c>
      <c r="O420" s="230" t="s">
        <v>41</v>
      </c>
      <c r="P420" s="231">
        <f>I420+J420</f>
        <v>0</v>
      </c>
      <c r="Q420" s="231">
        <f>ROUND(I420*H420,2)</f>
        <v>0</v>
      </c>
      <c r="R420" s="231">
        <f>ROUND(J420*H420,2)</f>
        <v>0</v>
      </c>
      <c r="S420" s="92"/>
      <c r="T420" s="232">
        <f>S420*H420</f>
        <v>0</v>
      </c>
      <c r="U420" s="232">
        <v>0</v>
      </c>
      <c r="V420" s="232">
        <f>U420*H420</f>
        <v>0</v>
      </c>
      <c r="W420" s="232">
        <v>0</v>
      </c>
      <c r="X420" s="233">
        <f>W420*H420</f>
        <v>0</v>
      </c>
      <c r="Y420" s="39"/>
      <c r="Z420" s="39"/>
      <c r="AA420" s="39"/>
      <c r="AB420" s="39"/>
      <c r="AC420" s="39"/>
      <c r="AD420" s="39"/>
      <c r="AE420" s="39"/>
      <c r="AR420" s="234" t="s">
        <v>174</v>
      </c>
      <c r="AT420" s="234" t="s">
        <v>169</v>
      </c>
      <c r="AU420" s="234" t="s">
        <v>88</v>
      </c>
      <c r="AY420" s="18" t="s">
        <v>167</v>
      </c>
      <c r="BE420" s="235">
        <f>IF(O420="základní",K420,0)</f>
        <v>0</v>
      </c>
      <c r="BF420" s="235">
        <f>IF(O420="snížená",K420,0)</f>
        <v>0</v>
      </c>
      <c r="BG420" s="235">
        <f>IF(O420="zákl. přenesená",K420,0)</f>
        <v>0</v>
      </c>
      <c r="BH420" s="235">
        <f>IF(O420="sníž. přenesená",K420,0)</f>
        <v>0</v>
      </c>
      <c r="BI420" s="235">
        <f>IF(O420="nulová",K420,0)</f>
        <v>0</v>
      </c>
      <c r="BJ420" s="18" t="s">
        <v>86</v>
      </c>
      <c r="BK420" s="235">
        <f>ROUND(P420*H420,2)</f>
        <v>0</v>
      </c>
      <c r="BL420" s="18" t="s">
        <v>174</v>
      </c>
      <c r="BM420" s="234" t="s">
        <v>878</v>
      </c>
    </row>
    <row r="421" s="2" customFormat="1">
      <c r="A421" s="39"/>
      <c r="B421" s="40"/>
      <c r="C421" s="41"/>
      <c r="D421" s="236" t="s">
        <v>176</v>
      </c>
      <c r="E421" s="41"/>
      <c r="F421" s="237" t="s">
        <v>874</v>
      </c>
      <c r="G421" s="41"/>
      <c r="H421" s="41"/>
      <c r="I421" s="238"/>
      <c r="J421" s="238"/>
      <c r="K421" s="41"/>
      <c r="L421" s="41"/>
      <c r="M421" s="45"/>
      <c r="N421" s="239"/>
      <c r="O421" s="240"/>
      <c r="P421" s="92"/>
      <c r="Q421" s="92"/>
      <c r="R421" s="92"/>
      <c r="S421" s="92"/>
      <c r="T421" s="92"/>
      <c r="U421" s="92"/>
      <c r="V421" s="92"/>
      <c r="W421" s="92"/>
      <c r="X421" s="93"/>
      <c r="Y421" s="39"/>
      <c r="Z421" s="39"/>
      <c r="AA421" s="39"/>
      <c r="AB421" s="39"/>
      <c r="AC421" s="39"/>
      <c r="AD421" s="39"/>
      <c r="AE421" s="39"/>
      <c r="AT421" s="18" t="s">
        <v>176</v>
      </c>
      <c r="AU421" s="18" t="s">
        <v>88</v>
      </c>
    </row>
    <row r="422" s="2" customFormat="1">
      <c r="A422" s="39"/>
      <c r="B422" s="40"/>
      <c r="C422" s="41"/>
      <c r="D422" s="241" t="s">
        <v>178</v>
      </c>
      <c r="E422" s="41"/>
      <c r="F422" s="242" t="s">
        <v>875</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178</v>
      </c>
      <c r="AU422" s="18" t="s">
        <v>88</v>
      </c>
    </row>
    <row r="423" s="2" customFormat="1">
      <c r="A423" s="39"/>
      <c r="B423" s="40"/>
      <c r="C423" s="41"/>
      <c r="D423" s="236" t="s">
        <v>186</v>
      </c>
      <c r="E423" s="41"/>
      <c r="F423" s="243" t="s">
        <v>876</v>
      </c>
      <c r="G423" s="41"/>
      <c r="H423" s="41"/>
      <c r="I423" s="238"/>
      <c r="J423" s="238"/>
      <c r="K423" s="41"/>
      <c r="L423" s="41"/>
      <c r="M423" s="45"/>
      <c r="N423" s="239"/>
      <c r="O423" s="240"/>
      <c r="P423" s="92"/>
      <c r="Q423" s="92"/>
      <c r="R423" s="92"/>
      <c r="S423" s="92"/>
      <c r="T423" s="92"/>
      <c r="U423" s="92"/>
      <c r="V423" s="92"/>
      <c r="W423" s="92"/>
      <c r="X423" s="93"/>
      <c r="Y423" s="39"/>
      <c r="Z423" s="39"/>
      <c r="AA423" s="39"/>
      <c r="AB423" s="39"/>
      <c r="AC423" s="39"/>
      <c r="AD423" s="39"/>
      <c r="AE423" s="39"/>
      <c r="AT423" s="18" t="s">
        <v>186</v>
      </c>
      <c r="AU423" s="18" t="s">
        <v>88</v>
      </c>
    </row>
    <row r="424" s="2" customFormat="1">
      <c r="A424" s="39"/>
      <c r="B424" s="40"/>
      <c r="C424" s="222" t="s">
        <v>879</v>
      </c>
      <c r="D424" s="222" t="s">
        <v>169</v>
      </c>
      <c r="E424" s="223" t="s">
        <v>871</v>
      </c>
      <c r="F424" s="224" t="s">
        <v>872</v>
      </c>
      <c r="G424" s="225" t="s">
        <v>172</v>
      </c>
      <c r="H424" s="226">
        <v>17</v>
      </c>
      <c r="I424" s="227"/>
      <c r="J424" s="227"/>
      <c r="K424" s="228">
        <f>ROUND(P424*H424,2)</f>
        <v>0</v>
      </c>
      <c r="L424" s="224" t="s">
        <v>478</v>
      </c>
      <c r="M424" s="45"/>
      <c r="N424" s="229" t="s">
        <v>1</v>
      </c>
      <c r="O424" s="230" t="s">
        <v>41</v>
      </c>
      <c r="P424" s="231">
        <f>I424+J424</f>
        <v>0</v>
      </c>
      <c r="Q424" s="231">
        <f>ROUND(I424*H424,2)</f>
        <v>0</v>
      </c>
      <c r="R424" s="231">
        <f>ROUND(J424*H424,2)</f>
        <v>0</v>
      </c>
      <c r="S424" s="92"/>
      <c r="T424" s="232">
        <f>S424*H424</f>
        <v>0</v>
      </c>
      <c r="U424" s="232">
        <v>0</v>
      </c>
      <c r="V424" s="232">
        <f>U424*H424</f>
        <v>0</v>
      </c>
      <c r="W424" s="232">
        <v>0</v>
      </c>
      <c r="X424" s="233">
        <f>W424*H424</f>
        <v>0</v>
      </c>
      <c r="Y424" s="39"/>
      <c r="Z424" s="39"/>
      <c r="AA424" s="39"/>
      <c r="AB424" s="39"/>
      <c r="AC424" s="39"/>
      <c r="AD424" s="39"/>
      <c r="AE424" s="39"/>
      <c r="AR424" s="234" t="s">
        <v>174</v>
      </c>
      <c r="AT424" s="234" t="s">
        <v>169</v>
      </c>
      <c r="AU424" s="234" t="s">
        <v>88</v>
      </c>
      <c r="AY424" s="18" t="s">
        <v>167</v>
      </c>
      <c r="BE424" s="235">
        <f>IF(O424="základní",K424,0)</f>
        <v>0</v>
      </c>
      <c r="BF424" s="235">
        <f>IF(O424="snížená",K424,0)</f>
        <v>0</v>
      </c>
      <c r="BG424" s="235">
        <f>IF(O424="zákl. přenesená",K424,0)</f>
        <v>0</v>
      </c>
      <c r="BH424" s="235">
        <f>IF(O424="sníž. přenesená",K424,0)</f>
        <v>0</v>
      </c>
      <c r="BI424" s="235">
        <f>IF(O424="nulová",K424,0)</f>
        <v>0</v>
      </c>
      <c r="BJ424" s="18" t="s">
        <v>86</v>
      </c>
      <c r="BK424" s="235">
        <f>ROUND(P424*H424,2)</f>
        <v>0</v>
      </c>
      <c r="BL424" s="18" t="s">
        <v>174</v>
      </c>
      <c r="BM424" s="234" t="s">
        <v>880</v>
      </c>
    </row>
    <row r="425" s="2" customFormat="1">
      <c r="A425" s="39"/>
      <c r="B425" s="40"/>
      <c r="C425" s="41"/>
      <c r="D425" s="236" t="s">
        <v>176</v>
      </c>
      <c r="E425" s="41"/>
      <c r="F425" s="237" t="s">
        <v>874</v>
      </c>
      <c r="G425" s="41"/>
      <c r="H425" s="41"/>
      <c r="I425" s="238"/>
      <c r="J425" s="238"/>
      <c r="K425" s="41"/>
      <c r="L425" s="41"/>
      <c r="M425" s="45"/>
      <c r="N425" s="239"/>
      <c r="O425" s="240"/>
      <c r="P425" s="92"/>
      <c r="Q425" s="92"/>
      <c r="R425" s="92"/>
      <c r="S425" s="92"/>
      <c r="T425" s="92"/>
      <c r="U425" s="92"/>
      <c r="V425" s="92"/>
      <c r="W425" s="92"/>
      <c r="X425" s="93"/>
      <c r="Y425" s="39"/>
      <c r="Z425" s="39"/>
      <c r="AA425" s="39"/>
      <c r="AB425" s="39"/>
      <c r="AC425" s="39"/>
      <c r="AD425" s="39"/>
      <c r="AE425" s="39"/>
      <c r="AT425" s="18" t="s">
        <v>176</v>
      </c>
      <c r="AU425" s="18" t="s">
        <v>88</v>
      </c>
    </row>
    <row r="426" s="2" customFormat="1">
      <c r="A426" s="39"/>
      <c r="B426" s="40"/>
      <c r="C426" s="41"/>
      <c r="D426" s="241" t="s">
        <v>178</v>
      </c>
      <c r="E426" s="41"/>
      <c r="F426" s="242" t="s">
        <v>875</v>
      </c>
      <c r="G426" s="41"/>
      <c r="H426" s="41"/>
      <c r="I426" s="238"/>
      <c r="J426" s="238"/>
      <c r="K426" s="41"/>
      <c r="L426" s="41"/>
      <c r="M426" s="45"/>
      <c r="N426" s="239"/>
      <c r="O426" s="240"/>
      <c r="P426" s="92"/>
      <c r="Q426" s="92"/>
      <c r="R426" s="92"/>
      <c r="S426" s="92"/>
      <c r="T426" s="92"/>
      <c r="U426" s="92"/>
      <c r="V426" s="92"/>
      <c r="W426" s="92"/>
      <c r="X426" s="93"/>
      <c r="Y426" s="39"/>
      <c r="Z426" s="39"/>
      <c r="AA426" s="39"/>
      <c r="AB426" s="39"/>
      <c r="AC426" s="39"/>
      <c r="AD426" s="39"/>
      <c r="AE426" s="39"/>
      <c r="AT426" s="18" t="s">
        <v>178</v>
      </c>
      <c r="AU426" s="18" t="s">
        <v>88</v>
      </c>
    </row>
    <row r="427" s="2" customFormat="1">
      <c r="A427" s="39"/>
      <c r="B427" s="40"/>
      <c r="C427" s="41"/>
      <c r="D427" s="236" t="s">
        <v>186</v>
      </c>
      <c r="E427" s="41"/>
      <c r="F427" s="243" t="s">
        <v>813</v>
      </c>
      <c r="G427" s="41"/>
      <c r="H427" s="41"/>
      <c r="I427" s="238"/>
      <c r="J427" s="238"/>
      <c r="K427" s="41"/>
      <c r="L427" s="41"/>
      <c r="M427" s="45"/>
      <c r="N427" s="239"/>
      <c r="O427" s="240"/>
      <c r="P427" s="92"/>
      <c r="Q427" s="92"/>
      <c r="R427" s="92"/>
      <c r="S427" s="92"/>
      <c r="T427" s="92"/>
      <c r="U427" s="92"/>
      <c r="V427" s="92"/>
      <c r="W427" s="92"/>
      <c r="X427" s="93"/>
      <c r="Y427" s="39"/>
      <c r="Z427" s="39"/>
      <c r="AA427" s="39"/>
      <c r="AB427" s="39"/>
      <c r="AC427" s="39"/>
      <c r="AD427" s="39"/>
      <c r="AE427" s="39"/>
      <c r="AT427" s="18" t="s">
        <v>186</v>
      </c>
      <c r="AU427" s="18" t="s">
        <v>88</v>
      </c>
    </row>
    <row r="428" s="2" customFormat="1">
      <c r="A428" s="39"/>
      <c r="B428" s="40"/>
      <c r="C428" s="222" t="s">
        <v>881</v>
      </c>
      <c r="D428" s="222" t="s">
        <v>169</v>
      </c>
      <c r="E428" s="223" t="s">
        <v>871</v>
      </c>
      <c r="F428" s="224" t="s">
        <v>872</v>
      </c>
      <c r="G428" s="225" t="s">
        <v>172</v>
      </c>
      <c r="H428" s="226">
        <v>5.5300000000000002</v>
      </c>
      <c r="I428" s="227"/>
      <c r="J428" s="227"/>
      <c r="K428" s="228">
        <f>ROUND(P428*H428,2)</f>
        <v>0</v>
      </c>
      <c r="L428" s="224" t="s">
        <v>478</v>
      </c>
      <c r="M428" s="45"/>
      <c r="N428" s="229" t="s">
        <v>1</v>
      </c>
      <c r="O428" s="230" t="s">
        <v>41</v>
      </c>
      <c r="P428" s="231">
        <f>I428+J428</f>
        <v>0</v>
      </c>
      <c r="Q428" s="231">
        <f>ROUND(I428*H428,2)</f>
        <v>0</v>
      </c>
      <c r="R428" s="231">
        <f>ROUND(J428*H428,2)</f>
        <v>0</v>
      </c>
      <c r="S428" s="92"/>
      <c r="T428" s="232">
        <f>S428*H428</f>
        <v>0</v>
      </c>
      <c r="U428" s="232">
        <v>0</v>
      </c>
      <c r="V428" s="232">
        <f>U428*H428</f>
        <v>0</v>
      </c>
      <c r="W428" s="232">
        <v>0</v>
      </c>
      <c r="X428" s="233">
        <f>W428*H428</f>
        <v>0</v>
      </c>
      <c r="Y428" s="39"/>
      <c r="Z428" s="39"/>
      <c r="AA428" s="39"/>
      <c r="AB428" s="39"/>
      <c r="AC428" s="39"/>
      <c r="AD428" s="39"/>
      <c r="AE428" s="39"/>
      <c r="AR428" s="234" t="s">
        <v>174</v>
      </c>
      <c r="AT428" s="234" t="s">
        <v>169</v>
      </c>
      <c r="AU428" s="234" t="s">
        <v>88</v>
      </c>
      <c r="AY428" s="18" t="s">
        <v>167</v>
      </c>
      <c r="BE428" s="235">
        <f>IF(O428="základní",K428,0)</f>
        <v>0</v>
      </c>
      <c r="BF428" s="235">
        <f>IF(O428="snížená",K428,0)</f>
        <v>0</v>
      </c>
      <c r="BG428" s="235">
        <f>IF(O428="zákl. přenesená",K428,0)</f>
        <v>0</v>
      </c>
      <c r="BH428" s="235">
        <f>IF(O428="sníž. přenesená",K428,0)</f>
        <v>0</v>
      </c>
      <c r="BI428" s="235">
        <f>IF(O428="nulová",K428,0)</f>
        <v>0</v>
      </c>
      <c r="BJ428" s="18" t="s">
        <v>86</v>
      </c>
      <c r="BK428" s="235">
        <f>ROUND(P428*H428,2)</f>
        <v>0</v>
      </c>
      <c r="BL428" s="18" t="s">
        <v>174</v>
      </c>
      <c r="BM428" s="234" t="s">
        <v>882</v>
      </c>
    </row>
    <row r="429" s="2" customFormat="1">
      <c r="A429" s="39"/>
      <c r="B429" s="40"/>
      <c r="C429" s="41"/>
      <c r="D429" s="236" t="s">
        <v>176</v>
      </c>
      <c r="E429" s="41"/>
      <c r="F429" s="237" t="s">
        <v>874</v>
      </c>
      <c r="G429" s="41"/>
      <c r="H429" s="41"/>
      <c r="I429" s="238"/>
      <c r="J429" s="238"/>
      <c r="K429" s="41"/>
      <c r="L429" s="41"/>
      <c r="M429" s="45"/>
      <c r="N429" s="239"/>
      <c r="O429" s="240"/>
      <c r="P429" s="92"/>
      <c r="Q429" s="92"/>
      <c r="R429" s="92"/>
      <c r="S429" s="92"/>
      <c r="T429" s="92"/>
      <c r="U429" s="92"/>
      <c r="V429" s="92"/>
      <c r="W429" s="92"/>
      <c r="X429" s="93"/>
      <c r="Y429" s="39"/>
      <c r="Z429" s="39"/>
      <c r="AA429" s="39"/>
      <c r="AB429" s="39"/>
      <c r="AC429" s="39"/>
      <c r="AD429" s="39"/>
      <c r="AE429" s="39"/>
      <c r="AT429" s="18" t="s">
        <v>176</v>
      </c>
      <c r="AU429" s="18" t="s">
        <v>88</v>
      </c>
    </row>
    <row r="430" s="2" customFormat="1">
      <c r="A430" s="39"/>
      <c r="B430" s="40"/>
      <c r="C430" s="41"/>
      <c r="D430" s="241" t="s">
        <v>178</v>
      </c>
      <c r="E430" s="41"/>
      <c r="F430" s="242" t="s">
        <v>875</v>
      </c>
      <c r="G430" s="41"/>
      <c r="H430" s="41"/>
      <c r="I430" s="238"/>
      <c r="J430" s="238"/>
      <c r="K430" s="41"/>
      <c r="L430" s="41"/>
      <c r="M430" s="45"/>
      <c r="N430" s="239"/>
      <c r="O430" s="240"/>
      <c r="P430" s="92"/>
      <c r="Q430" s="92"/>
      <c r="R430" s="92"/>
      <c r="S430" s="92"/>
      <c r="T430" s="92"/>
      <c r="U430" s="92"/>
      <c r="V430" s="92"/>
      <c r="W430" s="92"/>
      <c r="X430" s="93"/>
      <c r="Y430" s="39"/>
      <c r="Z430" s="39"/>
      <c r="AA430" s="39"/>
      <c r="AB430" s="39"/>
      <c r="AC430" s="39"/>
      <c r="AD430" s="39"/>
      <c r="AE430" s="39"/>
      <c r="AT430" s="18" t="s">
        <v>178</v>
      </c>
      <c r="AU430" s="18" t="s">
        <v>88</v>
      </c>
    </row>
    <row r="431" s="2" customFormat="1">
      <c r="A431" s="39"/>
      <c r="B431" s="40"/>
      <c r="C431" s="41"/>
      <c r="D431" s="236" t="s">
        <v>186</v>
      </c>
      <c r="E431" s="41"/>
      <c r="F431" s="243" t="s">
        <v>636</v>
      </c>
      <c r="G431" s="41"/>
      <c r="H431" s="41"/>
      <c r="I431" s="238"/>
      <c r="J431" s="238"/>
      <c r="K431" s="41"/>
      <c r="L431" s="41"/>
      <c r="M431" s="45"/>
      <c r="N431" s="239"/>
      <c r="O431" s="240"/>
      <c r="P431" s="92"/>
      <c r="Q431" s="92"/>
      <c r="R431" s="92"/>
      <c r="S431" s="92"/>
      <c r="T431" s="92"/>
      <c r="U431" s="92"/>
      <c r="V431" s="92"/>
      <c r="W431" s="92"/>
      <c r="X431" s="93"/>
      <c r="Y431" s="39"/>
      <c r="Z431" s="39"/>
      <c r="AA431" s="39"/>
      <c r="AB431" s="39"/>
      <c r="AC431" s="39"/>
      <c r="AD431" s="39"/>
      <c r="AE431" s="39"/>
      <c r="AT431" s="18" t="s">
        <v>186</v>
      </c>
      <c r="AU431" s="18" t="s">
        <v>88</v>
      </c>
    </row>
    <row r="432" s="2" customFormat="1" ht="24.15" customHeight="1">
      <c r="A432" s="39"/>
      <c r="B432" s="40"/>
      <c r="C432" s="222" t="s">
        <v>883</v>
      </c>
      <c r="D432" s="222" t="s">
        <v>169</v>
      </c>
      <c r="E432" s="223" t="s">
        <v>884</v>
      </c>
      <c r="F432" s="224" t="s">
        <v>885</v>
      </c>
      <c r="G432" s="225" t="s">
        <v>172</v>
      </c>
      <c r="H432" s="226">
        <v>2211.5999999999999</v>
      </c>
      <c r="I432" s="227"/>
      <c r="J432" s="227"/>
      <c r="K432" s="228">
        <f>ROUND(P432*H432,2)</f>
        <v>0</v>
      </c>
      <c r="L432" s="224" t="s">
        <v>478</v>
      </c>
      <c r="M432" s="45"/>
      <c r="N432" s="229" t="s">
        <v>1</v>
      </c>
      <c r="O432" s="230" t="s">
        <v>41</v>
      </c>
      <c r="P432" s="231">
        <f>I432+J432</f>
        <v>0</v>
      </c>
      <c r="Q432" s="231">
        <f>ROUND(I432*H432,2)</f>
        <v>0</v>
      </c>
      <c r="R432" s="231">
        <f>ROUND(J432*H432,2)</f>
        <v>0</v>
      </c>
      <c r="S432" s="92"/>
      <c r="T432" s="232">
        <f>S432*H432</f>
        <v>0</v>
      </c>
      <c r="U432" s="232">
        <v>0</v>
      </c>
      <c r="V432" s="232">
        <f>U432*H432</f>
        <v>0</v>
      </c>
      <c r="W432" s="232">
        <v>0</v>
      </c>
      <c r="X432" s="233">
        <f>W432*H432</f>
        <v>0</v>
      </c>
      <c r="Y432" s="39"/>
      <c r="Z432" s="39"/>
      <c r="AA432" s="39"/>
      <c r="AB432" s="39"/>
      <c r="AC432" s="39"/>
      <c r="AD432" s="39"/>
      <c r="AE432" s="39"/>
      <c r="AR432" s="234" t="s">
        <v>174</v>
      </c>
      <c r="AT432" s="234" t="s">
        <v>169</v>
      </c>
      <c r="AU432" s="234" t="s">
        <v>88</v>
      </c>
      <c r="AY432" s="18" t="s">
        <v>167</v>
      </c>
      <c r="BE432" s="235">
        <f>IF(O432="základní",K432,0)</f>
        <v>0</v>
      </c>
      <c r="BF432" s="235">
        <f>IF(O432="snížená",K432,0)</f>
        <v>0</v>
      </c>
      <c r="BG432" s="235">
        <f>IF(O432="zákl. přenesená",K432,0)</f>
        <v>0</v>
      </c>
      <c r="BH432" s="235">
        <f>IF(O432="sníž. přenesená",K432,0)</f>
        <v>0</v>
      </c>
      <c r="BI432" s="235">
        <f>IF(O432="nulová",K432,0)</f>
        <v>0</v>
      </c>
      <c r="BJ432" s="18" t="s">
        <v>86</v>
      </c>
      <c r="BK432" s="235">
        <f>ROUND(P432*H432,2)</f>
        <v>0</v>
      </c>
      <c r="BL432" s="18" t="s">
        <v>174</v>
      </c>
      <c r="BM432" s="234" t="s">
        <v>886</v>
      </c>
    </row>
    <row r="433" s="2" customFormat="1">
      <c r="A433" s="39"/>
      <c r="B433" s="40"/>
      <c r="C433" s="41"/>
      <c r="D433" s="236" t="s">
        <v>176</v>
      </c>
      <c r="E433" s="41"/>
      <c r="F433" s="237" t="s">
        <v>887</v>
      </c>
      <c r="G433" s="41"/>
      <c r="H433" s="41"/>
      <c r="I433" s="238"/>
      <c r="J433" s="238"/>
      <c r="K433" s="41"/>
      <c r="L433" s="41"/>
      <c r="M433" s="45"/>
      <c r="N433" s="239"/>
      <c r="O433" s="240"/>
      <c r="P433" s="92"/>
      <c r="Q433" s="92"/>
      <c r="R433" s="92"/>
      <c r="S433" s="92"/>
      <c r="T433" s="92"/>
      <c r="U433" s="92"/>
      <c r="V433" s="92"/>
      <c r="W433" s="92"/>
      <c r="X433" s="93"/>
      <c r="Y433" s="39"/>
      <c r="Z433" s="39"/>
      <c r="AA433" s="39"/>
      <c r="AB433" s="39"/>
      <c r="AC433" s="39"/>
      <c r="AD433" s="39"/>
      <c r="AE433" s="39"/>
      <c r="AT433" s="18" t="s">
        <v>176</v>
      </c>
      <c r="AU433" s="18" t="s">
        <v>88</v>
      </c>
    </row>
    <row r="434" s="2" customFormat="1">
      <c r="A434" s="39"/>
      <c r="B434" s="40"/>
      <c r="C434" s="41"/>
      <c r="D434" s="241" t="s">
        <v>178</v>
      </c>
      <c r="E434" s="41"/>
      <c r="F434" s="242" t="s">
        <v>888</v>
      </c>
      <c r="G434" s="41"/>
      <c r="H434" s="41"/>
      <c r="I434" s="238"/>
      <c r="J434" s="238"/>
      <c r="K434" s="41"/>
      <c r="L434" s="41"/>
      <c r="M434" s="45"/>
      <c r="N434" s="239"/>
      <c r="O434" s="240"/>
      <c r="P434" s="92"/>
      <c r="Q434" s="92"/>
      <c r="R434" s="92"/>
      <c r="S434" s="92"/>
      <c r="T434" s="92"/>
      <c r="U434" s="92"/>
      <c r="V434" s="92"/>
      <c r="W434" s="92"/>
      <c r="X434" s="93"/>
      <c r="Y434" s="39"/>
      <c r="Z434" s="39"/>
      <c r="AA434" s="39"/>
      <c r="AB434" s="39"/>
      <c r="AC434" s="39"/>
      <c r="AD434" s="39"/>
      <c r="AE434" s="39"/>
      <c r="AT434" s="18" t="s">
        <v>178</v>
      </c>
      <c r="AU434" s="18" t="s">
        <v>88</v>
      </c>
    </row>
    <row r="435" s="2" customFormat="1" ht="24.15" customHeight="1">
      <c r="A435" s="39"/>
      <c r="B435" s="40"/>
      <c r="C435" s="222" t="s">
        <v>889</v>
      </c>
      <c r="D435" s="222" t="s">
        <v>169</v>
      </c>
      <c r="E435" s="223" t="s">
        <v>890</v>
      </c>
      <c r="F435" s="224" t="s">
        <v>891</v>
      </c>
      <c r="G435" s="225" t="s">
        <v>172</v>
      </c>
      <c r="H435" s="226">
        <v>5770.3000000000002</v>
      </c>
      <c r="I435" s="227"/>
      <c r="J435" s="227"/>
      <c r="K435" s="228">
        <f>ROUND(P435*H435,2)</f>
        <v>0</v>
      </c>
      <c r="L435" s="224" t="s">
        <v>478</v>
      </c>
      <c r="M435" s="45"/>
      <c r="N435" s="229" t="s">
        <v>1</v>
      </c>
      <c r="O435" s="230" t="s">
        <v>41</v>
      </c>
      <c r="P435" s="231">
        <f>I435+J435</f>
        <v>0</v>
      </c>
      <c r="Q435" s="231">
        <f>ROUND(I435*H435,2)</f>
        <v>0</v>
      </c>
      <c r="R435" s="231">
        <f>ROUND(J435*H435,2)</f>
        <v>0</v>
      </c>
      <c r="S435" s="92"/>
      <c r="T435" s="232">
        <f>S435*H435</f>
        <v>0</v>
      </c>
      <c r="U435" s="232">
        <v>0</v>
      </c>
      <c r="V435" s="232">
        <f>U435*H435</f>
        <v>0</v>
      </c>
      <c r="W435" s="232">
        <v>0</v>
      </c>
      <c r="X435" s="233">
        <f>W435*H435</f>
        <v>0</v>
      </c>
      <c r="Y435" s="39"/>
      <c r="Z435" s="39"/>
      <c r="AA435" s="39"/>
      <c r="AB435" s="39"/>
      <c r="AC435" s="39"/>
      <c r="AD435" s="39"/>
      <c r="AE435" s="39"/>
      <c r="AR435" s="234" t="s">
        <v>174</v>
      </c>
      <c r="AT435" s="234" t="s">
        <v>169</v>
      </c>
      <c r="AU435" s="234" t="s">
        <v>88</v>
      </c>
      <c r="AY435" s="18" t="s">
        <v>167</v>
      </c>
      <c r="BE435" s="235">
        <f>IF(O435="základní",K435,0)</f>
        <v>0</v>
      </c>
      <c r="BF435" s="235">
        <f>IF(O435="snížená",K435,0)</f>
        <v>0</v>
      </c>
      <c r="BG435" s="235">
        <f>IF(O435="zákl. přenesená",K435,0)</f>
        <v>0</v>
      </c>
      <c r="BH435" s="235">
        <f>IF(O435="sníž. přenesená",K435,0)</f>
        <v>0</v>
      </c>
      <c r="BI435" s="235">
        <f>IF(O435="nulová",K435,0)</f>
        <v>0</v>
      </c>
      <c r="BJ435" s="18" t="s">
        <v>86</v>
      </c>
      <c r="BK435" s="235">
        <f>ROUND(P435*H435,2)</f>
        <v>0</v>
      </c>
      <c r="BL435" s="18" t="s">
        <v>174</v>
      </c>
      <c r="BM435" s="234" t="s">
        <v>892</v>
      </c>
    </row>
    <row r="436" s="2" customFormat="1">
      <c r="A436" s="39"/>
      <c r="B436" s="40"/>
      <c r="C436" s="41"/>
      <c r="D436" s="236" t="s">
        <v>176</v>
      </c>
      <c r="E436" s="41"/>
      <c r="F436" s="237" t="s">
        <v>893</v>
      </c>
      <c r="G436" s="41"/>
      <c r="H436" s="41"/>
      <c r="I436" s="238"/>
      <c r="J436" s="238"/>
      <c r="K436" s="41"/>
      <c r="L436" s="41"/>
      <c r="M436" s="45"/>
      <c r="N436" s="239"/>
      <c r="O436" s="240"/>
      <c r="P436" s="92"/>
      <c r="Q436" s="92"/>
      <c r="R436" s="92"/>
      <c r="S436" s="92"/>
      <c r="T436" s="92"/>
      <c r="U436" s="92"/>
      <c r="V436" s="92"/>
      <c r="W436" s="92"/>
      <c r="X436" s="93"/>
      <c r="Y436" s="39"/>
      <c r="Z436" s="39"/>
      <c r="AA436" s="39"/>
      <c r="AB436" s="39"/>
      <c r="AC436" s="39"/>
      <c r="AD436" s="39"/>
      <c r="AE436" s="39"/>
      <c r="AT436" s="18" t="s">
        <v>176</v>
      </c>
      <c r="AU436" s="18" t="s">
        <v>88</v>
      </c>
    </row>
    <row r="437" s="2" customFormat="1">
      <c r="A437" s="39"/>
      <c r="B437" s="40"/>
      <c r="C437" s="41"/>
      <c r="D437" s="241" t="s">
        <v>178</v>
      </c>
      <c r="E437" s="41"/>
      <c r="F437" s="242" t="s">
        <v>894</v>
      </c>
      <c r="G437" s="41"/>
      <c r="H437" s="41"/>
      <c r="I437" s="238"/>
      <c r="J437" s="238"/>
      <c r="K437" s="41"/>
      <c r="L437" s="41"/>
      <c r="M437" s="45"/>
      <c r="N437" s="239"/>
      <c r="O437" s="240"/>
      <c r="P437" s="92"/>
      <c r="Q437" s="92"/>
      <c r="R437" s="92"/>
      <c r="S437" s="92"/>
      <c r="T437" s="92"/>
      <c r="U437" s="92"/>
      <c r="V437" s="92"/>
      <c r="W437" s="92"/>
      <c r="X437" s="93"/>
      <c r="Y437" s="39"/>
      <c r="Z437" s="39"/>
      <c r="AA437" s="39"/>
      <c r="AB437" s="39"/>
      <c r="AC437" s="39"/>
      <c r="AD437" s="39"/>
      <c r="AE437" s="39"/>
      <c r="AT437" s="18" t="s">
        <v>178</v>
      </c>
      <c r="AU437" s="18" t="s">
        <v>88</v>
      </c>
    </row>
    <row r="438" s="2" customFormat="1" ht="24.15" customHeight="1">
      <c r="A438" s="39"/>
      <c r="B438" s="40"/>
      <c r="C438" s="222" t="s">
        <v>895</v>
      </c>
      <c r="D438" s="222" t="s">
        <v>169</v>
      </c>
      <c r="E438" s="223" t="s">
        <v>896</v>
      </c>
      <c r="F438" s="224" t="s">
        <v>897</v>
      </c>
      <c r="G438" s="225" t="s">
        <v>172</v>
      </c>
      <c r="H438" s="226">
        <v>5396.3000000000002</v>
      </c>
      <c r="I438" s="227"/>
      <c r="J438" s="227"/>
      <c r="K438" s="228">
        <f>ROUND(P438*H438,2)</f>
        <v>0</v>
      </c>
      <c r="L438" s="224" t="s">
        <v>478</v>
      </c>
      <c r="M438" s="45"/>
      <c r="N438" s="229" t="s">
        <v>1</v>
      </c>
      <c r="O438" s="230" t="s">
        <v>41</v>
      </c>
      <c r="P438" s="231">
        <f>I438+J438</f>
        <v>0</v>
      </c>
      <c r="Q438" s="231">
        <f>ROUND(I438*H438,2)</f>
        <v>0</v>
      </c>
      <c r="R438" s="231">
        <f>ROUND(J438*H438,2)</f>
        <v>0</v>
      </c>
      <c r="S438" s="92"/>
      <c r="T438" s="232">
        <f>S438*H438</f>
        <v>0</v>
      </c>
      <c r="U438" s="232">
        <v>0</v>
      </c>
      <c r="V438" s="232">
        <f>U438*H438</f>
        <v>0</v>
      </c>
      <c r="W438" s="232">
        <v>0</v>
      </c>
      <c r="X438" s="233">
        <f>W438*H438</f>
        <v>0</v>
      </c>
      <c r="Y438" s="39"/>
      <c r="Z438" s="39"/>
      <c r="AA438" s="39"/>
      <c r="AB438" s="39"/>
      <c r="AC438" s="39"/>
      <c r="AD438" s="39"/>
      <c r="AE438" s="39"/>
      <c r="AR438" s="234" t="s">
        <v>174</v>
      </c>
      <c r="AT438" s="234" t="s">
        <v>169</v>
      </c>
      <c r="AU438" s="234" t="s">
        <v>88</v>
      </c>
      <c r="AY438" s="18" t="s">
        <v>167</v>
      </c>
      <c r="BE438" s="235">
        <f>IF(O438="základní",K438,0)</f>
        <v>0</v>
      </c>
      <c r="BF438" s="235">
        <f>IF(O438="snížená",K438,0)</f>
        <v>0</v>
      </c>
      <c r="BG438" s="235">
        <f>IF(O438="zákl. přenesená",K438,0)</f>
        <v>0</v>
      </c>
      <c r="BH438" s="235">
        <f>IF(O438="sníž. přenesená",K438,0)</f>
        <v>0</v>
      </c>
      <c r="BI438" s="235">
        <f>IF(O438="nulová",K438,0)</f>
        <v>0</v>
      </c>
      <c r="BJ438" s="18" t="s">
        <v>86</v>
      </c>
      <c r="BK438" s="235">
        <f>ROUND(P438*H438,2)</f>
        <v>0</v>
      </c>
      <c r="BL438" s="18" t="s">
        <v>174</v>
      </c>
      <c r="BM438" s="234" t="s">
        <v>898</v>
      </c>
    </row>
    <row r="439" s="2" customFormat="1">
      <c r="A439" s="39"/>
      <c r="B439" s="40"/>
      <c r="C439" s="41"/>
      <c r="D439" s="236" t="s">
        <v>176</v>
      </c>
      <c r="E439" s="41"/>
      <c r="F439" s="237" t="s">
        <v>899</v>
      </c>
      <c r="G439" s="41"/>
      <c r="H439" s="41"/>
      <c r="I439" s="238"/>
      <c r="J439" s="238"/>
      <c r="K439" s="41"/>
      <c r="L439" s="41"/>
      <c r="M439" s="45"/>
      <c r="N439" s="239"/>
      <c r="O439" s="240"/>
      <c r="P439" s="92"/>
      <c r="Q439" s="92"/>
      <c r="R439" s="92"/>
      <c r="S439" s="92"/>
      <c r="T439" s="92"/>
      <c r="U439" s="92"/>
      <c r="V439" s="92"/>
      <c r="W439" s="92"/>
      <c r="X439" s="93"/>
      <c r="Y439" s="39"/>
      <c r="Z439" s="39"/>
      <c r="AA439" s="39"/>
      <c r="AB439" s="39"/>
      <c r="AC439" s="39"/>
      <c r="AD439" s="39"/>
      <c r="AE439" s="39"/>
      <c r="AT439" s="18" t="s">
        <v>176</v>
      </c>
      <c r="AU439" s="18" t="s">
        <v>88</v>
      </c>
    </row>
    <row r="440" s="2" customFormat="1">
      <c r="A440" s="39"/>
      <c r="B440" s="40"/>
      <c r="C440" s="41"/>
      <c r="D440" s="241" t="s">
        <v>178</v>
      </c>
      <c r="E440" s="41"/>
      <c r="F440" s="242" t="s">
        <v>900</v>
      </c>
      <c r="G440" s="41"/>
      <c r="H440" s="41"/>
      <c r="I440" s="238"/>
      <c r="J440" s="238"/>
      <c r="K440" s="41"/>
      <c r="L440" s="41"/>
      <c r="M440" s="45"/>
      <c r="N440" s="239"/>
      <c r="O440" s="240"/>
      <c r="P440" s="92"/>
      <c r="Q440" s="92"/>
      <c r="R440" s="92"/>
      <c r="S440" s="92"/>
      <c r="T440" s="92"/>
      <c r="U440" s="92"/>
      <c r="V440" s="92"/>
      <c r="W440" s="92"/>
      <c r="X440" s="93"/>
      <c r="Y440" s="39"/>
      <c r="Z440" s="39"/>
      <c r="AA440" s="39"/>
      <c r="AB440" s="39"/>
      <c r="AC440" s="39"/>
      <c r="AD440" s="39"/>
      <c r="AE440" s="39"/>
      <c r="AT440" s="18" t="s">
        <v>178</v>
      </c>
      <c r="AU440" s="18" t="s">
        <v>88</v>
      </c>
    </row>
    <row r="441" s="2" customFormat="1" ht="24.15" customHeight="1">
      <c r="A441" s="39"/>
      <c r="B441" s="40"/>
      <c r="C441" s="222" t="s">
        <v>901</v>
      </c>
      <c r="D441" s="222" t="s">
        <v>169</v>
      </c>
      <c r="E441" s="223" t="s">
        <v>902</v>
      </c>
      <c r="F441" s="224" t="s">
        <v>903</v>
      </c>
      <c r="G441" s="225" t="s">
        <v>172</v>
      </c>
      <c r="H441" s="226">
        <v>374</v>
      </c>
      <c r="I441" s="227"/>
      <c r="J441" s="227"/>
      <c r="K441" s="228">
        <f>ROUND(P441*H441,2)</f>
        <v>0</v>
      </c>
      <c r="L441" s="224" t="s">
        <v>478</v>
      </c>
      <c r="M441" s="45"/>
      <c r="N441" s="229" t="s">
        <v>1</v>
      </c>
      <c r="O441" s="230" t="s">
        <v>41</v>
      </c>
      <c r="P441" s="231">
        <f>I441+J441</f>
        <v>0</v>
      </c>
      <c r="Q441" s="231">
        <f>ROUND(I441*H441,2)</f>
        <v>0</v>
      </c>
      <c r="R441" s="231">
        <f>ROUND(J441*H441,2)</f>
        <v>0</v>
      </c>
      <c r="S441" s="92"/>
      <c r="T441" s="232">
        <f>S441*H441</f>
        <v>0</v>
      </c>
      <c r="U441" s="232">
        <v>0</v>
      </c>
      <c r="V441" s="232">
        <f>U441*H441</f>
        <v>0</v>
      </c>
      <c r="W441" s="232">
        <v>0</v>
      </c>
      <c r="X441" s="233">
        <f>W441*H441</f>
        <v>0</v>
      </c>
      <c r="Y441" s="39"/>
      <c r="Z441" s="39"/>
      <c r="AA441" s="39"/>
      <c r="AB441" s="39"/>
      <c r="AC441" s="39"/>
      <c r="AD441" s="39"/>
      <c r="AE441" s="39"/>
      <c r="AR441" s="234" t="s">
        <v>174</v>
      </c>
      <c r="AT441" s="234" t="s">
        <v>169</v>
      </c>
      <c r="AU441" s="234" t="s">
        <v>88</v>
      </c>
      <c r="AY441" s="18" t="s">
        <v>167</v>
      </c>
      <c r="BE441" s="235">
        <f>IF(O441="základní",K441,0)</f>
        <v>0</v>
      </c>
      <c r="BF441" s="235">
        <f>IF(O441="snížená",K441,0)</f>
        <v>0</v>
      </c>
      <c r="BG441" s="235">
        <f>IF(O441="zákl. přenesená",K441,0)</f>
        <v>0</v>
      </c>
      <c r="BH441" s="235">
        <f>IF(O441="sníž. přenesená",K441,0)</f>
        <v>0</v>
      </c>
      <c r="BI441" s="235">
        <f>IF(O441="nulová",K441,0)</f>
        <v>0</v>
      </c>
      <c r="BJ441" s="18" t="s">
        <v>86</v>
      </c>
      <c r="BK441" s="235">
        <f>ROUND(P441*H441,2)</f>
        <v>0</v>
      </c>
      <c r="BL441" s="18" t="s">
        <v>174</v>
      </c>
      <c r="BM441" s="234" t="s">
        <v>904</v>
      </c>
    </row>
    <row r="442" s="2" customFormat="1">
      <c r="A442" s="39"/>
      <c r="B442" s="40"/>
      <c r="C442" s="41"/>
      <c r="D442" s="236" t="s">
        <v>176</v>
      </c>
      <c r="E442" s="41"/>
      <c r="F442" s="237" t="s">
        <v>905</v>
      </c>
      <c r="G442" s="41"/>
      <c r="H442" s="41"/>
      <c r="I442" s="238"/>
      <c r="J442" s="238"/>
      <c r="K442" s="41"/>
      <c r="L442" s="41"/>
      <c r="M442" s="45"/>
      <c r="N442" s="239"/>
      <c r="O442" s="240"/>
      <c r="P442" s="92"/>
      <c r="Q442" s="92"/>
      <c r="R442" s="92"/>
      <c r="S442" s="92"/>
      <c r="T442" s="92"/>
      <c r="U442" s="92"/>
      <c r="V442" s="92"/>
      <c r="W442" s="92"/>
      <c r="X442" s="93"/>
      <c r="Y442" s="39"/>
      <c r="Z442" s="39"/>
      <c r="AA442" s="39"/>
      <c r="AB442" s="39"/>
      <c r="AC442" s="39"/>
      <c r="AD442" s="39"/>
      <c r="AE442" s="39"/>
      <c r="AT442" s="18" t="s">
        <v>176</v>
      </c>
      <c r="AU442" s="18" t="s">
        <v>88</v>
      </c>
    </row>
    <row r="443" s="2" customFormat="1">
      <c r="A443" s="39"/>
      <c r="B443" s="40"/>
      <c r="C443" s="41"/>
      <c r="D443" s="241" t="s">
        <v>178</v>
      </c>
      <c r="E443" s="41"/>
      <c r="F443" s="242" t="s">
        <v>906</v>
      </c>
      <c r="G443" s="41"/>
      <c r="H443" s="41"/>
      <c r="I443" s="238"/>
      <c r="J443" s="238"/>
      <c r="K443" s="41"/>
      <c r="L443" s="41"/>
      <c r="M443" s="45"/>
      <c r="N443" s="239"/>
      <c r="O443" s="240"/>
      <c r="P443" s="92"/>
      <c r="Q443" s="92"/>
      <c r="R443" s="92"/>
      <c r="S443" s="92"/>
      <c r="T443" s="92"/>
      <c r="U443" s="92"/>
      <c r="V443" s="92"/>
      <c r="W443" s="92"/>
      <c r="X443" s="93"/>
      <c r="Y443" s="39"/>
      <c r="Z443" s="39"/>
      <c r="AA443" s="39"/>
      <c r="AB443" s="39"/>
      <c r="AC443" s="39"/>
      <c r="AD443" s="39"/>
      <c r="AE443" s="39"/>
      <c r="AT443" s="18" t="s">
        <v>178</v>
      </c>
      <c r="AU443" s="18" t="s">
        <v>88</v>
      </c>
    </row>
    <row r="444" s="2" customFormat="1" ht="16.5" customHeight="1">
      <c r="A444" s="39"/>
      <c r="B444" s="40"/>
      <c r="C444" s="254" t="s">
        <v>907</v>
      </c>
      <c r="D444" s="254" t="s">
        <v>345</v>
      </c>
      <c r="E444" s="255" t="s">
        <v>908</v>
      </c>
      <c r="F444" s="256" t="s">
        <v>909</v>
      </c>
      <c r="G444" s="257" t="s">
        <v>699</v>
      </c>
      <c r="H444" s="258">
        <v>212155.95999999999</v>
      </c>
      <c r="I444" s="259"/>
      <c r="J444" s="260"/>
      <c r="K444" s="261">
        <f>ROUND(P444*H444,2)</f>
        <v>0</v>
      </c>
      <c r="L444" s="256" t="s">
        <v>1</v>
      </c>
      <c r="M444" s="262"/>
      <c r="N444" s="263" t="s">
        <v>1</v>
      </c>
      <c r="O444" s="230" t="s">
        <v>41</v>
      </c>
      <c r="P444" s="231">
        <f>I444+J444</f>
        <v>0</v>
      </c>
      <c r="Q444" s="231">
        <f>ROUND(I444*H444,2)</f>
        <v>0</v>
      </c>
      <c r="R444" s="231">
        <f>ROUND(J444*H444,2)</f>
        <v>0</v>
      </c>
      <c r="S444" s="92"/>
      <c r="T444" s="232">
        <f>S444*H444</f>
        <v>0</v>
      </c>
      <c r="U444" s="232">
        <v>0</v>
      </c>
      <c r="V444" s="232">
        <f>U444*H444</f>
        <v>0</v>
      </c>
      <c r="W444" s="232">
        <v>0</v>
      </c>
      <c r="X444" s="233">
        <f>W444*H444</f>
        <v>0</v>
      </c>
      <c r="Y444" s="39"/>
      <c r="Z444" s="39"/>
      <c r="AA444" s="39"/>
      <c r="AB444" s="39"/>
      <c r="AC444" s="39"/>
      <c r="AD444" s="39"/>
      <c r="AE444" s="39"/>
      <c r="AR444" s="234" t="s">
        <v>221</v>
      </c>
      <c r="AT444" s="234" t="s">
        <v>345</v>
      </c>
      <c r="AU444" s="234" t="s">
        <v>88</v>
      </c>
      <c r="AY444" s="18" t="s">
        <v>167</v>
      </c>
      <c r="BE444" s="235">
        <f>IF(O444="základní",K444,0)</f>
        <v>0</v>
      </c>
      <c r="BF444" s="235">
        <f>IF(O444="snížená",K444,0)</f>
        <v>0</v>
      </c>
      <c r="BG444" s="235">
        <f>IF(O444="zákl. přenesená",K444,0)</f>
        <v>0</v>
      </c>
      <c r="BH444" s="235">
        <f>IF(O444="sníž. přenesená",K444,0)</f>
        <v>0</v>
      </c>
      <c r="BI444" s="235">
        <f>IF(O444="nulová",K444,0)</f>
        <v>0</v>
      </c>
      <c r="BJ444" s="18" t="s">
        <v>86</v>
      </c>
      <c r="BK444" s="235">
        <f>ROUND(P444*H444,2)</f>
        <v>0</v>
      </c>
      <c r="BL444" s="18" t="s">
        <v>174</v>
      </c>
      <c r="BM444" s="234" t="s">
        <v>910</v>
      </c>
    </row>
    <row r="445" s="2" customFormat="1">
      <c r="A445" s="39"/>
      <c r="B445" s="40"/>
      <c r="C445" s="41"/>
      <c r="D445" s="236" t="s">
        <v>176</v>
      </c>
      <c r="E445" s="41"/>
      <c r="F445" s="237" t="s">
        <v>911</v>
      </c>
      <c r="G445" s="41"/>
      <c r="H445" s="41"/>
      <c r="I445" s="238"/>
      <c r="J445" s="238"/>
      <c r="K445" s="41"/>
      <c r="L445" s="41"/>
      <c r="M445" s="45"/>
      <c r="N445" s="239"/>
      <c r="O445" s="240"/>
      <c r="P445" s="92"/>
      <c r="Q445" s="92"/>
      <c r="R445" s="92"/>
      <c r="S445" s="92"/>
      <c r="T445" s="92"/>
      <c r="U445" s="92"/>
      <c r="V445" s="92"/>
      <c r="W445" s="92"/>
      <c r="X445" s="93"/>
      <c r="Y445" s="39"/>
      <c r="Z445" s="39"/>
      <c r="AA445" s="39"/>
      <c r="AB445" s="39"/>
      <c r="AC445" s="39"/>
      <c r="AD445" s="39"/>
      <c r="AE445" s="39"/>
      <c r="AT445" s="18" t="s">
        <v>176</v>
      </c>
      <c r="AU445" s="18" t="s">
        <v>88</v>
      </c>
    </row>
    <row r="446" s="2" customFormat="1">
      <c r="A446" s="39"/>
      <c r="B446" s="40"/>
      <c r="C446" s="41"/>
      <c r="D446" s="236" t="s">
        <v>186</v>
      </c>
      <c r="E446" s="41"/>
      <c r="F446" s="243" t="s">
        <v>912</v>
      </c>
      <c r="G446" s="41"/>
      <c r="H446" s="41"/>
      <c r="I446" s="238"/>
      <c r="J446" s="238"/>
      <c r="K446" s="41"/>
      <c r="L446" s="41"/>
      <c r="M446" s="45"/>
      <c r="N446" s="239"/>
      <c r="O446" s="240"/>
      <c r="P446" s="92"/>
      <c r="Q446" s="92"/>
      <c r="R446" s="92"/>
      <c r="S446" s="92"/>
      <c r="T446" s="92"/>
      <c r="U446" s="92"/>
      <c r="V446" s="92"/>
      <c r="W446" s="92"/>
      <c r="X446" s="93"/>
      <c r="Y446" s="39"/>
      <c r="Z446" s="39"/>
      <c r="AA446" s="39"/>
      <c r="AB446" s="39"/>
      <c r="AC446" s="39"/>
      <c r="AD446" s="39"/>
      <c r="AE446" s="39"/>
      <c r="AT446" s="18" t="s">
        <v>186</v>
      </c>
      <c r="AU446" s="18" t="s">
        <v>88</v>
      </c>
    </row>
    <row r="447" s="13" customFormat="1">
      <c r="A447" s="13"/>
      <c r="B447" s="244"/>
      <c r="C447" s="245"/>
      <c r="D447" s="236" t="s">
        <v>304</v>
      </c>
      <c r="E447" s="268" t="s">
        <v>1</v>
      </c>
      <c r="F447" s="246" t="s">
        <v>913</v>
      </c>
      <c r="G447" s="245"/>
      <c r="H447" s="247">
        <v>212155.95999999999</v>
      </c>
      <c r="I447" s="248"/>
      <c r="J447" s="248"/>
      <c r="K447" s="245"/>
      <c r="L447" s="245"/>
      <c r="M447" s="249"/>
      <c r="N447" s="250"/>
      <c r="O447" s="251"/>
      <c r="P447" s="251"/>
      <c r="Q447" s="251"/>
      <c r="R447" s="251"/>
      <c r="S447" s="251"/>
      <c r="T447" s="251"/>
      <c r="U447" s="251"/>
      <c r="V447" s="251"/>
      <c r="W447" s="251"/>
      <c r="X447" s="252"/>
      <c r="Y447" s="13"/>
      <c r="Z447" s="13"/>
      <c r="AA447" s="13"/>
      <c r="AB447" s="13"/>
      <c r="AC447" s="13"/>
      <c r="AD447" s="13"/>
      <c r="AE447" s="13"/>
      <c r="AT447" s="253" t="s">
        <v>304</v>
      </c>
      <c r="AU447" s="253" t="s">
        <v>88</v>
      </c>
      <c r="AV447" s="13" t="s">
        <v>88</v>
      </c>
      <c r="AW447" s="13" t="s">
        <v>5</v>
      </c>
      <c r="AX447" s="13" t="s">
        <v>86</v>
      </c>
      <c r="AY447" s="253" t="s">
        <v>167</v>
      </c>
    </row>
    <row r="448" s="2" customFormat="1" ht="16.5" customHeight="1">
      <c r="A448" s="39"/>
      <c r="B448" s="40"/>
      <c r="C448" s="254" t="s">
        <v>914</v>
      </c>
      <c r="D448" s="254" t="s">
        <v>345</v>
      </c>
      <c r="E448" s="255" t="s">
        <v>915</v>
      </c>
      <c r="F448" s="256" t="s">
        <v>916</v>
      </c>
      <c r="G448" s="257" t="s">
        <v>699</v>
      </c>
      <c r="H448" s="258">
        <v>10587.428</v>
      </c>
      <c r="I448" s="259"/>
      <c r="J448" s="260"/>
      <c r="K448" s="261">
        <f>ROUND(P448*H448,2)</f>
        <v>0</v>
      </c>
      <c r="L448" s="256" t="s">
        <v>1</v>
      </c>
      <c r="M448" s="262"/>
      <c r="N448" s="263" t="s">
        <v>1</v>
      </c>
      <c r="O448" s="230" t="s">
        <v>41</v>
      </c>
      <c r="P448" s="231">
        <f>I448+J448</f>
        <v>0</v>
      </c>
      <c r="Q448" s="231">
        <f>ROUND(I448*H448,2)</f>
        <v>0</v>
      </c>
      <c r="R448" s="231">
        <f>ROUND(J448*H448,2)</f>
        <v>0</v>
      </c>
      <c r="S448" s="92"/>
      <c r="T448" s="232">
        <f>S448*H448</f>
        <v>0</v>
      </c>
      <c r="U448" s="232">
        <v>0</v>
      </c>
      <c r="V448" s="232">
        <f>U448*H448</f>
        <v>0</v>
      </c>
      <c r="W448" s="232">
        <v>0</v>
      </c>
      <c r="X448" s="233">
        <f>W448*H448</f>
        <v>0</v>
      </c>
      <c r="Y448" s="39"/>
      <c r="Z448" s="39"/>
      <c r="AA448" s="39"/>
      <c r="AB448" s="39"/>
      <c r="AC448" s="39"/>
      <c r="AD448" s="39"/>
      <c r="AE448" s="39"/>
      <c r="AR448" s="234" t="s">
        <v>221</v>
      </c>
      <c r="AT448" s="234" t="s">
        <v>345</v>
      </c>
      <c r="AU448" s="234" t="s">
        <v>88</v>
      </c>
      <c r="AY448" s="18" t="s">
        <v>167</v>
      </c>
      <c r="BE448" s="235">
        <f>IF(O448="základní",K448,0)</f>
        <v>0</v>
      </c>
      <c r="BF448" s="235">
        <f>IF(O448="snížená",K448,0)</f>
        <v>0</v>
      </c>
      <c r="BG448" s="235">
        <f>IF(O448="zákl. přenesená",K448,0)</f>
        <v>0</v>
      </c>
      <c r="BH448" s="235">
        <f>IF(O448="sníž. přenesená",K448,0)</f>
        <v>0</v>
      </c>
      <c r="BI448" s="235">
        <f>IF(O448="nulová",K448,0)</f>
        <v>0</v>
      </c>
      <c r="BJ448" s="18" t="s">
        <v>86</v>
      </c>
      <c r="BK448" s="235">
        <f>ROUND(P448*H448,2)</f>
        <v>0</v>
      </c>
      <c r="BL448" s="18" t="s">
        <v>174</v>
      </c>
      <c r="BM448" s="234" t="s">
        <v>917</v>
      </c>
    </row>
    <row r="449" s="2" customFormat="1">
      <c r="A449" s="39"/>
      <c r="B449" s="40"/>
      <c r="C449" s="41"/>
      <c r="D449" s="236" t="s">
        <v>176</v>
      </c>
      <c r="E449" s="41"/>
      <c r="F449" s="237" t="s">
        <v>916</v>
      </c>
      <c r="G449" s="41"/>
      <c r="H449" s="41"/>
      <c r="I449" s="238"/>
      <c r="J449" s="238"/>
      <c r="K449" s="41"/>
      <c r="L449" s="41"/>
      <c r="M449" s="45"/>
      <c r="N449" s="239"/>
      <c r="O449" s="240"/>
      <c r="P449" s="92"/>
      <c r="Q449" s="92"/>
      <c r="R449" s="92"/>
      <c r="S449" s="92"/>
      <c r="T449" s="92"/>
      <c r="U449" s="92"/>
      <c r="V449" s="92"/>
      <c r="W449" s="92"/>
      <c r="X449" s="93"/>
      <c r="Y449" s="39"/>
      <c r="Z449" s="39"/>
      <c r="AA449" s="39"/>
      <c r="AB449" s="39"/>
      <c r="AC449" s="39"/>
      <c r="AD449" s="39"/>
      <c r="AE449" s="39"/>
      <c r="AT449" s="18" t="s">
        <v>176</v>
      </c>
      <c r="AU449" s="18" t="s">
        <v>88</v>
      </c>
    </row>
    <row r="450" s="2" customFormat="1">
      <c r="A450" s="39"/>
      <c r="B450" s="40"/>
      <c r="C450" s="41"/>
      <c r="D450" s="236" t="s">
        <v>186</v>
      </c>
      <c r="E450" s="41"/>
      <c r="F450" s="243" t="s">
        <v>918</v>
      </c>
      <c r="G450" s="41"/>
      <c r="H450" s="41"/>
      <c r="I450" s="238"/>
      <c r="J450" s="238"/>
      <c r="K450" s="41"/>
      <c r="L450" s="41"/>
      <c r="M450" s="45"/>
      <c r="N450" s="239"/>
      <c r="O450" s="240"/>
      <c r="P450" s="92"/>
      <c r="Q450" s="92"/>
      <c r="R450" s="92"/>
      <c r="S450" s="92"/>
      <c r="T450" s="92"/>
      <c r="U450" s="92"/>
      <c r="V450" s="92"/>
      <c r="W450" s="92"/>
      <c r="X450" s="93"/>
      <c r="Y450" s="39"/>
      <c r="Z450" s="39"/>
      <c r="AA450" s="39"/>
      <c r="AB450" s="39"/>
      <c r="AC450" s="39"/>
      <c r="AD450" s="39"/>
      <c r="AE450" s="39"/>
      <c r="AT450" s="18" t="s">
        <v>186</v>
      </c>
      <c r="AU450" s="18" t="s">
        <v>88</v>
      </c>
    </row>
    <row r="451" s="13" customFormat="1">
      <c r="A451" s="13"/>
      <c r="B451" s="244"/>
      <c r="C451" s="245"/>
      <c r="D451" s="236" t="s">
        <v>304</v>
      </c>
      <c r="E451" s="268" t="s">
        <v>1</v>
      </c>
      <c r="F451" s="246" t="s">
        <v>919</v>
      </c>
      <c r="G451" s="245"/>
      <c r="H451" s="247">
        <v>10587.428</v>
      </c>
      <c r="I451" s="248"/>
      <c r="J451" s="248"/>
      <c r="K451" s="245"/>
      <c r="L451" s="245"/>
      <c r="M451" s="249"/>
      <c r="N451" s="250"/>
      <c r="O451" s="251"/>
      <c r="P451" s="251"/>
      <c r="Q451" s="251"/>
      <c r="R451" s="251"/>
      <c r="S451" s="251"/>
      <c r="T451" s="251"/>
      <c r="U451" s="251"/>
      <c r="V451" s="251"/>
      <c r="W451" s="251"/>
      <c r="X451" s="252"/>
      <c r="Y451" s="13"/>
      <c r="Z451" s="13"/>
      <c r="AA451" s="13"/>
      <c r="AB451" s="13"/>
      <c r="AC451" s="13"/>
      <c r="AD451" s="13"/>
      <c r="AE451" s="13"/>
      <c r="AT451" s="253" t="s">
        <v>304</v>
      </c>
      <c r="AU451" s="253" t="s">
        <v>88</v>
      </c>
      <c r="AV451" s="13" t="s">
        <v>88</v>
      </c>
      <c r="AW451" s="13" t="s">
        <v>5</v>
      </c>
      <c r="AX451" s="13" t="s">
        <v>86</v>
      </c>
      <c r="AY451" s="253" t="s">
        <v>167</v>
      </c>
    </row>
    <row r="452" s="2" customFormat="1" ht="33" customHeight="1">
      <c r="A452" s="39"/>
      <c r="B452" s="40"/>
      <c r="C452" s="222" t="s">
        <v>920</v>
      </c>
      <c r="D452" s="222" t="s">
        <v>169</v>
      </c>
      <c r="E452" s="223" t="s">
        <v>921</v>
      </c>
      <c r="F452" s="224" t="s">
        <v>922</v>
      </c>
      <c r="G452" s="225" t="s">
        <v>172</v>
      </c>
      <c r="H452" s="226">
        <v>13.699999999999999</v>
      </c>
      <c r="I452" s="227"/>
      <c r="J452" s="227"/>
      <c r="K452" s="228">
        <f>ROUND(P452*H452,2)</f>
        <v>0</v>
      </c>
      <c r="L452" s="224" t="s">
        <v>478</v>
      </c>
      <c r="M452" s="45"/>
      <c r="N452" s="229" t="s">
        <v>1</v>
      </c>
      <c r="O452" s="230" t="s">
        <v>41</v>
      </c>
      <c r="P452" s="231">
        <f>I452+J452</f>
        <v>0</v>
      </c>
      <c r="Q452" s="231">
        <f>ROUND(I452*H452,2)</f>
        <v>0</v>
      </c>
      <c r="R452" s="231">
        <f>ROUND(J452*H452,2)</f>
        <v>0</v>
      </c>
      <c r="S452" s="92"/>
      <c r="T452" s="232">
        <f>S452*H452</f>
        <v>0</v>
      </c>
      <c r="U452" s="232">
        <v>0</v>
      </c>
      <c r="V452" s="232">
        <f>U452*H452</f>
        <v>0</v>
      </c>
      <c r="W452" s="232">
        <v>0</v>
      </c>
      <c r="X452" s="233">
        <f>W452*H452</f>
        <v>0</v>
      </c>
      <c r="Y452" s="39"/>
      <c r="Z452" s="39"/>
      <c r="AA452" s="39"/>
      <c r="AB452" s="39"/>
      <c r="AC452" s="39"/>
      <c r="AD452" s="39"/>
      <c r="AE452" s="39"/>
      <c r="AR452" s="234" t="s">
        <v>174</v>
      </c>
      <c r="AT452" s="234" t="s">
        <v>169</v>
      </c>
      <c r="AU452" s="234" t="s">
        <v>88</v>
      </c>
      <c r="AY452" s="18" t="s">
        <v>167</v>
      </c>
      <c r="BE452" s="235">
        <f>IF(O452="základní",K452,0)</f>
        <v>0</v>
      </c>
      <c r="BF452" s="235">
        <f>IF(O452="snížená",K452,0)</f>
        <v>0</v>
      </c>
      <c r="BG452" s="235">
        <f>IF(O452="zákl. přenesená",K452,0)</f>
        <v>0</v>
      </c>
      <c r="BH452" s="235">
        <f>IF(O452="sníž. přenesená",K452,0)</f>
        <v>0</v>
      </c>
      <c r="BI452" s="235">
        <f>IF(O452="nulová",K452,0)</f>
        <v>0</v>
      </c>
      <c r="BJ452" s="18" t="s">
        <v>86</v>
      </c>
      <c r="BK452" s="235">
        <f>ROUND(P452*H452,2)</f>
        <v>0</v>
      </c>
      <c r="BL452" s="18" t="s">
        <v>174</v>
      </c>
      <c r="BM452" s="234" t="s">
        <v>923</v>
      </c>
    </row>
    <row r="453" s="2" customFormat="1">
      <c r="A453" s="39"/>
      <c r="B453" s="40"/>
      <c r="C453" s="41"/>
      <c r="D453" s="236" t="s">
        <v>176</v>
      </c>
      <c r="E453" s="41"/>
      <c r="F453" s="237" t="s">
        <v>924</v>
      </c>
      <c r="G453" s="41"/>
      <c r="H453" s="41"/>
      <c r="I453" s="238"/>
      <c r="J453" s="238"/>
      <c r="K453" s="41"/>
      <c r="L453" s="41"/>
      <c r="M453" s="45"/>
      <c r="N453" s="239"/>
      <c r="O453" s="240"/>
      <c r="P453" s="92"/>
      <c r="Q453" s="92"/>
      <c r="R453" s="92"/>
      <c r="S453" s="92"/>
      <c r="T453" s="92"/>
      <c r="U453" s="92"/>
      <c r="V453" s="92"/>
      <c r="W453" s="92"/>
      <c r="X453" s="93"/>
      <c r="Y453" s="39"/>
      <c r="Z453" s="39"/>
      <c r="AA453" s="39"/>
      <c r="AB453" s="39"/>
      <c r="AC453" s="39"/>
      <c r="AD453" s="39"/>
      <c r="AE453" s="39"/>
      <c r="AT453" s="18" t="s">
        <v>176</v>
      </c>
      <c r="AU453" s="18" t="s">
        <v>88</v>
      </c>
    </row>
    <row r="454" s="2" customFormat="1">
      <c r="A454" s="39"/>
      <c r="B454" s="40"/>
      <c r="C454" s="41"/>
      <c r="D454" s="241" t="s">
        <v>178</v>
      </c>
      <c r="E454" s="41"/>
      <c r="F454" s="242" t="s">
        <v>925</v>
      </c>
      <c r="G454" s="41"/>
      <c r="H454" s="41"/>
      <c r="I454" s="238"/>
      <c r="J454" s="238"/>
      <c r="K454" s="41"/>
      <c r="L454" s="41"/>
      <c r="M454" s="45"/>
      <c r="N454" s="239"/>
      <c r="O454" s="240"/>
      <c r="P454" s="92"/>
      <c r="Q454" s="92"/>
      <c r="R454" s="92"/>
      <c r="S454" s="92"/>
      <c r="T454" s="92"/>
      <c r="U454" s="92"/>
      <c r="V454" s="92"/>
      <c r="W454" s="92"/>
      <c r="X454" s="93"/>
      <c r="Y454" s="39"/>
      <c r="Z454" s="39"/>
      <c r="AA454" s="39"/>
      <c r="AB454" s="39"/>
      <c r="AC454" s="39"/>
      <c r="AD454" s="39"/>
      <c r="AE454" s="39"/>
      <c r="AT454" s="18" t="s">
        <v>178</v>
      </c>
      <c r="AU454" s="18" t="s">
        <v>88</v>
      </c>
    </row>
    <row r="455" s="2" customFormat="1" ht="24.15" customHeight="1">
      <c r="A455" s="39"/>
      <c r="B455" s="40"/>
      <c r="C455" s="222" t="s">
        <v>926</v>
      </c>
      <c r="D455" s="222" t="s">
        <v>169</v>
      </c>
      <c r="E455" s="223" t="s">
        <v>927</v>
      </c>
      <c r="F455" s="224" t="s">
        <v>928</v>
      </c>
      <c r="G455" s="225" t="s">
        <v>172</v>
      </c>
      <c r="H455" s="226">
        <v>13.699999999999999</v>
      </c>
      <c r="I455" s="227"/>
      <c r="J455" s="227"/>
      <c r="K455" s="228">
        <f>ROUND(P455*H455,2)</f>
        <v>0</v>
      </c>
      <c r="L455" s="224" t="s">
        <v>478</v>
      </c>
      <c r="M455" s="45"/>
      <c r="N455" s="229" t="s">
        <v>1</v>
      </c>
      <c r="O455" s="230" t="s">
        <v>41</v>
      </c>
      <c r="P455" s="231">
        <f>I455+J455</f>
        <v>0</v>
      </c>
      <c r="Q455" s="231">
        <f>ROUND(I455*H455,2)</f>
        <v>0</v>
      </c>
      <c r="R455" s="231">
        <f>ROUND(J455*H455,2)</f>
        <v>0</v>
      </c>
      <c r="S455" s="92"/>
      <c r="T455" s="232">
        <f>S455*H455</f>
        <v>0</v>
      </c>
      <c r="U455" s="232">
        <v>0</v>
      </c>
      <c r="V455" s="232">
        <f>U455*H455</f>
        <v>0</v>
      </c>
      <c r="W455" s="232">
        <v>0</v>
      </c>
      <c r="X455" s="233">
        <f>W455*H455</f>
        <v>0</v>
      </c>
      <c r="Y455" s="39"/>
      <c r="Z455" s="39"/>
      <c r="AA455" s="39"/>
      <c r="AB455" s="39"/>
      <c r="AC455" s="39"/>
      <c r="AD455" s="39"/>
      <c r="AE455" s="39"/>
      <c r="AR455" s="234" t="s">
        <v>174</v>
      </c>
      <c r="AT455" s="234" t="s">
        <v>169</v>
      </c>
      <c r="AU455" s="234" t="s">
        <v>88</v>
      </c>
      <c r="AY455" s="18" t="s">
        <v>167</v>
      </c>
      <c r="BE455" s="235">
        <f>IF(O455="základní",K455,0)</f>
        <v>0</v>
      </c>
      <c r="BF455" s="235">
        <f>IF(O455="snížená",K455,0)</f>
        <v>0</v>
      </c>
      <c r="BG455" s="235">
        <f>IF(O455="zákl. přenesená",K455,0)</f>
        <v>0</v>
      </c>
      <c r="BH455" s="235">
        <f>IF(O455="sníž. přenesená",K455,0)</f>
        <v>0</v>
      </c>
      <c r="BI455" s="235">
        <f>IF(O455="nulová",K455,0)</f>
        <v>0</v>
      </c>
      <c r="BJ455" s="18" t="s">
        <v>86</v>
      </c>
      <c r="BK455" s="235">
        <f>ROUND(P455*H455,2)</f>
        <v>0</v>
      </c>
      <c r="BL455" s="18" t="s">
        <v>174</v>
      </c>
      <c r="BM455" s="234" t="s">
        <v>929</v>
      </c>
    </row>
    <row r="456" s="2" customFormat="1">
      <c r="A456" s="39"/>
      <c r="B456" s="40"/>
      <c r="C456" s="41"/>
      <c r="D456" s="236" t="s">
        <v>176</v>
      </c>
      <c r="E456" s="41"/>
      <c r="F456" s="237" t="s">
        <v>930</v>
      </c>
      <c r="G456" s="41"/>
      <c r="H456" s="41"/>
      <c r="I456" s="238"/>
      <c r="J456" s="238"/>
      <c r="K456" s="41"/>
      <c r="L456" s="41"/>
      <c r="M456" s="45"/>
      <c r="N456" s="239"/>
      <c r="O456" s="240"/>
      <c r="P456" s="92"/>
      <c r="Q456" s="92"/>
      <c r="R456" s="92"/>
      <c r="S456" s="92"/>
      <c r="T456" s="92"/>
      <c r="U456" s="92"/>
      <c r="V456" s="92"/>
      <c r="W456" s="92"/>
      <c r="X456" s="93"/>
      <c r="Y456" s="39"/>
      <c r="Z456" s="39"/>
      <c r="AA456" s="39"/>
      <c r="AB456" s="39"/>
      <c r="AC456" s="39"/>
      <c r="AD456" s="39"/>
      <c r="AE456" s="39"/>
      <c r="AT456" s="18" t="s">
        <v>176</v>
      </c>
      <c r="AU456" s="18" t="s">
        <v>88</v>
      </c>
    </row>
    <row r="457" s="2" customFormat="1">
      <c r="A457" s="39"/>
      <c r="B457" s="40"/>
      <c r="C457" s="41"/>
      <c r="D457" s="241" t="s">
        <v>178</v>
      </c>
      <c r="E457" s="41"/>
      <c r="F457" s="242" t="s">
        <v>931</v>
      </c>
      <c r="G457" s="41"/>
      <c r="H457" s="41"/>
      <c r="I457" s="238"/>
      <c r="J457" s="238"/>
      <c r="K457" s="41"/>
      <c r="L457" s="41"/>
      <c r="M457" s="45"/>
      <c r="N457" s="239"/>
      <c r="O457" s="240"/>
      <c r="P457" s="92"/>
      <c r="Q457" s="92"/>
      <c r="R457" s="92"/>
      <c r="S457" s="92"/>
      <c r="T457" s="92"/>
      <c r="U457" s="92"/>
      <c r="V457" s="92"/>
      <c r="W457" s="92"/>
      <c r="X457" s="93"/>
      <c r="Y457" s="39"/>
      <c r="Z457" s="39"/>
      <c r="AA457" s="39"/>
      <c r="AB457" s="39"/>
      <c r="AC457" s="39"/>
      <c r="AD457" s="39"/>
      <c r="AE457" s="39"/>
      <c r="AT457" s="18" t="s">
        <v>178</v>
      </c>
      <c r="AU457" s="18" t="s">
        <v>88</v>
      </c>
    </row>
    <row r="458" s="2" customFormat="1" ht="24.15" customHeight="1">
      <c r="A458" s="39"/>
      <c r="B458" s="40"/>
      <c r="C458" s="222" t="s">
        <v>932</v>
      </c>
      <c r="D458" s="222" t="s">
        <v>169</v>
      </c>
      <c r="E458" s="223" t="s">
        <v>933</v>
      </c>
      <c r="F458" s="224" t="s">
        <v>934</v>
      </c>
      <c r="G458" s="225" t="s">
        <v>172</v>
      </c>
      <c r="H458" s="226">
        <v>4857.5</v>
      </c>
      <c r="I458" s="227"/>
      <c r="J458" s="227"/>
      <c r="K458" s="228">
        <f>ROUND(P458*H458,2)</f>
        <v>0</v>
      </c>
      <c r="L458" s="224" t="s">
        <v>478</v>
      </c>
      <c r="M458" s="45"/>
      <c r="N458" s="229" t="s">
        <v>1</v>
      </c>
      <c r="O458" s="230" t="s">
        <v>41</v>
      </c>
      <c r="P458" s="231">
        <f>I458+J458</f>
        <v>0</v>
      </c>
      <c r="Q458" s="231">
        <f>ROUND(I458*H458,2)</f>
        <v>0</v>
      </c>
      <c r="R458" s="231">
        <f>ROUND(J458*H458,2)</f>
        <v>0</v>
      </c>
      <c r="S458" s="92"/>
      <c r="T458" s="232">
        <f>S458*H458</f>
        <v>0</v>
      </c>
      <c r="U458" s="232">
        <v>0.19536000000000001</v>
      </c>
      <c r="V458" s="232">
        <f>U458*H458</f>
        <v>948.96120000000008</v>
      </c>
      <c r="W458" s="232">
        <v>0</v>
      </c>
      <c r="X458" s="233">
        <f>W458*H458</f>
        <v>0</v>
      </c>
      <c r="Y458" s="39"/>
      <c r="Z458" s="39"/>
      <c r="AA458" s="39"/>
      <c r="AB458" s="39"/>
      <c r="AC458" s="39"/>
      <c r="AD458" s="39"/>
      <c r="AE458" s="39"/>
      <c r="AR458" s="234" t="s">
        <v>174</v>
      </c>
      <c r="AT458" s="234" t="s">
        <v>169</v>
      </c>
      <c r="AU458" s="234" t="s">
        <v>88</v>
      </c>
      <c r="AY458" s="18" t="s">
        <v>167</v>
      </c>
      <c r="BE458" s="235">
        <f>IF(O458="základní",K458,0)</f>
        <v>0</v>
      </c>
      <c r="BF458" s="235">
        <f>IF(O458="snížená",K458,0)</f>
        <v>0</v>
      </c>
      <c r="BG458" s="235">
        <f>IF(O458="zákl. přenesená",K458,0)</f>
        <v>0</v>
      </c>
      <c r="BH458" s="235">
        <f>IF(O458="sníž. přenesená",K458,0)</f>
        <v>0</v>
      </c>
      <c r="BI458" s="235">
        <f>IF(O458="nulová",K458,0)</f>
        <v>0</v>
      </c>
      <c r="BJ458" s="18" t="s">
        <v>86</v>
      </c>
      <c r="BK458" s="235">
        <f>ROUND(P458*H458,2)</f>
        <v>0</v>
      </c>
      <c r="BL458" s="18" t="s">
        <v>174</v>
      </c>
      <c r="BM458" s="234" t="s">
        <v>935</v>
      </c>
    </row>
    <row r="459" s="2" customFormat="1">
      <c r="A459" s="39"/>
      <c r="B459" s="40"/>
      <c r="C459" s="41"/>
      <c r="D459" s="236" t="s">
        <v>176</v>
      </c>
      <c r="E459" s="41"/>
      <c r="F459" s="237" t="s">
        <v>936</v>
      </c>
      <c r="G459" s="41"/>
      <c r="H459" s="41"/>
      <c r="I459" s="238"/>
      <c r="J459" s="238"/>
      <c r="K459" s="41"/>
      <c r="L459" s="41"/>
      <c r="M459" s="45"/>
      <c r="N459" s="239"/>
      <c r="O459" s="240"/>
      <c r="P459" s="92"/>
      <c r="Q459" s="92"/>
      <c r="R459" s="92"/>
      <c r="S459" s="92"/>
      <c r="T459" s="92"/>
      <c r="U459" s="92"/>
      <c r="V459" s="92"/>
      <c r="W459" s="92"/>
      <c r="X459" s="93"/>
      <c r="Y459" s="39"/>
      <c r="Z459" s="39"/>
      <c r="AA459" s="39"/>
      <c r="AB459" s="39"/>
      <c r="AC459" s="39"/>
      <c r="AD459" s="39"/>
      <c r="AE459" s="39"/>
      <c r="AT459" s="18" t="s">
        <v>176</v>
      </c>
      <c r="AU459" s="18" t="s">
        <v>88</v>
      </c>
    </row>
    <row r="460" s="2" customFormat="1">
      <c r="A460" s="39"/>
      <c r="B460" s="40"/>
      <c r="C460" s="41"/>
      <c r="D460" s="241" t="s">
        <v>178</v>
      </c>
      <c r="E460" s="41"/>
      <c r="F460" s="242" t="s">
        <v>937</v>
      </c>
      <c r="G460" s="41"/>
      <c r="H460" s="41"/>
      <c r="I460" s="238"/>
      <c r="J460" s="238"/>
      <c r="K460" s="41"/>
      <c r="L460" s="41"/>
      <c r="M460" s="45"/>
      <c r="N460" s="239"/>
      <c r="O460" s="240"/>
      <c r="P460" s="92"/>
      <c r="Q460" s="92"/>
      <c r="R460" s="92"/>
      <c r="S460" s="92"/>
      <c r="T460" s="92"/>
      <c r="U460" s="92"/>
      <c r="V460" s="92"/>
      <c r="W460" s="92"/>
      <c r="X460" s="93"/>
      <c r="Y460" s="39"/>
      <c r="Z460" s="39"/>
      <c r="AA460" s="39"/>
      <c r="AB460" s="39"/>
      <c r="AC460" s="39"/>
      <c r="AD460" s="39"/>
      <c r="AE460" s="39"/>
      <c r="AT460" s="18" t="s">
        <v>178</v>
      </c>
      <c r="AU460" s="18" t="s">
        <v>88</v>
      </c>
    </row>
    <row r="461" s="2" customFormat="1">
      <c r="A461" s="39"/>
      <c r="B461" s="40"/>
      <c r="C461" s="41"/>
      <c r="D461" s="236" t="s">
        <v>186</v>
      </c>
      <c r="E461" s="41"/>
      <c r="F461" s="243" t="s">
        <v>938</v>
      </c>
      <c r="G461" s="41"/>
      <c r="H461" s="41"/>
      <c r="I461" s="238"/>
      <c r="J461" s="238"/>
      <c r="K461" s="41"/>
      <c r="L461" s="41"/>
      <c r="M461" s="45"/>
      <c r="N461" s="239"/>
      <c r="O461" s="240"/>
      <c r="P461" s="92"/>
      <c r="Q461" s="92"/>
      <c r="R461" s="92"/>
      <c r="S461" s="92"/>
      <c r="T461" s="92"/>
      <c r="U461" s="92"/>
      <c r="V461" s="92"/>
      <c r="W461" s="92"/>
      <c r="X461" s="93"/>
      <c r="Y461" s="39"/>
      <c r="Z461" s="39"/>
      <c r="AA461" s="39"/>
      <c r="AB461" s="39"/>
      <c r="AC461" s="39"/>
      <c r="AD461" s="39"/>
      <c r="AE461" s="39"/>
      <c r="AT461" s="18" t="s">
        <v>186</v>
      </c>
      <c r="AU461" s="18" t="s">
        <v>88</v>
      </c>
    </row>
    <row r="462" s="2" customFormat="1" ht="24.15" customHeight="1">
      <c r="A462" s="39"/>
      <c r="B462" s="40"/>
      <c r="C462" s="222" t="s">
        <v>939</v>
      </c>
      <c r="D462" s="222" t="s">
        <v>169</v>
      </c>
      <c r="E462" s="223" t="s">
        <v>940</v>
      </c>
      <c r="F462" s="224" t="s">
        <v>941</v>
      </c>
      <c r="G462" s="225" t="s">
        <v>172</v>
      </c>
      <c r="H462" s="226">
        <v>474.85000000000002</v>
      </c>
      <c r="I462" s="227"/>
      <c r="J462" s="227"/>
      <c r="K462" s="228">
        <f>ROUND(P462*H462,2)</f>
        <v>0</v>
      </c>
      <c r="L462" s="224" t="s">
        <v>478</v>
      </c>
      <c r="M462" s="45"/>
      <c r="N462" s="229" t="s">
        <v>1</v>
      </c>
      <c r="O462" s="230" t="s">
        <v>41</v>
      </c>
      <c r="P462" s="231">
        <f>I462+J462</f>
        <v>0</v>
      </c>
      <c r="Q462" s="231">
        <f>ROUND(I462*H462,2)</f>
        <v>0</v>
      </c>
      <c r="R462" s="231">
        <f>ROUND(J462*H462,2)</f>
        <v>0</v>
      </c>
      <c r="S462" s="92"/>
      <c r="T462" s="232">
        <f>S462*H462</f>
        <v>0</v>
      </c>
      <c r="U462" s="232">
        <v>0.25080999999999998</v>
      </c>
      <c r="V462" s="232">
        <f>U462*H462</f>
        <v>119.0971285</v>
      </c>
      <c r="W462" s="232">
        <v>0</v>
      </c>
      <c r="X462" s="233">
        <f>W462*H462</f>
        <v>0</v>
      </c>
      <c r="Y462" s="39"/>
      <c r="Z462" s="39"/>
      <c r="AA462" s="39"/>
      <c r="AB462" s="39"/>
      <c r="AC462" s="39"/>
      <c r="AD462" s="39"/>
      <c r="AE462" s="39"/>
      <c r="AR462" s="234" t="s">
        <v>174</v>
      </c>
      <c r="AT462" s="234" t="s">
        <v>169</v>
      </c>
      <c r="AU462" s="234" t="s">
        <v>88</v>
      </c>
      <c r="AY462" s="18" t="s">
        <v>167</v>
      </c>
      <c r="BE462" s="235">
        <f>IF(O462="základní",K462,0)</f>
        <v>0</v>
      </c>
      <c r="BF462" s="235">
        <f>IF(O462="snížená",K462,0)</f>
        <v>0</v>
      </c>
      <c r="BG462" s="235">
        <f>IF(O462="zákl. přenesená",K462,0)</f>
        <v>0</v>
      </c>
      <c r="BH462" s="235">
        <f>IF(O462="sníž. přenesená",K462,0)</f>
        <v>0</v>
      </c>
      <c r="BI462" s="235">
        <f>IF(O462="nulová",K462,0)</f>
        <v>0</v>
      </c>
      <c r="BJ462" s="18" t="s">
        <v>86</v>
      </c>
      <c r="BK462" s="235">
        <f>ROUND(P462*H462,2)</f>
        <v>0</v>
      </c>
      <c r="BL462" s="18" t="s">
        <v>174</v>
      </c>
      <c r="BM462" s="234" t="s">
        <v>942</v>
      </c>
    </row>
    <row r="463" s="2" customFormat="1">
      <c r="A463" s="39"/>
      <c r="B463" s="40"/>
      <c r="C463" s="41"/>
      <c r="D463" s="236" t="s">
        <v>176</v>
      </c>
      <c r="E463" s="41"/>
      <c r="F463" s="237" t="s">
        <v>943</v>
      </c>
      <c r="G463" s="41"/>
      <c r="H463" s="41"/>
      <c r="I463" s="238"/>
      <c r="J463" s="238"/>
      <c r="K463" s="41"/>
      <c r="L463" s="41"/>
      <c r="M463" s="45"/>
      <c r="N463" s="239"/>
      <c r="O463" s="240"/>
      <c r="P463" s="92"/>
      <c r="Q463" s="92"/>
      <c r="R463" s="92"/>
      <c r="S463" s="92"/>
      <c r="T463" s="92"/>
      <c r="U463" s="92"/>
      <c r="V463" s="92"/>
      <c r="W463" s="92"/>
      <c r="X463" s="93"/>
      <c r="Y463" s="39"/>
      <c r="Z463" s="39"/>
      <c r="AA463" s="39"/>
      <c r="AB463" s="39"/>
      <c r="AC463" s="39"/>
      <c r="AD463" s="39"/>
      <c r="AE463" s="39"/>
      <c r="AT463" s="18" t="s">
        <v>176</v>
      </c>
      <c r="AU463" s="18" t="s">
        <v>88</v>
      </c>
    </row>
    <row r="464" s="2" customFormat="1">
      <c r="A464" s="39"/>
      <c r="B464" s="40"/>
      <c r="C464" s="41"/>
      <c r="D464" s="241" t="s">
        <v>178</v>
      </c>
      <c r="E464" s="41"/>
      <c r="F464" s="242" t="s">
        <v>944</v>
      </c>
      <c r="G464" s="41"/>
      <c r="H464" s="41"/>
      <c r="I464" s="238"/>
      <c r="J464" s="238"/>
      <c r="K464" s="41"/>
      <c r="L464" s="41"/>
      <c r="M464" s="45"/>
      <c r="N464" s="239"/>
      <c r="O464" s="240"/>
      <c r="P464" s="92"/>
      <c r="Q464" s="92"/>
      <c r="R464" s="92"/>
      <c r="S464" s="92"/>
      <c r="T464" s="92"/>
      <c r="U464" s="92"/>
      <c r="V464" s="92"/>
      <c r="W464" s="92"/>
      <c r="X464" s="93"/>
      <c r="Y464" s="39"/>
      <c r="Z464" s="39"/>
      <c r="AA464" s="39"/>
      <c r="AB464" s="39"/>
      <c r="AC464" s="39"/>
      <c r="AD464" s="39"/>
      <c r="AE464" s="39"/>
      <c r="AT464" s="18" t="s">
        <v>178</v>
      </c>
      <c r="AU464" s="18" t="s">
        <v>88</v>
      </c>
    </row>
    <row r="465" s="2" customFormat="1" ht="33" customHeight="1">
      <c r="A465" s="39"/>
      <c r="B465" s="40"/>
      <c r="C465" s="222" t="s">
        <v>945</v>
      </c>
      <c r="D465" s="222" t="s">
        <v>169</v>
      </c>
      <c r="E465" s="223" t="s">
        <v>946</v>
      </c>
      <c r="F465" s="224" t="s">
        <v>947</v>
      </c>
      <c r="G465" s="225" t="s">
        <v>172</v>
      </c>
      <c r="H465" s="226">
        <v>4.4000000000000004</v>
      </c>
      <c r="I465" s="227"/>
      <c r="J465" s="227"/>
      <c r="K465" s="228">
        <f>ROUND(P465*H465,2)</f>
        <v>0</v>
      </c>
      <c r="L465" s="224" t="s">
        <v>478</v>
      </c>
      <c r="M465" s="45"/>
      <c r="N465" s="229" t="s">
        <v>1</v>
      </c>
      <c r="O465" s="230" t="s">
        <v>41</v>
      </c>
      <c r="P465" s="231">
        <f>I465+J465</f>
        <v>0</v>
      </c>
      <c r="Q465" s="231">
        <f>ROUND(I465*H465,2)</f>
        <v>0</v>
      </c>
      <c r="R465" s="231">
        <f>ROUND(J465*H465,2)</f>
        <v>0</v>
      </c>
      <c r="S465" s="92"/>
      <c r="T465" s="232">
        <f>S465*H465</f>
        <v>0</v>
      </c>
      <c r="U465" s="232">
        <v>0.10100000000000001</v>
      </c>
      <c r="V465" s="232">
        <f>U465*H465</f>
        <v>0.44440000000000007</v>
      </c>
      <c r="W465" s="232">
        <v>0</v>
      </c>
      <c r="X465" s="233">
        <f>W465*H465</f>
        <v>0</v>
      </c>
      <c r="Y465" s="39"/>
      <c r="Z465" s="39"/>
      <c r="AA465" s="39"/>
      <c r="AB465" s="39"/>
      <c r="AC465" s="39"/>
      <c r="AD465" s="39"/>
      <c r="AE465" s="39"/>
      <c r="AR465" s="234" t="s">
        <v>174</v>
      </c>
      <c r="AT465" s="234" t="s">
        <v>169</v>
      </c>
      <c r="AU465" s="234" t="s">
        <v>88</v>
      </c>
      <c r="AY465" s="18" t="s">
        <v>167</v>
      </c>
      <c r="BE465" s="235">
        <f>IF(O465="základní",K465,0)</f>
        <v>0</v>
      </c>
      <c r="BF465" s="235">
        <f>IF(O465="snížená",K465,0)</f>
        <v>0</v>
      </c>
      <c r="BG465" s="235">
        <f>IF(O465="zákl. přenesená",K465,0)</f>
        <v>0</v>
      </c>
      <c r="BH465" s="235">
        <f>IF(O465="sníž. přenesená",K465,0)</f>
        <v>0</v>
      </c>
      <c r="BI465" s="235">
        <f>IF(O465="nulová",K465,0)</f>
        <v>0</v>
      </c>
      <c r="BJ465" s="18" t="s">
        <v>86</v>
      </c>
      <c r="BK465" s="235">
        <f>ROUND(P465*H465,2)</f>
        <v>0</v>
      </c>
      <c r="BL465" s="18" t="s">
        <v>174</v>
      </c>
      <c r="BM465" s="234" t="s">
        <v>948</v>
      </c>
    </row>
    <row r="466" s="2" customFormat="1">
      <c r="A466" s="39"/>
      <c r="B466" s="40"/>
      <c r="C466" s="41"/>
      <c r="D466" s="236" t="s">
        <v>176</v>
      </c>
      <c r="E466" s="41"/>
      <c r="F466" s="237" t="s">
        <v>949</v>
      </c>
      <c r="G466" s="41"/>
      <c r="H466" s="41"/>
      <c r="I466" s="238"/>
      <c r="J466" s="238"/>
      <c r="K466" s="41"/>
      <c r="L466" s="41"/>
      <c r="M466" s="45"/>
      <c r="N466" s="239"/>
      <c r="O466" s="240"/>
      <c r="P466" s="92"/>
      <c r="Q466" s="92"/>
      <c r="R466" s="92"/>
      <c r="S466" s="92"/>
      <c r="T466" s="92"/>
      <c r="U466" s="92"/>
      <c r="V466" s="92"/>
      <c r="W466" s="92"/>
      <c r="X466" s="93"/>
      <c r="Y466" s="39"/>
      <c r="Z466" s="39"/>
      <c r="AA466" s="39"/>
      <c r="AB466" s="39"/>
      <c r="AC466" s="39"/>
      <c r="AD466" s="39"/>
      <c r="AE466" s="39"/>
      <c r="AT466" s="18" t="s">
        <v>176</v>
      </c>
      <c r="AU466" s="18" t="s">
        <v>88</v>
      </c>
    </row>
    <row r="467" s="2" customFormat="1">
      <c r="A467" s="39"/>
      <c r="B467" s="40"/>
      <c r="C467" s="41"/>
      <c r="D467" s="241" t="s">
        <v>178</v>
      </c>
      <c r="E467" s="41"/>
      <c r="F467" s="242" t="s">
        <v>950</v>
      </c>
      <c r="G467" s="41"/>
      <c r="H467" s="41"/>
      <c r="I467" s="238"/>
      <c r="J467" s="238"/>
      <c r="K467" s="41"/>
      <c r="L467" s="41"/>
      <c r="M467" s="45"/>
      <c r="N467" s="239"/>
      <c r="O467" s="240"/>
      <c r="P467" s="92"/>
      <c r="Q467" s="92"/>
      <c r="R467" s="92"/>
      <c r="S467" s="92"/>
      <c r="T467" s="92"/>
      <c r="U467" s="92"/>
      <c r="V467" s="92"/>
      <c r="W467" s="92"/>
      <c r="X467" s="93"/>
      <c r="Y467" s="39"/>
      <c r="Z467" s="39"/>
      <c r="AA467" s="39"/>
      <c r="AB467" s="39"/>
      <c r="AC467" s="39"/>
      <c r="AD467" s="39"/>
      <c r="AE467" s="39"/>
      <c r="AT467" s="18" t="s">
        <v>178</v>
      </c>
      <c r="AU467" s="18" t="s">
        <v>88</v>
      </c>
    </row>
    <row r="468" s="2" customFormat="1">
      <c r="A468" s="39"/>
      <c r="B468" s="40"/>
      <c r="C468" s="41"/>
      <c r="D468" s="236" t="s">
        <v>186</v>
      </c>
      <c r="E468" s="41"/>
      <c r="F468" s="243" t="s">
        <v>951</v>
      </c>
      <c r="G468" s="41"/>
      <c r="H468" s="41"/>
      <c r="I468" s="238"/>
      <c r="J468" s="238"/>
      <c r="K468" s="41"/>
      <c r="L468" s="41"/>
      <c r="M468" s="45"/>
      <c r="N468" s="239"/>
      <c r="O468" s="240"/>
      <c r="P468" s="92"/>
      <c r="Q468" s="92"/>
      <c r="R468" s="92"/>
      <c r="S468" s="92"/>
      <c r="T468" s="92"/>
      <c r="U468" s="92"/>
      <c r="V468" s="92"/>
      <c r="W468" s="92"/>
      <c r="X468" s="93"/>
      <c r="Y468" s="39"/>
      <c r="Z468" s="39"/>
      <c r="AA468" s="39"/>
      <c r="AB468" s="39"/>
      <c r="AC468" s="39"/>
      <c r="AD468" s="39"/>
      <c r="AE468" s="39"/>
      <c r="AT468" s="18" t="s">
        <v>186</v>
      </c>
      <c r="AU468" s="18" t="s">
        <v>88</v>
      </c>
    </row>
    <row r="469" s="12" customFormat="1" ht="22.8" customHeight="1">
      <c r="A469" s="12"/>
      <c r="B469" s="205"/>
      <c r="C469" s="206"/>
      <c r="D469" s="207" t="s">
        <v>77</v>
      </c>
      <c r="E469" s="220" t="s">
        <v>221</v>
      </c>
      <c r="F469" s="220" t="s">
        <v>952</v>
      </c>
      <c r="G469" s="206"/>
      <c r="H469" s="206"/>
      <c r="I469" s="209"/>
      <c r="J469" s="209"/>
      <c r="K469" s="221">
        <f>BK469</f>
        <v>0</v>
      </c>
      <c r="L469" s="206"/>
      <c r="M469" s="211"/>
      <c r="N469" s="212"/>
      <c r="O469" s="213"/>
      <c r="P469" s="213"/>
      <c r="Q469" s="214">
        <f>SUM(Q470:Q493)</f>
        <v>0</v>
      </c>
      <c r="R469" s="214">
        <f>SUM(R470:R493)</f>
        <v>0</v>
      </c>
      <c r="S469" s="213"/>
      <c r="T469" s="215">
        <f>SUM(T470:T493)</f>
        <v>0</v>
      </c>
      <c r="U469" s="213"/>
      <c r="V469" s="215">
        <f>SUM(V470:V493)</f>
        <v>68.165435000000002</v>
      </c>
      <c r="W469" s="213"/>
      <c r="X469" s="216">
        <f>SUM(X470:X493)</f>
        <v>24.960000000000001</v>
      </c>
      <c r="Y469" s="12"/>
      <c r="Z469" s="12"/>
      <c r="AA469" s="12"/>
      <c r="AB469" s="12"/>
      <c r="AC469" s="12"/>
      <c r="AD469" s="12"/>
      <c r="AE469" s="12"/>
      <c r="AR469" s="217" t="s">
        <v>86</v>
      </c>
      <c r="AT469" s="218" t="s">
        <v>77</v>
      </c>
      <c r="AU469" s="218" t="s">
        <v>86</v>
      </c>
      <c r="AY469" s="217" t="s">
        <v>167</v>
      </c>
      <c r="BK469" s="219">
        <f>SUM(BK470:BK493)</f>
        <v>0</v>
      </c>
    </row>
    <row r="470" s="2" customFormat="1" ht="24.15" customHeight="1">
      <c r="A470" s="39"/>
      <c r="B470" s="40"/>
      <c r="C470" s="222" t="s">
        <v>953</v>
      </c>
      <c r="D470" s="222" t="s">
        <v>169</v>
      </c>
      <c r="E470" s="223" t="s">
        <v>954</v>
      </c>
      <c r="F470" s="224" t="s">
        <v>955</v>
      </c>
      <c r="G470" s="225" t="s">
        <v>433</v>
      </c>
      <c r="H470" s="226">
        <v>13</v>
      </c>
      <c r="I470" s="227"/>
      <c r="J470" s="227"/>
      <c r="K470" s="228">
        <f>ROUND(P470*H470,2)</f>
        <v>0</v>
      </c>
      <c r="L470" s="224" t="s">
        <v>450</v>
      </c>
      <c r="M470" s="45"/>
      <c r="N470" s="229" t="s">
        <v>1</v>
      </c>
      <c r="O470" s="230" t="s">
        <v>41</v>
      </c>
      <c r="P470" s="231">
        <f>I470+J470</f>
        <v>0</v>
      </c>
      <c r="Q470" s="231">
        <f>ROUND(I470*H470,2)</f>
        <v>0</v>
      </c>
      <c r="R470" s="231">
        <f>ROUND(J470*H470,2)</f>
        <v>0</v>
      </c>
      <c r="S470" s="92"/>
      <c r="T470" s="232">
        <f>S470*H470</f>
        <v>0</v>
      </c>
      <c r="U470" s="232">
        <v>0</v>
      </c>
      <c r="V470" s="232">
        <f>U470*H470</f>
        <v>0</v>
      </c>
      <c r="W470" s="232">
        <v>1.9199999999999999</v>
      </c>
      <c r="X470" s="233">
        <f>W470*H470</f>
        <v>24.960000000000001</v>
      </c>
      <c r="Y470" s="39"/>
      <c r="Z470" s="39"/>
      <c r="AA470" s="39"/>
      <c r="AB470" s="39"/>
      <c r="AC470" s="39"/>
      <c r="AD470" s="39"/>
      <c r="AE470" s="39"/>
      <c r="AR470" s="234" t="s">
        <v>174</v>
      </c>
      <c r="AT470" s="234" t="s">
        <v>169</v>
      </c>
      <c r="AU470" s="234" t="s">
        <v>88</v>
      </c>
      <c r="AY470" s="18" t="s">
        <v>167</v>
      </c>
      <c r="BE470" s="235">
        <f>IF(O470="základní",K470,0)</f>
        <v>0</v>
      </c>
      <c r="BF470" s="235">
        <f>IF(O470="snížená",K470,0)</f>
        <v>0</v>
      </c>
      <c r="BG470" s="235">
        <f>IF(O470="zákl. přenesená",K470,0)</f>
        <v>0</v>
      </c>
      <c r="BH470" s="235">
        <f>IF(O470="sníž. přenesená",K470,0)</f>
        <v>0</v>
      </c>
      <c r="BI470" s="235">
        <f>IF(O470="nulová",K470,0)</f>
        <v>0</v>
      </c>
      <c r="BJ470" s="18" t="s">
        <v>86</v>
      </c>
      <c r="BK470" s="235">
        <f>ROUND(P470*H470,2)</f>
        <v>0</v>
      </c>
      <c r="BL470" s="18" t="s">
        <v>174</v>
      </c>
      <c r="BM470" s="234" t="s">
        <v>956</v>
      </c>
    </row>
    <row r="471" s="2" customFormat="1">
      <c r="A471" s="39"/>
      <c r="B471" s="40"/>
      <c r="C471" s="41"/>
      <c r="D471" s="236" t="s">
        <v>176</v>
      </c>
      <c r="E471" s="41"/>
      <c r="F471" s="237" t="s">
        <v>957</v>
      </c>
      <c r="G471" s="41"/>
      <c r="H471" s="41"/>
      <c r="I471" s="238"/>
      <c r="J471" s="238"/>
      <c r="K471" s="41"/>
      <c r="L471" s="41"/>
      <c r="M471" s="45"/>
      <c r="N471" s="239"/>
      <c r="O471" s="240"/>
      <c r="P471" s="92"/>
      <c r="Q471" s="92"/>
      <c r="R471" s="92"/>
      <c r="S471" s="92"/>
      <c r="T471" s="92"/>
      <c r="U471" s="92"/>
      <c r="V471" s="92"/>
      <c r="W471" s="92"/>
      <c r="X471" s="93"/>
      <c r="Y471" s="39"/>
      <c r="Z471" s="39"/>
      <c r="AA471" s="39"/>
      <c r="AB471" s="39"/>
      <c r="AC471" s="39"/>
      <c r="AD471" s="39"/>
      <c r="AE471" s="39"/>
      <c r="AT471" s="18" t="s">
        <v>176</v>
      </c>
      <c r="AU471" s="18" t="s">
        <v>88</v>
      </c>
    </row>
    <row r="472" s="2" customFormat="1">
      <c r="A472" s="39"/>
      <c r="B472" s="40"/>
      <c r="C472" s="41"/>
      <c r="D472" s="241" t="s">
        <v>178</v>
      </c>
      <c r="E472" s="41"/>
      <c r="F472" s="242" t="s">
        <v>958</v>
      </c>
      <c r="G472" s="41"/>
      <c r="H472" s="41"/>
      <c r="I472" s="238"/>
      <c r="J472" s="238"/>
      <c r="K472" s="41"/>
      <c r="L472" s="41"/>
      <c r="M472" s="45"/>
      <c r="N472" s="239"/>
      <c r="O472" s="240"/>
      <c r="P472" s="92"/>
      <c r="Q472" s="92"/>
      <c r="R472" s="92"/>
      <c r="S472" s="92"/>
      <c r="T472" s="92"/>
      <c r="U472" s="92"/>
      <c r="V472" s="92"/>
      <c r="W472" s="92"/>
      <c r="X472" s="93"/>
      <c r="Y472" s="39"/>
      <c r="Z472" s="39"/>
      <c r="AA472" s="39"/>
      <c r="AB472" s="39"/>
      <c r="AC472" s="39"/>
      <c r="AD472" s="39"/>
      <c r="AE472" s="39"/>
      <c r="AT472" s="18" t="s">
        <v>178</v>
      </c>
      <c r="AU472" s="18" t="s">
        <v>88</v>
      </c>
    </row>
    <row r="473" s="2" customFormat="1">
      <c r="A473" s="39"/>
      <c r="B473" s="40"/>
      <c r="C473" s="41"/>
      <c r="D473" s="236" t="s">
        <v>186</v>
      </c>
      <c r="E473" s="41"/>
      <c r="F473" s="243" t="s">
        <v>959</v>
      </c>
      <c r="G473" s="41"/>
      <c r="H473" s="41"/>
      <c r="I473" s="238"/>
      <c r="J473" s="238"/>
      <c r="K473" s="41"/>
      <c r="L473" s="41"/>
      <c r="M473" s="45"/>
      <c r="N473" s="239"/>
      <c r="O473" s="240"/>
      <c r="P473" s="92"/>
      <c r="Q473" s="92"/>
      <c r="R473" s="92"/>
      <c r="S473" s="92"/>
      <c r="T473" s="92"/>
      <c r="U473" s="92"/>
      <c r="V473" s="92"/>
      <c r="W473" s="92"/>
      <c r="X473" s="93"/>
      <c r="Y473" s="39"/>
      <c r="Z473" s="39"/>
      <c r="AA473" s="39"/>
      <c r="AB473" s="39"/>
      <c r="AC473" s="39"/>
      <c r="AD473" s="39"/>
      <c r="AE473" s="39"/>
      <c r="AT473" s="18" t="s">
        <v>186</v>
      </c>
      <c r="AU473" s="18" t="s">
        <v>88</v>
      </c>
    </row>
    <row r="474" s="2" customFormat="1" ht="24.15" customHeight="1">
      <c r="A474" s="39"/>
      <c r="B474" s="40"/>
      <c r="C474" s="222" t="s">
        <v>960</v>
      </c>
      <c r="D474" s="222" t="s">
        <v>169</v>
      </c>
      <c r="E474" s="223" t="s">
        <v>961</v>
      </c>
      <c r="F474" s="224" t="s">
        <v>962</v>
      </c>
      <c r="G474" s="225" t="s">
        <v>182</v>
      </c>
      <c r="H474" s="226">
        <v>15</v>
      </c>
      <c r="I474" s="227"/>
      <c r="J474" s="227"/>
      <c r="K474" s="228">
        <f>ROUND(P474*H474,2)</f>
        <v>0</v>
      </c>
      <c r="L474" s="224" t="s">
        <v>1</v>
      </c>
      <c r="M474" s="45"/>
      <c r="N474" s="229" t="s">
        <v>1</v>
      </c>
      <c r="O474" s="230" t="s">
        <v>41</v>
      </c>
      <c r="P474" s="231">
        <f>I474+J474</f>
        <v>0</v>
      </c>
      <c r="Q474" s="231">
        <f>ROUND(I474*H474,2)</f>
        <v>0</v>
      </c>
      <c r="R474" s="231">
        <f>ROUND(J474*H474,2)</f>
        <v>0</v>
      </c>
      <c r="S474" s="92"/>
      <c r="T474" s="232">
        <f>S474*H474</f>
        <v>0</v>
      </c>
      <c r="U474" s="232">
        <v>0.34089999999999998</v>
      </c>
      <c r="V474" s="232">
        <f>U474*H474</f>
        <v>5.1135000000000002</v>
      </c>
      <c r="W474" s="232">
        <v>0</v>
      </c>
      <c r="X474" s="233">
        <f>W474*H474</f>
        <v>0</v>
      </c>
      <c r="Y474" s="39"/>
      <c r="Z474" s="39"/>
      <c r="AA474" s="39"/>
      <c r="AB474" s="39"/>
      <c r="AC474" s="39"/>
      <c r="AD474" s="39"/>
      <c r="AE474" s="39"/>
      <c r="AR474" s="234" t="s">
        <v>174</v>
      </c>
      <c r="AT474" s="234" t="s">
        <v>169</v>
      </c>
      <c r="AU474" s="234" t="s">
        <v>88</v>
      </c>
      <c r="AY474" s="18" t="s">
        <v>167</v>
      </c>
      <c r="BE474" s="235">
        <f>IF(O474="základní",K474,0)</f>
        <v>0</v>
      </c>
      <c r="BF474" s="235">
        <f>IF(O474="snížená",K474,0)</f>
        <v>0</v>
      </c>
      <c r="BG474" s="235">
        <f>IF(O474="zákl. přenesená",K474,0)</f>
        <v>0</v>
      </c>
      <c r="BH474" s="235">
        <f>IF(O474="sníž. přenesená",K474,0)</f>
        <v>0</v>
      </c>
      <c r="BI474" s="235">
        <f>IF(O474="nulová",K474,0)</f>
        <v>0</v>
      </c>
      <c r="BJ474" s="18" t="s">
        <v>86</v>
      </c>
      <c r="BK474" s="235">
        <f>ROUND(P474*H474,2)</f>
        <v>0</v>
      </c>
      <c r="BL474" s="18" t="s">
        <v>174</v>
      </c>
      <c r="BM474" s="234" t="s">
        <v>963</v>
      </c>
    </row>
    <row r="475" s="2" customFormat="1">
      <c r="A475" s="39"/>
      <c r="B475" s="40"/>
      <c r="C475" s="41"/>
      <c r="D475" s="236" t="s">
        <v>176</v>
      </c>
      <c r="E475" s="41"/>
      <c r="F475" s="237" t="s">
        <v>964</v>
      </c>
      <c r="G475" s="41"/>
      <c r="H475" s="41"/>
      <c r="I475" s="238"/>
      <c r="J475" s="238"/>
      <c r="K475" s="41"/>
      <c r="L475" s="41"/>
      <c r="M475" s="45"/>
      <c r="N475" s="239"/>
      <c r="O475" s="240"/>
      <c r="P475" s="92"/>
      <c r="Q475" s="92"/>
      <c r="R475" s="92"/>
      <c r="S475" s="92"/>
      <c r="T475" s="92"/>
      <c r="U475" s="92"/>
      <c r="V475" s="92"/>
      <c r="W475" s="92"/>
      <c r="X475" s="93"/>
      <c r="Y475" s="39"/>
      <c r="Z475" s="39"/>
      <c r="AA475" s="39"/>
      <c r="AB475" s="39"/>
      <c r="AC475" s="39"/>
      <c r="AD475" s="39"/>
      <c r="AE475" s="39"/>
      <c r="AT475" s="18" t="s">
        <v>176</v>
      </c>
      <c r="AU475" s="18" t="s">
        <v>88</v>
      </c>
    </row>
    <row r="476" s="2" customFormat="1">
      <c r="A476" s="39"/>
      <c r="B476" s="40"/>
      <c r="C476" s="41"/>
      <c r="D476" s="236" t="s">
        <v>186</v>
      </c>
      <c r="E476" s="41"/>
      <c r="F476" s="243" t="s">
        <v>965</v>
      </c>
      <c r="G476" s="41"/>
      <c r="H476" s="41"/>
      <c r="I476" s="238"/>
      <c r="J476" s="238"/>
      <c r="K476" s="41"/>
      <c r="L476" s="41"/>
      <c r="M476" s="45"/>
      <c r="N476" s="239"/>
      <c r="O476" s="240"/>
      <c r="P476" s="92"/>
      <c r="Q476" s="92"/>
      <c r="R476" s="92"/>
      <c r="S476" s="92"/>
      <c r="T476" s="92"/>
      <c r="U476" s="92"/>
      <c r="V476" s="92"/>
      <c r="W476" s="92"/>
      <c r="X476" s="93"/>
      <c r="Y476" s="39"/>
      <c r="Z476" s="39"/>
      <c r="AA476" s="39"/>
      <c r="AB476" s="39"/>
      <c r="AC476" s="39"/>
      <c r="AD476" s="39"/>
      <c r="AE476" s="39"/>
      <c r="AT476" s="18" t="s">
        <v>186</v>
      </c>
      <c r="AU476" s="18" t="s">
        <v>88</v>
      </c>
    </row>
    <row r="477" s="2" customFormat="1" ht="16.5" customHeight="1">
      <c r="A477" s="39"/>
      <c r="B477" s="40"/>
      <c r="C477" s="222" t="s">
        <v>966</v>
      </c>
      <c r="D477" s="222" t="s">
        <v>169</v>
      </c>
      <c r="E477" s="223" t="s">
        <v>967</v>
      </c>
      <c r="F477" s="224" t="s">
        <v>968</v>
      </c>
      <c r="G477" s="225" t="s">
        <v>182</v>
      </c>
      <c r="H477" s="226">
        <v>31</v>
      </c>
      <c r="I477" s="227"/>
      <c r="J477" s="227"/>
      <c r="K477" s="228">
        <f>ROUND(P477*H477,2)</f>
        <v>0</v>
      </c>
      <c r="L477" s="224" t="s">
        <v>1</v>
      </c>
      <c r="M477" s="45"/>
      <c r="N477" s="229" t="s">
        <v>1</v>
      </c>
      <c r="O477" s="230" t="s">
        <v>41</v>
      </c>
      <c r="P477" s="231">
        <f>I477+J477</f>
        <v>0</v>
      </c>
      <c r="Q477" s="231">
        <f>ROUND(I477*H477,2)</f>
        <v>0</v>
      </c>
      <c r="R477" s="231">
        <f>ROUND(J477*H477,2)</f>
        <v>0</v>
      </c>
      <c r="S477" s="92"/>
      <c r="T477" s="232">
        <f>S477*H477</f>
        <v>0</v>
      </c>
      <c r="U477" s="232">
        <v>0.34089999999999998</v>
      </c>
      <c r="V477" s="232">
        <f>U477*H477</f>
        <v>10.5679</v>
      </c>
      <c r="W477" s="232">
        <v>0</v>
      </c>
      <c r="X477" s="233">
        <f>W477*H477</f>
        <v>0</v>
      </c>
      <c r="Y477" s="39"/>
      <c r="Z477" s="39"/>
      <c r="AA477" s="39"/>
      <c r="AB477" s="39"/>
      <c r="AC477" s="39"/>
      <c r="AD477" s="39"/>
      <c r="AE477" s="39"/>
      <c r="AR477" s="234" t="s">
        <v>174</v>
      </c>
      <c r="AT477" s="234" t="s">
        <v>169</v>
      </c>
      <c r="AU477" s="234" t="s">
        <v>88</v>
      </c>
      <c r="AY477" s="18" t="s">
        <v>167</v>
      </c>
      <c r="BE477" s="235">
        <f>IF(O477="základní",K477,0)</f>
        <v>0</v>
      </c>
      <c r="BF477" s="235">
        <f>IF(O477="snížená",K477,0)</f>
        <v>0</v>
      </c>
      <c r="BG477" s="235">
        <f>IF(O477="zákl. přenesená",K477,0)</f>
        <v>0</v>
      </c>
      <c r="BH477" s="235">
        <f>IF(O477="sníž. přenesená",K477,0)</f>
        <v>0</v>
      </c>
      <c r="BI477" s="235">
        <f>IF(O477="nulová",K477,0)</f>
        <v>0</v>
      </c>
      <c r="BJ477" s="18" t="s">
        <v>86</v>
      </c>
      <c r="BK477" s="235">
        <f>ROUND(P477*H477,2)</f>
        <v>0</v>
      </c>
      <c r="BL477" s="18" t="s">
        <v>174</v>
      </c>
      <c r="BM477" s="234" t="s">
        <v>969</v>
      </c>
    </row>
    <row r="478" s="2" customFormat="1">
      <c r="A478" s="39"/>
      <c r="B478" s="40"/>
      <c r="C478" s="41"/>
      <c r="D478" s="236" t="s">
        <v>176</v>
      </c>
      <c r="E478" s="41"/>
      <c r="F478" s="237" t="s">
        <v>968</v>
      </c>
      <c r="G478" s="41"/>
      <c r="H478" s="41"/>
      <c r="I478" s="238"/>
      <c r="J478" s="238"/>
      <c r="K478" s="41"/>
      <c r="L478" s="41"/>
      <c r="M478" s="45"/>
      <c r="N478" s="239"/>
      <c r="O478" s="240"/>
      <c r="P478" s="92"/>
      <c r="Q478" s="92"/>
      <c r="R478" s="92"/>
      <c r="S478" s="92"/>
      <c r="T478" s="92"/>
      <c r="U478" s="92"/>
      <c r="V478" s="92"/>
      <c r="W478" s="92"/>
      <c r="X478" s="93"/>
      <c r="Y478" s="39"/>
      <c r="Z478" s="39"/>
      <c r="AA478" s="39"/>
      <c r="AB478" s="39"/>
      <c r="AC478" s="39"/>
      <c r="AD478" s="39"/>
      <c r="AE478" s="39"/>
      <c r="AT478" s="18" t="s">
        <v>176</v>
      </c>
      <c r="AU478" s="18" t="s">
        <v>88</v>
      </c>
    </row>
    <row r="479" s="2" customFormat="1">
      <c r="A479" s="39"/>
      <c r="B479" s="40"/>
      <c r="C479" s="41"/>
      <c r="D479" s="236" t="s">
        <v>186</v>
      </c>
      <c r="E479" s="41"/>
      <c r="F479" s="243" t="s">
        <v>970</v>
      </c>
      <c r="G479" s="41"/>
      <c r="H479" s="41"/>
      <c r="I479" s="238"/>
      <c r="J479" s="238"/>
      <c r="K479" s="41"/>
      <c r="L479" s="41"/>
      <c r="M479" s="45"/>
      <c r="N479" s="239"/>
      <c r="O479" s="240"/>
      <c r="P479" s="92"/>
      <c r="Q479" s="92"/>
      <c r="R479" s="92"/>
      <c r="S479" s="92"/>
      <c r="T479" s="92"/>
      <c r="U479" s="92"/>
      <c r="V479" s="92"/>
      <c r="W479" s="92"/>
      <c r="X479" s="93"/>
      <c r="Y479" s="39"/>
      <c r="Z479" s="39"/>
      <c r="AA479" s="39"/>
      <c r="AB479" s="39"/>
      <c r="AC479" s="39"/>
      <c r="AD479" s="39"/>
      <c r="AE479" s="39"/>
      <c r="AT479" s="18" t="s">
        <v>186</v>
      </c>
      <c r="AU479" s="18" t="s">
        <v>88</v>
      </c>
    </row>
    <row r="480" s="2" customFormat="1" ht="24.15" customHeight="1">
      <c r="A480" s="39"/>
      <c r="B480" s="40"/>
      <c r="C480" s="222" t="s">
        <v>971</v>
      </c>
      <c r="D480" s="222" t="s">
        <v>169</v>
      </c>
      <c r="E480" s="223" t="s">
        <v>972</v>
      </c>
      <c r="F480" s="224" t="s">
        <v>973</v>
      </c>
      <c r="G480" s="225" t="s">
        <v>182</v>
      </c>
      <c r="H480" s="226">
        <v>5</v>
      </c>
      <c r="I480" s="227"/>
      <c r="J480" s="227"/>
      <c r="K480" s="228">
        <f>ROUND(P480*H480,2)</f>
        <v>0</v>
      </c>
      <c r="L480" s="224" t="s">
        <v>1</v>
      </c>
      <c r="M480" s="45"/>
      <c r="N480" s="229" t="s">
        <v>1</v>
      </c>
      <c r="O480" s="230" t="s">
        <v>41</v>
      </c>
      <c r="P480" s="231">
        <f>I480+J480</f>
        <v>0</v>
      </c>
      <c r="Q480" s="231">
        <f>ROUND(I480*H480,2)</f>
        <v>0</v>
      </c>
      <c r="R480" s="231">
        <f>ROUND(J480*H480,2)</f>
        <v>0</v>
      </c>
      <c r="S480" s="92"/>
      <c r="T480" s="232">
        <f>S480*H480</f>
        <v>0</v>
      </c>
      <c r="U480" s="232">
        <v>0.34089999999999998</v>
      </c>
      <c r="V480" s="232">
        <f>U480*H480</f>
        <v>1.7044999999999999</v>
      </c>
      <c r="W480" s="232">
        <v>0</v>
      </c>
      <c r="X480" s="233">
        <f>W480*H480</f>
        <v>0</v>
      </c>
      <c r="Y480" s="39"/>
      <c r="Z480" s="39"/>
      <c r="AA480" s="39"/>
      <c r="AB480" s="39"/>
      <c r="AC480" s="39"/>
      <c r="AD480" s="39"/>
      <c r="AE480" s="39"/>
      <c r="AR480" s="234" t="s">
        <v>174</v>
      </c>
      <c r="AT480" s="234" t="s">
        <v>169</v>
      </c>
      <c r="AU480" s="234" t="s">
        <v>88</v>
      </c>
      <c r="AY480" s="18" t="s">
        <v>167</v>
      </c>
      <c r="BE480" s="235">
        <f>IF(O480="základní",K480,0)</f>
        <v>0</v>
      </c>
      <c r="BF480" s="235">
        <f>IF(O480="snížená",K480,0)</f>
        <v>0</v>
      </c>
      <c r="BG480" s="235">
        <f>IF(O480="zákl. přenesená",K480,0)</f>
        <v>0</v>
      </c>
      <c r="BH480" s="235">
        <f>IF(O480="sníž. přenesená",K480,0)</f>
        <v>0</v>
      </c>
      <c r="BI480" s="235">
        <f>IF(O480="nulová",K480,0)</f>
        <v>0</v>
      </c>
      <c r="BJ480" s="18" t="s">
        <v>86</v>
      </c>
      <c r="BK480" s="235">
        <f>ROUND(P480*H480,2)</f>
        <v>0</v>
      </c>
      <c r="BL480" s="18" t="s">
        <v>174</v>
      </c>
      <c r="BM480" s="234" t="s">
        <v>974</v>
      </c>
    </row>
    <row r="481" s="2" customFormat="1">
      <c r="A481" s="39"/>
      <c r="B481" s="40"/>
      <c r="C481" s="41"/>
      <c r="D481" s="236" t="s">
        <v>176</v>
      </c>
      <c r="E481" s="41"/>
      <c r="F481" s="237" t="s">
        <v>975</v>
      </c>
      <c r="G481" s="41"/>
      <c r="H481" s="41"/>
      <c r="I481" s="238"/>
      <c r="J481" s="238"/>
      <c r="K481" s="41"/>
      <c r="L481" s="41"/>
      <c r="M481" s="45"/>
      <c r="N481" s="239"/>
      <c r="O481" s="240"/>
      <c r="P481" s="92"/>
      <c r="Q481" s="92"/>
      <c r="R481" s="92"/>
      <c r="S481" s="92"/>
      <c r="T481" s="92"/>
      <c r="U481" s="92"/>
      <c r="V481" s="92"/>
      <c r="W481" s="92"/>
      <c r="X481" s="93"/>
      <c r="Y481" s="39"/>
      <c r="Z481" s="39"/>
      <c r="AA481" s="39"/>
      <c r="AB481" s="39"/>
      <c r="AC481" s="39"/>
      <c r="AD481" s="39"/>
      <c r="AE481" s="39"/>
      <c r="AT481" s="18" t="s">
        <v>176</v>
      </c>
      <c r="AU481" s="18" t="s">
        <v>88</v>
      </c>
    </row>
    <row r="482" s="2" customFormat="1">
      <c r="A482" s="39"/>
      <c r="B482" s="40"/>
      <c r="C482" s="41"/>
      <c r="D482" s="236" t="s">
        <v>186</v>
      </c>
      <c r="E482" s="41"/>
      <c r="F482" s="243" t="s">
        <v>976</v>
      </c>
      <c r="G482" s="41"/>
      <c r="H482" s="41"/>
      <c r="I482" s="238"/>
      <c r="J482" s="238"/>
      <c r="K482" s="41"/>
      <c r="L482" s="41"/>
      <c r="M482" s="45"/>
      <c r="N482" s="239"/>
      <c r="O482" s="240"/>
      <c r="P482" s="92"/>
      <c r="Q482" s="92"/>
      <c r="R482" s="92"/>
      <c r="S482" s="92"/>
      <c r="T482" s="92"/>
      <c r="U482" s="92"/>
      <c r="V482" s="92"/>
      <c r="W482" s="92"/>
      <c r="X482" s="93"/>
      <c r="Y482" s="39"/>
      <c r="Z482" s="39"/>
      <c r="AA482" s="39"/>
      <c r="AB482" s="39"/>
      <c r="AC482" s="39"/>
      <c r="AD482" s="39"/>
      <c r="AE482" s="39"/>
      <c r="AT482" s="18" t="s">
        <v>186</v>
      </c>
      <c r="AU482" s="18" t="s">
        <v>88</v>
      </c>
    </row>
    <row r="483" s="2" customFormat="1" ht="24.15" customHeight="1">
      <c r="A483" s="39"/>
      <c r="B483" s="40"/>
      <c r="C483" s="222" t="s">
        <v>977</v>
      </c>
      <c r="D483" s="222" t="s">
        <v>169</v>
      </c>
      <c r="E483" s="223" t="s">
        <v>978</v>
      </c>
      <c r="F483" s="224" t="s">
        <v>979</v>
      </c>
      <c r="G483" s="225" t="s">
        <v>182</v>
      </c>
      <c r="H483" s="226">
        <v>32</v>
      </c>
      <c r="I483" s="227"/>
      <c r="J483" s="227"/>
      <c r="K483" s="228">
        <f>ROUND(P483*H483,2)</f>
        <v>0</v>
      </c>
      <c r="L483" s="224" t="s">
        <v>450</v>
      </c>
      <c r="M483" s="45"/>
      <c r="N483" s="229" t="s">
        <v>1</v>
      </c>
      <c r="O483" s="230" t="s">
        <v>41</v>
      </c>
      <c r="P483" s="231">
        <f>I483+J483</f>
        <v>0</v>
      </c>
      <c r="Q483" s="231">
        <f>ROUND(I483*H483,2)</f>
        <v>0</v>
      </c>
      <c r="R483" s="231">
        <f>ROUND(J483*H483,2)</f>
        <v>0</v>
      </c>
      <c r="S483" s="92"/>
      <c r="T483" s="232">
        <f>S483*H483</f>
        <v>0</v>
      </c>
      <c r="U483" s="232">
        <v>0.42080000000000001</v>
      </c>
      <c r="V483" s="232">
        <f>U483*H483</f>
        <v>13.4656</v>
      </c>
      <c r="W483" s="232">
        <v>0</v>
      </c>
      <c r="X483" s="233">
        <f>W483*H483</f>
        <v>0</v>
      </c>
      <c r="Y483" s="39"/>
      <c r="Z483" s="39"/>
      <c r="AA483" s="39"/>
      <c r="AB483" s="39"/>
      <c r="AC483" s="39"/>
      <c r="AD483" s="39"/>
      <c r="AE483" s="39"/>
      <c r="AR483" s="234" t="s">
        <v>174</v>
      </c>
      <c r="AT483" s="234" t="s">
        <v>169</v>
      </c>
      <c r="AU483" s="234" t="s">
        <v>88</v>
      </c>
      <c r="AY483" s="18" t="s">
        <v>167</v>
      </c>
      <c r="BE483" s="235">
        <f>IF(O483="základní",K483,0)</f>
        <v>0</v>
      </c>
      <c r="BF483" s="235">
        <f>IF(O483="snížená",K483,0)</f>
        <v>0</v>
      </c>
      <c r="BG483" s="235">
        <f>IF(O483="zákl. přenesená",K483,0)</f>
        <v>0</v>
      </c>
      <c r="BH483" s="235">
        <f>IF(O483="sníž. přenesená",K483,0)</f>
        <v>0</v>
      </c>
      <c r="BI483" s="235">
        <f>IF(O483="nulová",K483,0)</f>
        <v>0</v>
      </c>
      <c r="BJ483" s="18" t="s">
        <v>86</v>
      </c>
      <c r="BK483" s="235">
        <f>ROUND(P483*H483,2)</f>
        <v>0</v>
      </c>
      <c r="BL483" s="18" t="s">
        <v>174</v>
      </c>
      <c r="BM483" s="234" t="s">
        <v>980</v>
      </c>
    </row>
    <row r="484" s="2" customFormat="1">
      <c r="A484" s="39"/>
      <c r="B484" s="40"/>
      <c r="C484" s="41"/>
      <c r="D484" s="236" t="s">
        <v>176</v>
      </c>
      <c r="E484" s="41"/>
      <c r="F484" s="237" t="s">
        <v>981</v>
      </c>
      <c r="G484" s="41"/>
      <c r="H484" s="41"/>
      <c r="I484" s="238"/>
      <c r="J484" s="238"/>
      <c r="K484" s="41"/>
      <c r="L484" s="41"/>
      <c r="M484" s="45"/>
      <c r="N484" s="239"/>
      <c r="O484" s="240"/>
      <c r="P484" s="92"/>
      <c r="Q484" s="92"/>
      <c r="R484" s="92"/>
      <c r="S484" s="92"/>
      <c r="T484" s="92"/>
      <c r="U484" s="92"/>
      <c r="V484" s="92"/>
      <c r="W484" s="92"/>
      <c r="X484" s="93"/>
      <c r="Y484" s="39"/>
      <c r="Z484" s="39"/>
      <c r="AA484" s="39"/>
      <c r="AB484" s="39"/>
      <c r="AC484" s="39"/>
      <c r="AD484" s="39"/>
      <c r="AE484" s="39"/>
      <c r="AT484" s="18" t="s">
        <v>176</v>
      </c>
      <c r="AU484" s="18" t="s">
        <v>88</v>
      </c>
    </row>
    <row r="485" s="2" customFormat="1">
      <c r="A485" s="39"/>
      <c r="B485" s="40"/>
      <c r="C485" s="41"/>
      <c r="D485" s="241" t="s">
        <v>178</v>
      </c>
      <c r="E485" s="41"/>
      <c r="F485" s="242" t="s">
        <v>982</v>
      </c>
      <c r="G485" s="41"/>
      <c r="H485" s="41"/>
      <c r="I485" s="238"/>
      <c r="J485" s="238"/>
      <c r="K485" s="41"/>
      <c r="L485" s="41"/>
      <c r="M485" s="45"/>
      <c r="N485" s="239"/>
      <c r="O485" s="240"/>
      <c r="P485" s="92"/>
      <c r="Q485" s="92"/>
      <c r="R485" s="92"/>
      <c r="S485" s="92"/>
      <c r="T485" s="92"/>
      <c r="U485" s="92"/>
      <c r="V485" s="92"/>
      <c r="W485" s="92"/>
      <c r="X485" s="93"/>
      <c r="Y485" s="39"/>
      <c r="Z485" s="39"/>
      <c r="AA485" s="39"/>
      <c r="AB485" s="39"/>
      <c r="AC485" s="39"/>
      <c r="AD485" s="39"/>
      <c r="AE485" s="39"/>
      <c r="AT485" s="18" t="s">
        <v>178</v>
      </c>
      <c r="AU485" s="18" t="s">
        <v>88</v>
      </c>
    </row>
    <row r="486" s="2" customFormat="1" ht="33" customHeight="1">
      <c r="A486" s="39"/>
      <c r="B486" s="40"/>
      <c r="C486" s="222" t="s">
        <v>983</v>
      </c>
      <c r="D486" s="222" t="s">
        <v>169</v>
      </c>
      <c r="E486" s="223" t="s">
        <v>984</v>
      </c>
      <c r="F486" s="224" t="s">
        <v>985</v>
      </c>
      <c r="G486" s="225" t="s">
        <v>182</v>
      </c>
      <c r="H486" s="226">
        <v>34</v>
      </c>
      <c r="I486" s="227"/>
      <c r="J486" s="227"/>
      <c r="K486" s="228">
        <f>ROUND(P486*H486,2)</f>
        <v>0</v>
      </c>
      <c r="L486" s="224" t="s">
        <v>450</v>
      </c>
      <c r="M486" s="45"/>
      <c r="N486" s="229" t="s">
        <v>1</v>
      </c>
      <c r="O486" s="230" t="s">
        <v>41</v>
      </c>
      <c r="P486" s="231">
        <f>I486+J486</f>
        <v>0</v>
      </c>
      <c r="Q486" s="231">
        <f>ROUND(I486*H486,2)</f>
        <v>0</v>
      </c>
      <c r="R486" s="231">
        <f>ROUND(J486*H486,2)</f>
        <v>0</v>
      </c>
      <c r="S486" s="92"/>
      <c r="T486" s="232">
        <f>S486*H486</f>
        <v>0</v>
      </c>
      <c r="U486" s="232">
        <v>0.31108000000000002</v>
      </c>
      <c r="V486" s="232">
        <f>U486*H486</f>
        <v>10.576720000000002</v>
      </c>
      <c r="W486" s="232">
        <v>0</v>
      </c>
      <c r="X486" s="233">
        <f>W486*H486</f>
        <v>0</v>
      </c>
      <c r="Y486" s="39"/>
      <c r="Z486" s="39"/>
      <c r="AA486" s="39"/>
      <c r="AB486" s="39"/>
      <c r="AC486" s="39"/>
      <c r="AD486" s="39"/>
      <c r="AE486" s="39"/>
      <c r="AR486" s="234" t="s">
        <v>174</v>
      </c>
      <c r="AT486" s="234" t="s">
        <v>169</v>
      </c>
      <c r="AU486" s="234" t="s">
        <v>88</v>
      </c>
      <c r="AY486" s="18" t="s">
        <v>167</v>
      </c>
      <c r="BE486" s="235">
        <f>IF(O486="základní",K486,0)</f>
        <v>0</v>
      </c>
      <c r="BF486" s="235">
        <f>IF(O486="snížená",K486,0)</f>
        <v>0</v>
      </c>
      <c r="BG486" s="235">
        <f>IF(O486="zákl. přenesená",K486,0)</f>
        <v>0</v>
      </c>
      <c r="BH486" s="235">
        <f>IF(O486="sníž. přenesená",K486,0)</f>
        <v>0</v>
      </c>
      <c r="BI486" s="235">
        <f>IF(O486="nulová",K486,0)</f>
        <v>0</v>
      </c>
      <c r="BJ486" s="18" t="s">
        <v>86</v>
      </c>
      <c r="BK486" s="235">
        <f>ROUND(P486*H486,2)</f>
        <v>0</v>
      </c>
      <c r="BL486" s="18" t="s">
        <v>174</v>
      </c>
      <c r="BM486" s="234" t="s">
        <v>986</v>
      </c>
    </row>
    <row r="487" s="2" customFormat="1">
      <c r="A487" s="39"/>
      <c r="B487" s="40"/>
      <c r="C487" s="41"/>
      <c r="D487" s="236" t="s">
        <v>176</v>
      </c>
      <c r="E487" s="41"/>
      <c r="F487" s="237" t="s">
        <v>987</v>
      </c>
      <c r="G487" s="41"/>
      <c r="H487" s="41"/>
      <c r="I487" s="238"/>
      <c r="J487" s="238"/>
      <c r="K487" s="41"/>
      <c r="L487" s="41"/>
      <c r="M487" s="45"/>
      <c r="N487" s="239"/>
      <c r="O487" s="240"/>
      <c r="P487" s="92"/>
      <c r="Q487" s="92"/>
      <c r="R487" s="92"/>
      <c r="S487" s="92"/>
      <c r="T487" s="92"/>
      <c r="U487" s="92"/>
      <c r="V487" s="92"/>
      <c r="W487" s="92"/>
      <c r="X487" s="93"/>
      <c r="Y487" s="39"/>
      <c r="Z487" s="39"/>
      <c r="AA487" s="39"/>
      <c r="AB487" s="39"/>
      <c r="AC487" s="39"/>
      <c r="AD487" s="39"/>
      <c r="AE487" s="39"/>
      <c r="AT487" s="18" t="s">
        <v>176</v>
      </c>
      <c r="AU487" s="18" t="s">
        <v>88</v>
      </c>
    </row>
    <row r="488" s="2" customFormat="1">
      <c r="A488" s="39"/>
      <c r="B488" s="40"/>
      <c r="C488" s="41"/>
      <c r="D488" s="241" t="s">
        <v>178</v>
      </c>
      <c r="E488" s="41"/>
      <c r="F488" s="242" t="s">
        <v>988</v>
      </c>
      <c r="G488" s="41"/>
      <c r="H488" s="41"/>
      <c r="I488" s="238"/>
      <c r="J488" s="238"/>
      <c r="K488" s="41"/>
      <c r="L488" s="41"/>
      <c r="M488" s="45"/>
      <c r="N488" s="239"/>
      <c r="O488" s="240"/>
      <c r="P488" s="92"/>
      <c r="Q488" s="92"/>
      <c r="R488" s="92"/>
      <c r="S488" s="92"/>
      <c r="T488" s="92"/>
      <c r="U488" s="92"/>
      <c r="V488" s="92"/>
      <c r="W488" s="92"/>
      <c r="X488" s="93"/>
      <c r="Y488" s="39"/>
      <c r="Z488" s="39"/>
      <c r="AA488" s="39"/>
      <c r="AB488" s="39"/>
      <c r="AC488" s="39"/>
      <c r="AD488" s="39"/>
      <c r="AE488" s="39"/>
      <c r="AT488" s="18" t="s">
        <v>178</v>
      </c>
      <c r="AU488" s="18" t="s">
        <v>88</v>
      </c>
    </row>
    <row r="489" s="2" customFormat="1" ht="24.15" customHeight="1">
      <c r="A489" s="39"/>
      <c r="B489" s="40"/>
      <c r="C489" s="222" t="s">
        <v>989</v>
      </c>
      <c r="D489" s="222" t="s">
        <v>169</v>
      </c>
      <c r="E489" s="223" t="s">
        <v>990</v>
      </c>
      <c r="F489" s="224" t="s">
        <v>991</v>
      </c>
      <c r="G489" s="225" t="s">
        <v>576</v>
      </c>
      <c r="H489" s="226">
        <v>91.5</v>
      </c>
      <c r="I489" s="227"/>
      <c r="J489" s="227"/>
      <c r="K489" s="228">
        <f>ROUND(P489*H489,2)</f>
        <v>0</v>
      </c>
      <c r="L489" s="224" t="s">
        <v>606</v>
      </c>
      <c r="M489" s="45"/>
      <c r="N489" s="229" t="s">
        <v>1</v>
      </c>
      <c r="O489" s="230" t="s">
        <v>41</v>
      </c>
      <c r="P489" s="231">
        <f>I489+J489</f>
        <v>0</v>
      </c>
      <c r="Q489" s="231">
        <f>ROUND(I489*H489,2)</f>
        <v>0</v>
      </c>
      <c r="R489" s="231">
        <f>ROUND(J489*H489,2)</f>
        <v>0</v>
      </c>
      <c r="S489" s="92"/>
      <c r="T489" s="232">
        <f>S489*H489</f>
        <v>0</v>
      </c>
      <c r="U489" s="232">
        <v>0.29221000000000003</v>
      </c>
      <c r="V489" s="232">
        <f>U489*H489</f>
        <v>26.737215000000003</v>
      </c>
      <c r="W489" s="232">
        <v>0</v>
      </c>
      <c r="X489" s="233">
        <f>W489*H489</f>
        <v>0</v>
      </c>
      <c r="Y489" s="39"/>
      <c r="Z489" s="39"/>
      <c r="AA489" s="39"/>
      <c r="AB489" s="39"/>
      <c r="AC489" s="39"/>
      <c r="AD489" s="39"/>
      <c r="AE489" s="39"/>
      <c r="AR489" s="234" t="s">
        <v>174</v>
      </c>
      <c r="AT489" s="234" t="s">
        <v>169</v>
      </c>
      <c r="AU489" s="234" t="s">
        <v>88</v>
      </c>
      <c r="AY489" s="18" t="s">
        <v>167</v>
      </c>
      <c r="BE489" s="235">
        <f>IF(O489="základní",K489,0)</f>
        <v>0</v>
      </c>
      <c r="BF489" s="235">
        <f>IF(O489="snížená",K489,0)</f>
        <v>0</v>
      </c>
      <c r="BG489" s="235">
        <f>IF(O489="zákl. přenesená",K489,0)</f>
        <v>0</v>
      </c>
      <c r="BH489" s="235">
        <f>IF(O489="sníž. přenesená",K489,0)</f>
        <v>0</v>
      </c>
      <c r="BI489" s="235">
        <f>IF(O489="nulová",K489,0)</f>
        <v>0</v>
      </c>
      <c r="BJ489" s="18" t="s">
        <v>86</v>
      </c>
      <c r="BK489" s="235">
        <f>ROUND(P489*H489,2)</f>
        <v>0</v>
      </c>
      <c r="BL489" s="18" t="s">
        <v>174</v>
      </c>
      <c r="BM489" s="234" t="s">
        <v>992</v>
      </c>
    </row>
    <row r="490" s="2" customFormat="1">
      <c r="A490" s="39"/>
      <c r="B490" s="40"/>
      <c r="C490" s="41"/>
      <c r="D490" s="236" t="s">
        <v>176</v>
      </c>
      <c r="E490" s="41"/>
      <c r="F490" s="237" t="s">
        <v>993</v>
      </c>
      <c r="G490" s="41"/>
      <c r="H490" s="41"/>
      <c r="I490" s="238"/>
      <c r="J490" s="238"/>
      <c r="K490" s="41"/>
      <c r="L490" s="41"/>
      <c r="M490" s="45"/>
      <c r="N490" s="239"/>
      <c r="O490" s="240"/>
      <c r="P490" s="92"/>
      <c r="Q490" s="92"/>
      <c r="R490" s="92"/>
      <c r="S490" s="92"/>
      <c r="T490" s="92"/>
      <c r="U490" s="92"/>
      <c r="V490" s="92"/>
      <c r="W490" s="92"/>
      <c r="X490" s="93"/>
      <c r="Y490" s="39"/>
      <c r="Z490" s="39"/>
      <c r="AA490" s="39"/>
      <c r="AB490" s="39"/>
      <c r="AC490" s="39"/>
      <c r="AD490" s="39"/>
      <c r="AE490" s="39"/>
      <c r="AT490" s="18" t="s">
        <v>176</v>
      </c>
      <c r="AU490" s="18" t="s">
        <v>88</v>
      </c>
    </row>
    <row r="491" s="2" customFormat="1" ht="24.15" customHeight="1">
      <c r="A491" s="39"/>
      <c r="B491" s="40"/>
      <c r="C491" s="254" t="s">
        <v>994</v>
      </c>
      <c r="D491" s="254" t="s">
        <v>345</v>
      </c>
      <c r="E491" s="255" t="s">
        <v>995</v>
      </c>
      <c r="F491" s="256" t="s">
        <v>996</v>
      </c>
      <c r="G491" s="257" t="s">
        <v>576</v>
      </c>
      <c r="H491" s="258">
        <v>91.5</v>
      </c>
      <c r="I491" s="259"/>
      <c r="J491" s="260"/>
      <c r="K491" s="261">
        <f>ROUND(P491*H491,2)</f>
        <v>0</v>
      </c>
      <c r="L491" s="256" t="s">
        <v>1</v>
      </c>
      <c r="M491" s="262"/>
      <c r="N491" s="263" t="s">
        <v>1</v>
      </c>
      <c r="O491" s="230" t="s">
        <v>41</v>
      </c>
      <c r="P491" s="231">
        <f>I491+J491</f>
        <v>0</v>
      </c>
      <c r="Q491" s="231">
        <f>ROUND(I491*H491,2)</f>
        <v>0</v>
      </c>
      <c r="R491" s="231">
        <f>ROUND(J491*H491,2)</f>
        <v>0</v>
      </c>
      <c r="S491" s="92"/>
      <c r="T491" s="232">
        <f>S491*H491</f>
        <v>0</v>
      </c>
      <c r="U491" s="232">
        <v>0</v>
      </c>
      <c r="V491" s="232">
        <f>U491*H491</f>
        <v>0</v>
      </c>
      <c r="W491" s="232">
        <v>0</v>
      </c>
      <c r="X491" s="233">
        <f>W491*H491</f>
        <v>0</v>
      </c>
      <c r="Y491" s="39"/>
      <c r="Z491" s="39"/>
      <c r="AA491" s="39"/>
      <c r="AB491" s="39"/>
      <c r="AC491" s="39"/>
      <c r="AD491" s="39"/>
      <c r="AE491" s="39"/>
      <c r="AR491" s="234" t="s">
        <v>221</v>
      </c>
      <c r="AT491" s="234" t="s">
        <v>345</v>
      </c>
      <c r="AU491" s="234" t="s">
        <v>88</v>
      </c>
      <c r="AY491" s="18" t="s">
        <v>167</v>
      </c>
      <c r="BE491" s="235">
        <f>IF(O491="základní",K491,0)</f>
        <v>0</v>
      </c>
      <c r="BF491" s="235">
        <f>IF(O491="snížená",K491,0)</f>
        <v>0</v>
      </c>
      <c r="BG491" s="235">
        <f>IF(O491="zákl. přenesená",K491,0)</f>
        <v>0</v>
      </c>
      <c r="BH491" s="235">
        <f>IF(O491="sníž. přenesená",K491,0)</f>
        <v>0</v>
      </c>
      <c r="BI491" s="235">
        <f>IF(O491="nulová",K491,0)</f>
        <v>0</v>
      </c>
      <c r="BJ491" s="18" t="s">
        <v>86</v>
      </c>
      <c r="BK491" s="235">
        <f>ROUND(P491*H491,2)</f>
        <v>0</v>
      </c>
      <c r="BL491" s="18" t="s">
        <v>174</v>
      </c>
      <c r="BM491" s="234" t="s">
        <v>997</v>
      </c>
    </row>
    <row r="492" s="2" customFormat="1">
      <c r="A492" s="39"/>
      <c r="B492" s="40"/>
      <c r="C492" s="41"/>
      <c r="D492" s="236" t="s">
        <v>176</v>
      </c>
      <c r="E492" s="41"/>
      <c r="F492" s="237" t="s">
        <v>996</v>
      </c>
      <c r="G492" s="41"/>
      <c r="H492" s="41"/>
      <c r="I492" s="238"/>
      <c r="J492" s="238"/>
      <c r="K492" s="41"/>
      <c r="L492" s="41"/>
      <c r="M492" s="45"/>
      <c r="N492" s="239"/>
      <c r="O492" s="240"/>
      <c r="P492" s="92"/>
      <c r="Q492" s="92"/>
      <c r="R492" s="92"/>
      <c r="S492" s="92"/>
      <c r="T492" s="92"/>
      <c r="U492" s="92"/>
      <c r="V492" s="92"/>
      <c r="W492" s="92"/>
      <c r="X492" s="93"/>
      <c r="Y492" s="39"/>
      <c r="Z492" s="39"/>
      <c r="AA492" s="39"/>
      <c r="AB492" s="39"/>
      <c r="AC492" s="39"/>
      <c r="AD492" s="39"/>
      <c r="AE492" s="39"/>
      <c r="AT492" s="18" t="s">
        <v>176</v>
      </c>
      <c r="AU492" s="18" t="s">
        <v>88</v>
      </c>
    </row>
    <row r="493" s="2" customFormat="1">
      <c r="A493" s="39"/>
      <c r="B493" s="40"/>
      <c r="C493" s="41"/>
      <c r="D493" s="236" t="s">
        <v>186</v>
      </c>
      <c r="E493" s="41"/>
      <c r="F493" s="243" t="s">
        <v>998</v>
      </c>
      <c r="G493" s="41"/>
      <c r="H493" s="41"/>
      <c r="I493" s="238"/>
      <c r="J493" s="238"/>
      <c r="K493" s="41"/>
      <c r="L493" s="41"/>
      <c r="M493" s="45"/>
      <c r="N493" s="239"/>
      <c r="O493" s="240"/>
      <c r="P493" s="92"/>
      <c r="Q493" s="92"/>
      <c r="R493" s="92"/>
      <c r="S493" s="92"/>
      <c r="T493" s="92"/>
      <c r="U493" s="92"/>
      <c r="V493" s="92"/>
      <c r="W493" s="92"/>
      <c r="X493" s="93"/>
      <c r="Y493" s="39"/>
      <c r="Z493" s="39"/>
      <c r="AA493" s="39"/>
      <c r="AB493" s="39"/>
      <c r="AC493" s="39"/>
      <c r="AD493" s="39"/>
      <c r="AE493" s="39"/>
      <c r="AT493" s="18" t="s">
        <v>186</v>
      </c>
      <c r="AU493" s="18" t="s">
        <v>88</v>
      </c>
    </row>
    <row r="494" s="12" customFormat="1" ht="22.8" customHeight="1">
      <c r="A494" s="12"/>
      <c r="B494" s="205"/>
      <c r="C494" s="206"/>
      <c r="D494" s="207" t="s">
        <v>77</v>
      </c>
      <c r="E494" s="220" t="s">
        <v>227</v>
      </c>
      <c r="F494" s="220" t="s">
        <v>999</v>
      </c>
      <c r="G494" s="206"/>
      <c r="H494" s="206"/>
      <c r="I494" s="209"/>
      <c r="J494" s="209"/>
      <c r="K494" s="221">
        <f>BK494</f>
        <v>0</v>
      </c>
      <c r="L494" s="206"/>
      <c r="M494" s="211"/>
      <c r="N494" s="212"/>
      <c r="O494" s="213"/>
      <c r="P494" s="213"/>
      <c r="Q494" s="214">
        <f>SUM(Q495:Q618)</f>
        <v>0</v>
      </c>
      <c r="R494" s="214">
        <f>SUM(R495:R618)</f>
        <v>0</v>
      </c>
      <c r="S494" s="213"/>
      <c r="T494" s="215">
        <f>SUM(T495:T618)</f>
        <v>0</v>
      </c>
      <c r="U494" s="213"/>
      <c r="V494" s="215">
        <f>SUM(V495:V618)</f>
        <v>2253.5556284999998</v>
      </c>
      <c r="W494" s="213"/>
      <c r="X494" s="216">
        <f>SUM(X495:X618)</f>
        <v>249.40557999999999</v>
      </c>
      <c r="Y494" s="12"/>
      <c r="Z494" s="12"/>
      <c r="AA494" s="12"/>
      <c r="AB494" s="12"/>
      <c r="AC494" s="12"/>
      <c r="AD494" s="12"/>
      <c r="AE494" s="12"/>
      <c r="AR494" s="217" t="s">
        <v>86</v>
      </c>
      <c r="AT494" s="218" t="s">
        <v>77</v>
      </c>
      <c r="AU494" s="218" t="s">
        <v>86</v>
      </c>
      <c r="AY494" s="217" t="s">
        <v>167</v>
      </c>
      <c r="BK494" s="219">
        <f>SUM(BK495:BK618)</f>
        <v>0</v>
      </c>
    </row>
    <row r="495" s="2" customFormat="1" ht="24.15" customHeight="1">
      <c r="A495" s="39"/>
      <c r="B495" s="40"/>
      <c r="C495" s="222" t="s">
        <v>1000</v>
      </c>
      <c r="D495" s="222" t="s">
        <v>169</v>
      </c>
      <c r="E495" s="223" t="s">
        <v>1001</v>
      </c>
      <c r="F495" s="224" t="s">
        <v>1002</v>
      </c>
      <c r="G495" s="225" t="s">
        <v>576</v>
      </c>
      <c r="H495" s="226">
        <v>1062.9000000000001</v>
      </c>
      <c r="I495" s="227"/>
      <c r="J495" s="227"/>
      <c r="K495" s="228">
        <f>ROUND(P495*H495,2)</f>
        <v>0</v>
      </c>
      <c r="L495" s="224" t="s">
        <v>478</v>
      </c>
      <c r="M495" s="45"/>
      <c r="N495" s="229" t="s">
        <v>1</v>
      </c>
      <c r="O495" s="230" t="s">
        <v>41</v>
      </c>
      <c r="P495" s="231">
        <f>I495+J495</f>
        <v>0</v>
      </c>
      <c r="Q495" s="231">
        <f>ROUND(I495*H495,2)</f>
        <v>0</v>
      </c>
      <c r="R495" s="231">
        <f>ROUND(J495*H495,2)</f>
        <v>0</v>
      </c>
      <c r="S495" s="92"/>
      <c r="T495" s="232">
        <f>S495*H495</f>
        <v>0</v>
      </c>
      <c r="U495" s="232">
        <v>0.10988000000000001</v>
      </c>
      <c r="V495" s="232">
        <f>U495*H495</f>
        <v>116.79145200000002</v>
      </c>
      <c r="W495" s="232">
        <v>0</v>
      </c>
      <c r="X495" s="233">
        <f>W495*H495</f>
        <v>0</v>
      </c>
      <c r="Y495" s="39"/>
      <c r="Z495" s="39"/>
      <c r="AA495" s="39"/>
      <c r="AB495" s="39"/>
      <c r="AC495" s="39"/>
      <c r="AD495" s="39"/>
      <c r="AE495" s="39"/>
      <c r="AR495" s="234" t="s">
        <v>174</v>
      </c>
      <c r="AT495" s="234" t="s">
        <v>169</v>
      </c>
      <c r="AU495" s="234" t="s">
        <v>88</v>
      </c>
      <c r="AY495" s="18" t="s">
        <v>167</v>
      </c>
      <c r="BE495" s="235">
        <f>IF(O495="základní",K495,0)</f>
        <v>0</v>
      </c>
      <c r="BF495" s="235">
        <f>IF(O495="snížená",K495,0)</f>
        <v>0</v>
      </c>
      <c r="BG495" s="235">
        <f>IF(O495="zákl. přenesená",K495,0)</f>
        <v>0</v>
      </c>
      <c r="BH495" s="235">
        <f>IF(O495="sníž. přenesená",K495,0)</f>
        <v>0</v>
      </c>
      <c r="BI495" s="235">
        <f>IF(O495="nulová",K495,0)</f>
        <v>0</v>
      </c>
      <c r="BJ495" s="18" t="s">
        <v>86</v>
      </c>
      <c r="BK495" s="235">
        <f>ROUND(P495*H495,2)</f>
        <v>0</v>
      </c>
      <c r="BL495" s="18" t="s">
        <v>174</v>
      </c>
      <c r="BM495" s="234" t="s">
        <v>1003</v>
      </c>
    </row>
    <row r="496" s="2" customFormat="1">
      <c r="A496" s="39"/>
      <c r="B496" s="40"/>
      <c r="C496" s="41"/>
      <c r="D496" s="236" t="s">
        <v>176</v>
      </c>
      <c r="E496" s="41"/>
      <c r="F496" s="237" t="s">
        <v>1004</v>
      </c>
      <c r="G496" s="41"/>
      <c r="H496" s="41"/>
      <c r="I496" s="238"/>
      <c r="J496" s="238"/>
      <c r="K496" s="41"/>
      <c r="L496" s="41"/>
      <c r="M496" s="45"/>
      <c r="N496" s="239"/>
      <c r="O496" s="240"/>
      <c r="P496" s="92"/>
      <c r="Q496" s="92"/>
      <c r="R496" s="92"/>
      <c r="S496" s="92"/>
      <c r="T496" s="92"/>
      <c r="U496" s="92"/>
      <c r="V496" s="92"/>
      <c r="W496" s="92"/>
      <c r="X496" s="93"/>
      <c r="Y496" s="39"/>
      <c r="Z496" s="39"/>
      <c r="AA496" s="39"/>
      <c r="AB496" s="39"/>
      <c r="AC496" s="39"/>
      <c r="AD496" s="39"/>
      <c r="AE496" s="39"/>
      <c r="AT496" s="18" t="s">
        <v>176</v>
      </c>
      <c r="AU496" s="18" t="s">
        <v>88</v>
      </c>
    </row>
    <row r="497" s="2" customFormat="1">
      <c r="A497" s="39"/>
      <c r="B497" s="40"/>
      <c r="C497" s="41"/>
      <c r="D497" s="241" t="s">
        <v>178</v>
      </c>
      <c r="E497" s="41"/>
      <c r="F497" s="242" t="s">
        <v>1005</v>
      </c>
      <c r="G497" s="41"/>
      <c r="H497" s="41"/>
      <c r="I497" s="238"/>
      <c r="J497" s="238"/>
      <c r="K497" s="41"/>
      <c r="L497" s="41"/>
      <c r="M497" s="45"/>
      <c r="N497" s="239"/>
      <c r="O497" s="240"/>
      <c r="P497" s="92"/>
      <c r="Q497" s="92"/>
      <c r="R497" s="92"/>
      <c r="S497" s="92"/>
      <c r="T497" s="92"/>
      <c r="U497" s="92"/>
      <c r="V497" s="92"/>
      <c r="W497" s="92"/>
      <c r="X497" s="93"/>
      <c r="Y497" s="39"/>
      <c r="Z497" s="39"/>
      <c r="AA497" s="39"/>
      <c r="AB497" s="39"/>
      <c r="AC497" s="39"/>
      <c r="AD497" s="39"/>
      <c r="AE497" s="39"/>
      <c r="AT497" s="18" t="s">
        <v>178</v>
      </c>
      <c r="AU497" s="18" t="s">
        <v>88</v>
      </c>
    </row>
    <row r="498" s="2" customFormat="1" ht="24.15" customHeight="1">
      <c r="A498" s="39"/>
      <c r="B498" s="40"/>
      <c r="C498" s="222" t="s">
        <v>1006</v>
      </c>
      <c r="D498" s="222" t="s">
        <v>169</v>
      </c>
      <c r="E498" s="223" t="s">
        <v>1007</v>
      </c>
      <c r="F498" s="224" t="s">
        <v>1008</v>
      </c>
      <c r="G498" s="225" t="s">
        <v>576</v>
      </c>
      <c r="H498" s="226">
        <v>1697.4000000000001</v>
      </c>
      <c r="I498" s="227"/>
      <c r="J498" s="227"/>
      <c r="K498" s="228">
        <f>ROUND(P498*H498,2)</f>
        <v>0</v>
      </c>
      <c r="L498" s="224" t="s">
        <v>478</v>
      </c>
      <c r="M498" s="45"/>
      <c r="N498" s="229" t="s">
        <v>1</v>
      </c>
      <c r="O498" s="230" t="s">
        <v>41</v>
      </c>
      <c r="P498" s="231">
        <f>I498+J498</f>
        <v>0</v>
      </c>
      <c r="Q498" s="231">
        <f>ROUND(I498*H498,2)</f>
        <v>0</v>
      </c>
      <c r="R498" s="231">
        <f>ROUND(J498*H498,2)</f>
        <v>0</v>
      </c>
      <c r="S498" s="92"/>
      <c r="T498" s="232">
        <f>S498*H498</f>
        <v>0</v>
      </c>
      <c r="U498" s="232">
        <v>0.089779999999999999</v>
      </c>
      <c r="V498" s="232">
        <f>U498*H498</f>
        <v>152.392572</v>
      </c>
      <c r="W498" s="232">
        <v>0</v>
      </c>
      <c r="X498" s="233">
        <f>W498*H498</f>
        <v>0</v>
      </c>
      <c r="Y498" s="39"/>
      <c r="Z498" s="39"/>
      <c r="AA498" s="39"/>
      <c r="AB498" s="39"/>
      <c r="AC498" s="39"/>
      <c r="AD498" s="39"/>
      <c r="AE498" s="39"/>
      <c r="AR498" s="234" t="s">
        <v>174</v>
      </c>
      <c r="AT498" s="234" t="s">
        <v>169</v>
      </c>
      <c r="AU498" s="234" t="s">
        <v>88</v>
      </c>
      <c r="AY498" s="18" t="s">
        <v>167</v>
      </c>
      <c r="BE498" s="235">
        <f>IF(O498="základní",K498,0)</f>
        <v>0</v>
      </c>
      <c r="BF498" s="235">
        <f>IF(O498="snížená",K498,0)</f>
        <v>0</v>
      </c>
      <c r="BG498" s="235">
        <f>IF(O498="zákl. přenesená",K498,0)</f>
        <v>0</v>
      </c>
      <c r="BH498" s="235">
        <f>IF(O498="sníž. přenesená",K498,0)</f>
        <v>0</v>
      </c>
      <c r="BI498" s="235">
        <f>IF(O498="nulová",K498,0)</f>
        <v>0</v>
      </c>
      <c r="BJ498" s="18" t="s">
        <v>86</v>
      </c>
      <c r="BK498" s="235">
        <f>ROUND(P498*H498,2)</f>
        <v>0</v>
      </c>
      <c r="BL498" s="18" t="s">
        <v>174</v>
      </c>
      <c r="BM498" s="234" t="s">
        <v>1009</v>
      </c>
    </row>
    <row r="499" s="2" customFormat="1">
      <c r="A499" s="39"/>
      <c r="B499" s="40"/>
      <c r="C499" s="41"/>
      <c r="D499" s="236" t="s">
        <v>176</v>
      </c>
      <c r="E499" s="41"/>
      <c r="F499" s="237" t="s">
        <v>1010</v>
      </c>
      <c r="G499" s="41"/>
      <c r="H499" s="41"/>
      <c r="I499" s="238"/>
      <c r="J499" s="238"/>
      <c r="K499" s="41"/>
      <c r="L499" s="41"/>
      <c r="M499" s="45"/>
      <c r="N499" s="239"/>
      <c r="O499" s="240"/>
      <c r="P499" s="92"/>
      <c r="Q499" s="92"/>
      <c r="R499" s="92"/>
      <c r="S499" s="92"/>
      <c r="T499" s="92"/>
      <c r="U499" s="92"/>
      <c r="V499" s="92"/>
      <c r="W499" s="92"/>
      <c r="X499" s="93"/>
      <c r="Y499" s="39"/>
      <c r="Z499" s="39"/>
      <c r="AA499" s="39"/>
      <c r="AB499" s="39"/>
      <c r="AC499" s="39"/>
      <c r="AD499" s="39"/>
      <c r="AE499" s="39"/>
      <c r="AT499" s="18" t="s">
        <v>176</v>
      </c>
      <c r="AU499" s="18" t="s">
        <v>88</v>
      </c>
    </row>
    <row r="500" s="2" customFormat="1">
      <c r="A500" s="39"/>
      <c r="B500" s="40"/>
      <c r="C500" s="41"/>
      <c r="D500" s="241" t="s">
        <v>178</v>
      </c>
      <c r="E500" s="41"/>
      <c r="F500" s="242" t="s">
        <v>1011</v>
      </c>
      <c r="G500" s="41"/>
      <c r="H500" s="41"/>
      <c r="I500" s="238"/>
      <c r="J500" s="238"/>
      <c r="K500" s="41"/>
      <c r="L500" s="41"/>
      <c r="M500" s="45"/>
      <c r="N500" s="239"/>
      <c r="O500" s="240"/>
      <c r="P500" s="92"/>
      <c r="Q500" s="92"/>
      <c r="R500" s="92"/>
      <c r="S500" s="92"/>
      <c r="T500" s="92"/>
      <c r="U500" s="92"/>
      <c r="V500" s="92"/>
      <c r="W500" s="92"/>
      <c r="X500" s="93"/>
      <c r="Y500" s="39"/>
      <c r="Z500" s="39"/>
      <c r="AA500" s="39"/>
      <c r="AB500" s="39"/>
      <c r="AC500" s="39"/>
      <c r="AD500" s="39"/>
      <c r="AE500" s="39"/>
      <c r="AT500" s="18" t="s">
        <v>178</v>
      </c>
      <c r="AU500" s="18" t="s">
        <v>88</v>
      </c>
    </row>
    <row r="501" s="2" customFormat="1">
      <c r="A501" s="39"/>
      <c r="B501" s="40"/>
      <c r="C501" s="41"/>
      <c r="D501" s="236" t="s">
        <v>186</v>
      </c>
      <c r="E501" s="41"/>
      <c r="F501" s="243" t="s">
        <v>1012</v>
      </c>
      <c r="G501" s="41"/>
      <c r="H501" s="41"/>
      <c r="I501" s="238"/>
      <c r="J501" s="238"/>
      <c r="K501" s="41"/>
      <c r="L501" s="41"/>
      <c r="M501" s="45"/>
      <c r="N501" s="239"/>
      <c r="O501" s="240"/>
      <c r="P501" s="92"/>
      <c r="Q501" s="92"/>
      <c r="R501" s="92"/>
      <c r="S501" s="92"/>
      <c r="T501" s="92"/>
      <c r="U501" s="92"/>
      <c r="V501" s="92"/>
      <c r="W501" s="92"/>
      <c r="X501" s="93"/>
      <c r="Y501" s="39"/>
      <c r="Z501" s="39"/>
      <c r="AA501" s="39"/>
      <c r="AB501" s="39"/>
      <c r="AC501" s="39"/>
      <c r="AD501" s="39"/>
      <c r="AE501" s="39"/>
      <c r="AT501" s="18" t="s">
        <v>186</v>
      </c>
      <c r="AU501" s="18" t="s">
        <v>88</v>
      </c>
    </row>
    <row r="502" s="2" customFormat="1" ht="24.15" customHeight="1">
      <c r="A502" s="39"/>
      <c r="B502" s="40"/>
      <c r="C502" s="254" t="s">
        <v>1013</v>
      </c>
      <c r="D502" s="254" t="s">
        <v>345</v>
      </c>
      <c r="E502" s="255" t="s">
        <v>1014</v>
      </c>
      <c r="F502" s="256" t="s">
        <v>1015</v>
      </c>
      <c r="G502" s="257" t="s">
        <v>172</v>
      </c>
      <c r="H502" s="258">
        <v>5567.3069999999998</v>
      </c>
      <c r="I502" s="259"/>
      <c r="J502" s="260"/>
      <c r="K502" s="261">
        <f>ROUND(P502*H502,2)</f>
        <v>0</v>
      </c>
      <c r="L502" s="256" t="s">
        <v>478</v>
      </c>
      <c r="M502" s="262"/>
      <c r="N502" s="263" t="s">
        <v>1</v>
      </c>
      <c r="O502" s="230" t="s">
        <v>41</v>
      </c>
      <c r="P502" s="231">
        <f>I502+J502</f>
        <v>0</v>
      </c>
      <c r="Q502" s="231">
        <f>ROUND(I502*H502,2)</f>
        <v>0</v>
      </c>
      <c r="R502" s="231">
        <f>ROUND(J502*H502,2)</f>
        <v>0</v>
      </c>
      <c r="S502" s="92"/>
      <c r="T502" s="232">
        <f>S502*H502</f>
        <v>0</v>
      </c>
      <c r="U502" s="232">
        <v>0.22800000000000001</v>
      </c>
      <c r="V502" s="232">
        <f>U502*H502</f>
        <v>1269.345996</v>
      </c>
      <c r="W502" s="232">
        <v>0</v>
      </c>
      <c r="X502" s="233">
        <f>W502*H502</f>
        <v>0</v>
      </c>
      <c r="Y502" s="39"/>
      <c r="Z502" s="39"/>
      <c r="AA502" s="39"/>
      <c r="AB502" s="39"/>
      <c r="AC502" s="39"/>
      <c r="AD502" s="39"/>
      <c r="AE502" s="39"/>
      <c r="AR502" s="234" t="s">
        <v>221</v>
      </c>
      <c r="AT502" s="234" t="s">
        <v>345</v>
      </c>
      <c r="AU502" s="234" t="s">
        <v>88</v>
      </c>
      <c r="AY502" s="18" t="s">
        <v>167</v>
      </c>
      <c r="BE502" s="235">
        <f>IF(O502="základní",K502,0)</f>
        <v>0</v>
      </c>
      <c r="BF502" s="235">
        <f>IF(O502="snížená",K502,0)</f>
        <v>0</v>
      </c>
      <c r="BG502" s="235">
        <f>IF(O502="zákl. přenesená",K502,0)</f>
        <v>0</v>
      </c>
      <c r="BH502" s="235">
        <f>IF(O502="sníž. přenesená",K502,0)</f>
        <v>0</v>
      </c>
      <c r="BI502" s="235">
        <f>IF(O502="nulová",K502,0)</f>
        <v>0</v>
      </c>
      <c r="BJ502" s="18" t="s">
        <v>86</v>
      </c>
      <c r="BK502" s="235">
        <f>ROUND(P502*H502,2)</f>
        <v>0</v>
      </c>
      <c r="BL502" s="18" t="s">
        <v>174</v>
      </c>
      <c r="BM502" s="234" t="s">
        <v>1016</v>
      </c>
    </row>
    <row r="503" s="2" customFormat="1">
      <c r="A503" s="39"/>
      <c r="B503" s="40"/>
      <c r="C503" s="41"/>
      <c r="D503" s="236" t="s">
        <v>176</v>
      </c>
      <c r="E503" s="41"/>
      <c r="F503" s="237" t="s">
        <v>1015</v>
      </c>
      <c r="G503" s="41"/>
      <c r="H503" s="41"/>
      <c r="I503" s="238"/>
      <c r="J503" s="238"/>
      <c r="K503" s="41"/>
      <c r="L503" s="41"/>
      <c r="M503" s="45"/>
      <c r="N503" s="239"/>
      <c r="O503" s="240"/>
      <c r="P503" s="92"/>
      <c r="Q503" s="92"/>
      <c r="R503" s="92"/>
      <c r="S503" s="92"/>
      <c r="T503" s="92"/>
      <c r="U503" s="92"/>
      <c r="V503" s="92"/>
      <c r="W503" s="92"/>
      <c r="X503" s="93"/>
      <c r="Y503" s="39"/>
      <c r="Z503" s="39"/>
      <c r="AA503" s="39"/>
      <c r="AB503" s="39"/>
      <c r="AC503" s="39"/>
      <c r="AD503" s="39"/>
      <c r="AE503" s="39"/>
      <c r="AT503" s="18" t="s">
        <v>176</v>
      </c>
      <c r="AU503" s="18" t="s">
        <v>88</v>
      </c>
    </row>
    <row r="504" s="2" customFormat="1">
      <c r="A504" s="39"/>
      <c r="B504" s="40"/>
      <c r="C504" s="41"/>
      <c r="D504" s="236" t="s">
        <v>186</v>
      </c>
      <c r="E504" s="41"/>
      <c r="F504" s="243" t="s">
        <v>1017</v>
      </c>
      <c r="G504" s="41"/>
      <c r="H504" s="41"/>
      <c r="I504" s="238"/>
      <c r="J504" s="238"/>
      <c r="K504" s="41"/>
      <c r="L504" s="41"/>
      <c r="M504" s="45"/>
      <c r="N504" s="239"/>
      <c r="O504" s="240"/>
      <c r="P504" s="92"/>
      <c r="Q504" s="92"/>
      <c r="R504" s="92"/>
      <c r="S504" s="92"/>
      <c r="T504" s="92"/>
      <c r="U504" s="92"/>
      <c r="V504" s="92"/>
      <c r="W504" s="92"/>
      <c r="X504" s="93"/>
      <c r="Y504" s="39"/>
      <c r="Z504" s="39"/>
      <c r="AA504" s="39"/>
      <c r="AB504" s="39"/>
      <c r="AC504" s="39"/>
      <c r="AD504" s="39"/>
      <c r="AE504" s="39"/>
      <c r="AT504" s="18" t="s">
        <v>186</v>
      </c>
      <c r="AU504" s="18" t="s">
        <v>88</v>
      </c>
    </row>
    <row r="505" s="13" customFormat="1">
      <c r="A505" s="13"/>
      <c r="B505" s="244"/>
      <c r="C505" s="245"/>
      <c r="D505" s="236" t="s">
        <v>304</v>
      </c>
      <c r="E505" s="268" t="s">
        <v>1</v>
      </c>
      <c r="F505" s="246" t="s">
        <v>1018</v>
      </c>
      <c r="G505" s="245"/>
      <c r="H505" s="247">
        <v>5567.3069999999998</v>
      </c>
      <c r="I505" s="248"/>
      <c r="J505" s="248"/>
      <c r="K505" s="245"/>
      <c r="L505" s="245"/>
      <c r="M505" s="249"/>
      <c r="N505" s="250"/>
      <c r="O505" s="251"/>
      <c r="P505" s="251"/>
      <c r="Q505" s="251"/>
      <c r="R505" s="251"/>
      <c r="S505" s="251"/>
      <c r="T505" s="251"/>
      <c r="U505" s="251"/>
      <c r="V505" s="251"/>
      <c r="W505" s="251"/>
      <c r="X505" s="252"/>
      <c r="Y505" s="13"/>
      <c r="Z505" s="13"/>
      <c r="AA505" s="13"/>
      <c r="AB505" s="13"/>
      <c r="AC505" s="13"/>
      <c r="AD505" s="13"/>
      <c r="AE505" s="13"/>
      <c r="AT505" s="253" t="s">
        <v>304</v>
      </c>
      <c r="AU505" s="253" t="s">
        <v>88</v>
      </c>
      <c r="AV505" s="13" t="s">
        <v>88</v>
      </c>
      <c r="AW505" s="13" t="s">
        <v>5</v>
      </c>
      <c r="AX505" s="13" t="s">
        <v>86</v>
      </c>
      <c r="AY505" s="253" t="s">
        <v>167</v>
      </c>
    </row>
    <row r="506" s="2" customFormat="1" ht="24.15" customHeight="1">
      <c r="A506" s="39"/>
      <c r="B506" s="40"/>
      <c r="C506" s="222" t="s">
        <v>1019</v>
      </c>
      <c r="D506" s="222" t="s">
        <v>169</v>
      </c>
      <c r="E506" s="223" t="s">
        <v>1007</v>
      </c>
      <c r="F506" s="224" t="s">
        <v>1008</v>
      </c>
      <c r="G506" s="225" t="s">
        <v>576</v>
      </c>
      <c r="H506" s="226">
        <v>188.40000000000001</v>
      </c>
      <c r="I506" s="227"/>
      <c r="J506" s="227"/>
      <c r="K506" s="228">
        <f>ROUND(P506*H506,2)</f>
        <v>0</v>
      </c>
      <c r="L506" s="224" t="s">
        <v>478</v>
      </c>
      <c r="M506" s="45"/>
      <c r="N506" s="229" t="s">
        <v>1</v>
      </c>
      <c r="O506" s="230" t="s">
        <v>41</v>
      </c>
      <c r="P506" s="231">
        <f>I506+J506</f>
        <v>0</v>
      </c>
      <c r="Q506" s="231">
        <f>ROUND(I506*H506,2)</f>
        <v>0</v>
      </c>
      <c r="R506" s="231">
        <f>ROUND(J506*H506,2)</f>
        <v>0</v>
      </c>
      <c r="S506" s="92"/>
      <c r="T506" s="232">
        <f>S506*H506</f>
        <v>0</v>
      </c>
      <c r="U506" s="232">
        <v>0.089779999999999999</v>
      </c>
      <c r="V506" s="232">
        <f>U506*H506</f>
        <v>16.914552</v>
      </c>
      <c r="W506" s="232">
        <v>0</v>
      </c>
      <c r="X506" s="233">
        <f>W506*H506</f>
        <v>0</v>
      </c>
      <c r="Y506" s="39"/>
      <c r="Z506" s="39"/>
      <c r="AA506" s="39"/>
      <c r="AB506" s="39"/>
      <c r="AC506" s="39"/>
      <c r="AD506" s="39"/>
      <c r="AE506" s="39"/>
      <c r="AR506" s="234" t="s">
        <v>174</v>
      </c>
      <c r="AT506" s="234" t="s">
        <v>169</v>
      </c>
      <c r="AU506" s="234" t="s">
        <v>88</v>
      </c>
      <c r="AY506" s="18" t="s">
        <v>167</v>
      </c>
      <c r="BE506" s="235">
        <f>IF(O506="základní",K506,0)</f>
        <v>0</v>
      </c>
      <c r="BF506" s="235">
        <f>IF(O506="snížená",K506,0)</f>
        <v>0</v>
      </c>
      <c r="BG506" s="235">
        <f>IF(O506="zákl. přenesená",K506,0)</f>
        <v>0</v>
      </c>
      <c r="BH506" s="235">
        <f>IF(O506="sníž. přenesená",K506,0)</f>
        <v>0</v>
      </c>
      <c r="BI506" s="235">
        <f>IF(O506="nulová",K506,0)</f>
        <v>0</v>
      </c>
      <c r="BJ506" s="18" t="s">
        <v>86</v>
      </c>
      <c r="BK506" s="235">
        <f>ROUND(P506*H506,2)</f>
        <v>0</v>
      </c>
      <c r="BL506" s="18" t="s">
        <v>174</v>
      </c>
      <c r="BM506" s="234" t="s">
        <v>1020</v>
      </c>
    </row>
    <row r="507" s="2" customFormat="1">
      <c r="A507" s="39"/>
      <c r="B507" s="40"/>
      <c r="C507" s="41"/>
      <c r="D507" s="236" t="s">
        <v>176</v>
      </c>
      <c r="E507" s="41"/>
      <c r="F507" s="237" t="s">
        <v>1010</v>
      </c>
      <c r="G507" s="41"/>
      <c r="H507" s="41"/>
      <c r="I507" s="238"/>
      <c r="J507" s="238"/>
      <c r="K507" s="41"/>
      <c r="L507" s="41"/>
      <c r="M507" s="45"/>
      <c r="N507" s="239"/>
      <c r="O507" s="240"/>
      <c r="P507" s="92"/>
      <c r="Q507" s="92"/>
      <c r="R507" s="92"/>
      <c r="S507" s="92"/>
      <c r="T507" s="92"/>
      <c r="U507" s="92"/>
      <c r="V507" s="92"/>
      <c r="W507" s="92"/>
      <c r="X507" s="93"/>
      <c r="Y507" s="39"/>
      <c r="Z507" s="39"/>
      <c r="AA507" s="39"/>
      <c r="AB507" s="39"/>
      <c r="AC507" s="39"/>
      <c r="AD507" s="39"/>
      <c r="AE507" s="39"/>
      <c r="AT507" s="18" t="s">
        <v>176</v>
      </c>
      <c r="AU507" s="18" t="s">
        <v>88</v>
      </c>
    </row>
    <row r="508" s="2" customFormat="1">
      <c r="A508" s="39"/>
      <c r="B508" s="40"/>
      <c r="C508" s="41"/>
      <c r="D508" s="241" t="s">
        <v>178</v>
      </c>
      <c r="E508" s="41"/>
      <c r="F508" s="242" t="s">
        <v>1011</v>
      </c>
      <c r="G508" s="41"/>
      <c r="H508" s="41"/>
      <c r="I508" s="238"/>
      <c r="J508" s="238"/>
      <c r="K508" s="41"/>
      <c r="L508" s="41"/>
      <c r="M508" s="45"/>
      <c r="N508" s="239"/>
      <c r="O508" s="240"/>
      <c r="P508" s="92"/>
      <c r="Q508" s="92"/>
      <c r="R508" s="92"/>
      <c r="S508" s="92"/>
      <c r="T508" s="92"/>
      <c r="U508" s="92"/>
      <c r="V508" s="92"/>
      <c r="W508" s="92"/>
      <c r="X508" s="93"/>
      <c r="Y508" s="39"/>
      <c r="Z508" s="39"/>
      <c r="AA508" s="39"/>
      <c r="AB508" s="39"/>
      <c r="AC508" s="39"/>
      <c r="AD508" s="39"/>
      <c r="AE508" s="39"/>
      <c r="AT508" s="18" t="s">
        <v>178</v>
      </c>
      <c r="AU508" s="18" t="s">
        <v>88</v>
      </c>
    </row>
    <row r="509" s="2" customFormat="1">
      <c r="A509" s="39"/>
      <c r="B509" s="40"/>
      <c r="C509" s="41"/>
      <c r="D509" s="236" t="s">
        <v>186</v>
      </c>
      <c r="E509" s="41"/>
      <c r="F509" s="243" t="s">
        <v>1021</v>
      </c>
      <c r="G509" s="41"/>
      <c r="H509" s="41"/>
      <c r="I509" s="238"/>
      <c r="J509" s="238"/>
      <c r="K509" s="41"/>
      <c r="L509" s="41"/>
      <c r="M509" s="45"/>
      <c r="N509" s="239"/>
      <c r="O509" s="240"/>
      <c r="P509" s="92"/>
      <c r="Q509" s="92"/>
      <c r="R509" s="92"/>
      <c r="S509" s="92"/>
      <c r="T509" s="92"/>
      <c r="U509" s="92"/>
      <c r="V509" s="92"/>
      <c r="W509" s="92"/>
      <c r="X509" s="93"/>
      <c r="Y509" s="39"/>
      <c r="Z509" s="39"/>
      <c r="AA509" s="39"/>
      <c r="AB509" s="39"/>
      <c r="AC509" s="39"/>
      <c r="AD509" s="39"/>
      <c r="AE509" s="39"/>
      <c r="AT509" s="18" t="s">
        <v>186</v>
      </c>
      <c r="AU509" s="18" t="s">
        <v>88</v>
      </c>
    </row>
    <row r="510" s="2" customFormat="1" ht="24.15" customHeight="1">
      <c r="A510" s="39"/>
      <c r="B510" s="40"/>
      <c r="C510" s="254" t="s">
        <v>1022</v>
      </c>
      <c r="D510" s="254" t="s">
        <v>345</v>
      </c>
      <c r="E510" s="255" t="s">
        <v>1023</v>
      </c>
      <c r="F510" s="256" t="s">
        <v>1024</v>
      </c>
      <c r="G510" s="257" t="s">
        <v>172</v>
      </c>
      <c r="H510" s="258">
        <v>534.76900000000001</v>
      </c>
      <c r="I510" s="259"/>
      <c r="J510" s="260"/>
      <c r="K510" s="261">
        <f>ROUND(P510*H510,2)</f>
        <v>0</v>
      </c>
      <c r="L510" s="256" t="s">
        <v>478</v>
      </c>
      <c r="M510" s="262"/>
      <c r="N510" s="263" t="s">
        <v>1</v>
      </c>
      <c r="O510" s="230" t="s">
        <v>41</v>
      </c>
      <c r="P510" s="231">
        <f>I510+J510</f>
        <v>0</v>
      </c>
      <c r="Q510" s="231">
        <f>ROUND(I510*H510,2)</f>
        <v>0</v>
      </c>
      <c r="R510" s="231">
        <f>ROUND(J510*H510,2)</f>
        <v>0</v>
      </c>
      <c r="S510" s="92"/>
      <c r="T510" s="232">
        <f>S510*H510</f>
        <v>0</v>
      </c>
      <c r="U510" s="232">
        <v>0.11799999999999999</v>
      </c>
      <c r="V510" s="232">
        <f>U510*H510</f>
        <v>63.102741999999999</v>
      </c>
      <c r="W510" s="232">
        <v>0</v>
      </c>
      <c r="X510" s="233">
        <f>W510*H510</f>
        <v>0</v>
      </c>
      <c r="Y510" s="39"/>
      <c r="Z510" s="39"/>
      <c r="AA510" s="39"/>
      <c r="AB510" s="39"/>
      <c r="AC510" s="39"/>
      <c r="AD510" s="39"/>
      <c r="AE510" s="39"/>
      <c r="AR510" s="234" t="s">
        <v>221</v>
      </c>
      <c r="AT510" s="234" t="s">
        <v>345</v>
      </c>
      <c r="AU510" s="234" t="s">
        <v>88</v>
      </c>
      <c r="AY510" s="18" t="s">
        <v>167</v>
      </c>
      <c r="BE510" s="235">
        <f>IF(O510="základní",K510,0)</f>
        <v>0</v>
      </c>
      <c r="BF510" s="235">
        <f>IF(O510="snížená",K510,0)</f>
        <v>0</v>
      </c>
      <c r="BG510" s="235">
        <f>IF(O510="zákl. přenesená",K510,0)</f>
        <v>0</v>
      </c>
      <c r="BH510" s="235">
        <f>IF(O510="sníž. přenesená",K510,0)</f>
        <v>0</v>
      </c>
      <c r="BI510" s="235">
        <f>IF(O510="nulová",K510,0)</f>
        <v>0</v>
      </c>
      <c r="BJ510" s="18" t="s">
        <v>86</v>
      </c>
      <c r="BK510" s="235">
        <f>ROUND(P510*H510,2)</f>
        <v>0</v>
      </c>
      <c r="BL510" s="18" t="s">
        <v>174</v>
      </c>
      <c r="BM510" s="234" t="s">
        <v>1025</v>
      </c>
    </row>
    <row r="511" s="2" customFormat="1">
      <c r="A511" s="39"/>
      <c r="B511" s="40"/>
      <c r="C511" s="41"/>
      <c r="D511" s="236" t="s">
        <v>176</v>
      </c>
      <c r="E511" s="41"/>
      <c r="F511" s="237" t="s">
        <v>1026</v>
      </c>
      <c r="G511" s="41"/>
      <c r="H511" s="41"/>
      <c r="I511" s="238"/>
      <c r="J511" s="238"/>
      <c r="K511" s="41"/>
      <c r="L511" s="41"/>
      <c r="M511" s="45"/>
      <c r="N511" s="239"/>
      <c r="O511" s="240"/>
      <c r="P511" s="92"/>
      <c r="Q511" s="92"/>
      <c r="R511" s="92"/>
      <c r="S511" s="92"/>
      <c r="T511" s="92"/>
      <c r="U511" s="92"/>
      <c r="V511" s="92"/>
      <c r="W511" s="92"/>
      <c r="X511" s="93"/>
      <c r="Y511" s="39"/>
      <c r="Z511" s="39"/>
      <c r="AA511" s="39"/>
      <c r="AB511" s="39"/>
      <c r="AC511" s="39"/>
      <c r="AD511" s="39"/>
      <c r="AE511" s="39"/>
      <c r="AT511" s="18" t="s">
        <v>176</v>
      </c>
      <c r="AU511" s="18" t="s">
        <v>88</v>
      </c>
    </row>
    <row r="512" s="2" customFormat="1">
      <c r="A512" s="39"/>
      <c r="B512" s="40"/>
      <c r="C512" s="41"/>
      <c r="D512" s="236" t="s">
        <v>186</v>
      </c>
      <c r="E512" s="41"/>
      <c r="F512" s="243" t="s">
        <v>1027</v>
      </c>
      <c r="G512" s="41"/>
      <c r="H512" s="41"/>
      <c r="I512" s="238"/>
      <c r="J512" s="238"/>
      <c r="K512" s="41"/>
      <c r="L512" s="41"/>
      <c r="M512" s="45"/>
      <c r="N512" s="239"/>
      <c r="O512" s="240"/>
      <c r="P512" s="92"/>
      <c r="Q512" s="92"/>
      <c r="R512" s="92"/>
      <c r="S512" s="92"/>
      <c r="T512" s="92"/>
      <c r="U512" s="92"/>
      <c r="V512" s="92"/>
      <c r="W512" s="92"/>
      <c r="X512" s="93"/>
      <c r="Y512" s="39"/>
      <c r="Z512" s="39"/>
      <c r="AA512" s="39"/>
      <c r="AB512" s="39"/>
      <c r="AC512" s="39"/>
      <c r="AD512" s="39"/>
      <c r="AE512" s="39"/>
      <c r="AT512" s="18" t="s">
        <v>186</v>
      </c>
      <c r="AU512" s="18" t="s">
        <v>88</v>
      </c>
    </row>
    <row r="513" s="13" customFormat="1">
      <c r="A513" s="13"/>
      <c r="B513" s="244"/>
      <c r="C513" s="245"/>
      <c r="D513" s="236" t="s">
        <v>304</v>
      </c>
      <c r="E513" s="268" t="s">
        <v>1</v>
      </c>
      <c r="F513" s="246" t="s">
        <v>1028</v>
      </c>
      <c r="G513" s="245"/>
      <c r="H513" s="247">
        <v>534.76900000000001</v>
      </c>
      <c r="I513" s="248"/>
      <c r="J513" s="248"/>
      <c r="K513" s="245"/>
      <c r="L513" s="245"/>
      <c r="M513" s="249"/>
      <c r="N513" s="250"/>
      <c r="O513" s="251"/>
      <c r="P513" s="251"/>
      <c r="Q513" s="251"/>
      <c r="R513" s="251"/>
      <c r="S513" s="251"/>
      <c r="T513" s="251"/>
      <c r="U513" s="251"/>
      <c r="V513" s="251"/>
      <c r="W513" s="251"/>
      <c r="X513" s="252"/>
      <c r="Y513" s="13"/>
      <c r="Z513" s="13"/>
      <c r="AA513" s="13"/>
      <c r="AB513" s="13"/>
      <c r="AC513" s="13"/>
      <c r="AD513" s="13"/>
      <c r="AE513" s="13"/>
      <c r="AT513" s="253" t="s">
        <v>304</v>
      </c>
      <c r="AU513" s="253" t="s">
        <v>88</v>
      </c>
      <c r="AV513" s="13" t="s">
        <v>88</v>
      </c>
      <c r="AW513" s="13" t="s">
        <v>5</v>
      </c>
      <c r="AX513" s="13" t="s">
        <v>86</v>
      </c>
      <c r="AY513" s="253" t="s">
        <v>167</v>
      </c>
    </row>
    <row r="514" s="2" customFormat="1" ht="24.15" customHeight="1">
      <c r="A514" s="39"/>
      <c r="B514" s="40"/>
      <c r="C514" s="222" t="s">
        <v>1029</v>
      </c>
      <c r="D514" s="222" t="s">
        <v>169</v>
      </c>
      <c r="E514" s="223" t="s">
        <v>1030</v>
      </c>
      <c r="F514" s="224" t="s">
        <v>1031</v>
      </c>
      <c r="G514" s="225" t="s">
        <v>576</v>
      </c>
      <c r="H514" s="226">
        <v>984.95000000000005</v>
      </c>
      <c r="I514" s="227"/>
      <c r="J514" s="227"/>
      <c r="K514" s="228">
        <f>ROUND(P514*H514,2)</f>
        <v>0</v>
      </c>
      <c r="L514" s="224" t="s">
        <v>478</v>
      </c>
      <c r="M514" s="45"/>
      <c r="N514" s="229" t="s">
        <v>1</v>
      </c>
      <c r="O514" s="230" t="s">
        <v>41</v>
      </c>
      <c r="P514" s="231">
        <f>I514+J514</f>
        <v>0</v>
      </c>
      <c r="Q514" s="231">
        <f>ROUND(I514*H514,2)</f>
        <v>0</v>
      </c>
      <c r="R514" s="231">
        <f>ROUND(J514*H514,2)</f>
        <v>0</v>
      </c>
      <c r="S514" s="92"/>
      <c r="T514" s="232">
        <f>S514*H514</f>
        <v>0</v>
      </c>
      <c r="U514" s="232">
        <v>0.16849</v>
      </c>
      <c r="V514" s="232">
        <f>U514*H514</f>
        <v>165.95422550000001</v>
      </c>
      <c r="W514" s="232">
        <v>0</v>
      </c>
      <c r="X514" s="233">
        <f>W514*H514</f>
        <v>0</v>
      </c>
      <c r="Y514" s="39"/>
      <c r="Z514" s="39"/>
      <c r="AA514" s="39"/>
      <c r="AB514" s="39"/>
      <c r="AC514" s="39"/>
      <c r="AD514" s="39"/>
      <c r="AE514" s="39"/>
      <c r="AR514" s="234" t="s">
        <v>174</v>
      </c>
      <c r="AT514" s="234" t="s">
        <v>169</v>
      </c>
      <c r="AU514" s="234" t="s">
        <v>88</v>
      </c>
      <c r="AY514" s="18" t="s">
        <v>167</v>
      </c>
      <c r="BE514" s="235">
        <f>IF(O514="základní",K514,0)</f>
        <v>0</v>
      </c>
      <c r="BF514" s="235">
        <f>IF(O514="snížená",K514,0)</f>
        <v>0</v>
      </c>
      <c r="BG514" s="235">
        <f>IF(O514="zákl. přenesená",K514,0)</f>
        <v>0</v>
      </c>
      <c r="BH514" s="235">
        <f>IF(O514="sníž. přenesená",K514,0)</f>
        <v>0</v>
      </c>
      <c r="BI514" s="235">
        <f>IF(O514="nulová",K514,0)</f>
        <v>0</v>
      </c>
      <c r="BJ514" s="18" t="s">
        <v>86</v>
      </c>
      <c r="BK514" s="235">
        <f>ROUND(P514*H514,2)</f>
        <v>0</v>
      </c>
      <c r="BL514" s="18" t="s">
        <v>174</v>
      </c>
      <c r="BM514" s="234" t="s">
        <v>1032</v>
      </c>
    </row>
    <row r="515" s="2" customFormat="1">
      <c r="A515" s="39"/>
      <c r="B515" s="40"/>
      <c r="C515" s="41"/>
      <c r="D515" s="236" t="s">
        <v>176</v>
      </c>
      <c r="E515" s="41"/>
      <c r="F515" s="237" t="s">
        <v>1033</v>
      </c>
      <c r="G515" s="41"/>
      <c r="H515" s="41"/>
      <c r="I515" s="238"/>
      <c r="J515" s="238"/>
      <c r="K515" s="41"/>
      <c r="L515" s="41"/>
      <c r="M515" s="45"/>
      <c r="N515" s="239"/>
      <c r="O515" s="240"/>
      <c r="P515" s="92"/>
      <c r="Q515" s="92"/>
      <c r="R515" s="92"/>
      <c r="S515" s="92"/>
      <c r="T515" s="92"/>
      <c r="U515" s="92"/>
      <c r="V515" s="92"/>
      <c r="W515" s="92"/>
      <c r="X515" s="93"/>
      <c r="Y515" s="39"/>
      <c r="Z515" s="39"/>
      <c r="AA515" s="39"/>
      <c r="AB515" s="39"/>
      <c r="AC515" s="39"/>
      <c r="AD515" s="39"/>
      <c r="AE515" s="39"/>
      <c r="AT515" s="18" t="s">
        <v>176</v>
      </c>
      <c r="AU515" s="18" t="s">
        <v>88</v>
      </c>
    </row>
    <row r="516" s="2" customFormat="1">
      <c r="A516" s="39"/>
      <c r="B516" s="40"/>
      <c r="C516" s="41"/>
      <c r="D516" s="241" t="s">
        <v>178</v>
      </c>
      <c r="E516" s="41"/>
      <c r="F516" s="242" t="s">
        <v>1034</v>
      </c>
      <c r="G516" s="41"/>
      <c r="H516" s="41"/>
      <c r="I516" s="238"/>
      <c r="J516" s="238"/>
      <c r="K516" s="41"/>
      <c r="L516" s="41"/>
      <c r="M516" s="45"/>
      <c r="N516" s="239"/>
      <c r="O516" s="240"/>
      <c r="P516" s="92"/>
      <c r="Q516" s="92"/>
      <c r="R516" s="92"/>
      <c r="S516" s="92"/>
      <c r="T516" s="92"/>
      <c r="U516" s="92"/>
      <c r="V516" s="92"/>
      <c r="W516" s="92"/>
      <c r="X516" s="93"/>
      <c r="Y516" s="39"/>
      <c r="Z516" s="39"/>
      <c r="AA516" s="39"/>
      <c r="AB516" s="39"/>
      <c r="AC516" s="39"/>
      <c r="AD516" s="39"/>
      <c r="AE516" s="39"/>
      <c r="AT516" s="18" t="s">
        <v>178</v>
      </c>
      <c r="AU516" s="18" t="s">
        <v>88</v>
      </c>
    </row>
    <row r="517" s="2" customFormat="1" ht="24.15" customHeight="1">
      <c r="A517" s="39"/>
      <c r="B517" s="40"/>
      <c r="C517" s="222" t="s">
        <v>1035</v>
      </c>
      <c r="D517" s="222" t="s">
        <v>169</v>
      </c>
      <c r="E517" s="223" t="s">
        <v>1030</v>
      </c>
      <c r="F517" s="224" t="s">
        <v>1031</v>
      </c>
      <c r="G517" s="225" t="s">
        <v>576</v>
      </c>
      <c r="H517" s="226">
        <v>111.8</v>
      </c>
      <c r="I517" s="227"/>
      <c r="J517" s="227"/>
      <c r="K517" s="228">
        <f>ROUND(P517*H517,2)</f>
        <v>0</v>
      </c>
      <c r="L517" s="224" t="s">
        <v>478</v>
      </c>
      <c r="M517" s="45"/>
      <c r="N517" s="229" t="s">
        <v>1</v>
      </c>
      <c r="O517" s="230" t="s">
        <v>41</v>
      </c>
      <c r="P517" s="231">
        <f>I517+J517</f>
        <v>0</v>
      </c>
      <c r="Q517" s="231">
        <f>ROUND(I517*H517,2)</f>
        <v>0</v>
      </c>
      <c r="R517" s="231">
        <f>ROUND(J517*H517,2)</f>
        <v>0</v>
      </c>
      <c r="S517" s="92"/>
      <c r="T517" s="232">
        <f>S517*H517</f>
        <v>0</v>
      </c>
      <c r="U517" s="232">
        <v>0.16849</v>
      </c>
      <c r="V517" s="232">
        <f>U517*H517</f>
        <v>18.837181999999999</v>
      </c>
      <c r="W517" s="232">
        <v>0</v>
      </c>
      <c r="X517" s="233">
        <f>W517*H517</f>
        <v>0</v>
      </c>
      <c r="Y517" s="39"/>
      <c r="Z517" s="39"/>
      <c r="AA517" s="39"/>
      <c r="AB517" s="39"/>
      <c r="AC517" s="39"/>
      <c r="AD517" s="39"/>
      <c r="AE517" s="39"/>
      <c r="AR517" s="234" t="s">
        <v>174</v>
      </c>
      <c r="AT517" s="234" t="s">
        <v>169</v>
      </c>
      <c r="AU517" s="234" t="s">
        <v>88</v>
      </c>
      <c r="AY517" s="18" t="s">
        <v>167</v>
      </c>
      <c r="BE517" s="235">
        <f>IF(O517="základní",K517,0)</f>
        <v>0</v>
      </c>
      <c r="BF517" s="235">
        <f>IF(O517="snížená",K517,0)</f>
        <v>0</v>
      </c>
      <c r="BG517" s="235">
        <f>IF(O517="zákl. přenesená",K517,0)</f>
        <v>0</v>
      </c>
      <c r="BH517" s="235">
        <f>IF(O517="sníž. přenesená",K517,0)</f>
        <v>0</v>
      </c>
      <c r="BI517" s="235">
        <f>IF(O517="nulová",K517,0)</f>
        <v>0</v>
      </c>
      <c r="BJ517" s="18" t="s">
        <v>86</v>
      </c>
      <c r="BK517" s="235">
        <f>ROUND(P517*H517,2)</f>
        <v>0</v>
      </c>
      <c r="BL517" s="18" t="s">
        <v>174</v>
      </c>
      <c r="BM517" s="234" t="s">
        <v>1036</v>
      </c>
    </row>
    <row r="518" s="2" customFormat="1">
      <c r="A518" s="39"/>
      <c r="B518" s="40"/>
      <c r="C518" s="41"/>
      <c r="D518" s="236" t="s">
        <v>176</v>
      </c>
      <c r="E518" s="41"/>
      <c r="F518" s="237" t="s">
        <v>1033</v>
      </c>
      <c r="G518" s="41"/>
      <c r="H518" s="41"/>
      <c r="I518" s="238"/>
      <c r="J518" s="238"/>
      <c r="K518" s="41"/>
      <c r="L518" s="41"/>
      <c r="M518" s="45"/>
      <c r="N518" s="239"/>
      <c r="O518" s="240"/>
      <c r="P518" s="92"/>
      <c r="Q518" s="92"/>
      <c r="R518" s="92"/>
      <c r="S518" s="92"/>
      <c r="T518" s="92"/>
      <c r="U518" s="92"/>
      <c r="V518" s="92"/>
      <c r="W518" s="92"/>
      <c r="X518" s="93"/>
      <c r="Y518" s="39"/>
      <c r="Z518" s="39"/>
      <c r="AA518" s="39"/>
      <c r="AB518" s="39"/>
      <c r="AC518" s="39"/>
      <c r="AD518" s="39"/>
      <c r="AE518" s="39"/>
      <c r="AT518" s="18" t="s">
        <v>176</v>
      </c>
      <c r="AU518" s="18" t="s">
        <v>88</v>
      </c>
    </row>
    <row r="519" s="2" customFormat="1">
      <c r="A519" s="39"/>
      <c r="B519" s="40"/>
      <c r="C519" s="41"/>
      <c r="D519" s="241" t="s">
        <v>178</v>
      </c>
      <c r="E519" s="41"/>
      <c r="F519" s="242" t="s">
        <v>1034</v>
      </c>
      <c r="G519" s="41"/>
      <c r="H519" s="41"/>
      <c r="I519" s="238"/>
      <c r="J519" s="238"/>
      <c r="K519" s="41"/>
      <c r="L519" s="41"/>
      <c r="M519" s="45"/>
      <c r="N519" s="239"/>
      <c r="O519" s="240"/>
      <c r="P519" s="92"/>
      <c r="Q519" s="92"/>
      <c r="R519" s="92"/>
      <c r="S519" s="92"/>
      <c r="T519" s="92"/>
      <c r="U519" s="92"/>
      <c r="V519" s="92"/>
      <c r="W519" s="92"/>
      <c r="X519" s="93"/>
      <c r="Y519" s="39"/>
      <c r="Z519" s="39"/>
      <c r="AA519" s="39"/>
      <c r="AB519" s="39"/>
      <c r="AC519" s="39"/>
      <c r="AD519" s="39"/>
      <c r="AE519" s="39"/>
      <c r="AT519" s="18" t="s">
        <v>178</v>
      </c>
      <c r="AU519" s="18" t="s">
        <v>88</v>
      </c>
    </row>
    <row r="520" s="2" customFormat="1">
      <c r="A520" s="39"/>
      <c r="B520" s="40"/>
      <c r="C520" s="41"/>
      <c r="D520" s="236" t="s">
        <v>186</v>
      </c>
      <c r="E520" s="41"/>
      <c r="F520" s="243" t="s">
        <v>1037</v>
      </c>
      <c r="G520" s="41"/>
      <c r="H520" s="41"/>
      <c r="I520" s="238"/>
      <c r="J520" s="238"/>
      <c r="K520" s="41"/>
      <c r="L520" s="41"/>
      <c r="M520" s="45"/>
      <c r="N520" s="239"/>
      <c r="O520" s="240"/>
      <c r="P520" s="92"/>
      <c r="Q520" s="92"/>
      <c r="R520" s="92"/>
      <c r="S520" s="92"/>
      <c r="T520" s="92"/>
      <c r="U520" s="92"/>
      <c r="V520" s="92"/>
      <c r="W520" s="92"/>
      <c r="X520" s="93"/>
      <c r="Y520" s="39"/>
      <c r="Z520" s="39"/>
      <c r="AA520" s="39"/>
      <c r="AB520" s="39"/>
      <c r="AC520" s="39"/>
      <c r="AD520" s="39"/>
      <c r="AE520" s="39"/>
      <c r="AT520" s="18" t="s">
        <v>186</v>
      </c>
      <c r="AU520" s="18" t="s">
        <v>88</v>
      </c>
    </row>
    <row r="521" s="2" customFormat="1" ht="24.15" customHeight="1">
      <c r="A521" s="39"/>
      <c r="B521" s="40"/>
      <c r="C521" s="254" t="s">
        <v>1038</v>
      </c>
      <c r="D521" s="254" t="s">
        <v>345</v>
      </c>
      <c r="E521" s="255" t="s">
        <v>1039</v>
      </c>
      <c r="F521" s="256" t="s">
        <v>1040</v>
      </c>
      <c r="G521" s="257" t="s">
        <v>576</v>
      </c>
      <c r="H521" s="258">
        <v>88.515000000000001</v>
      </c>
      <c r="I521" s="259"/>
      <c r="J521" s="260"/>
      <c r="K521" s="261">
        <f>ROUND(P521*H521,2)</f>
        <v>0</v>
      </c>
      <c r="L521" s="256" t="s">
        <v>478</v>
      </c>
      <c r="M521" s="262"/>
      <c r="N521" s="263" t="s">
        <v>1</v>
      </c>
      <c r="O521" s="230" t="s">
        <v>41</v>
      </c>
      <c r="P521" s="231">
        <f>I521+J521</f>
        <v>0</v>
      </c>
      <c r="Q521" s="231">
        <f>ROUND(I521*H521,2)</f>
        <v>0</v>
      </c>
      <c r="R521" s="231">
        <f>ROUND(J521*H521,2)</f>
        <v>0</v>
      </c>
      <c r="S521" s="92"/>
      <c r="T521" s="232">
        <f>S521*H521</f>
        <v>0</v>
      </c>
      <c r="U521" s="232">
        <v>0.14999999999999999</v>
      </c>
      <c r="V521" s="232">
        <f>U521*H521</f>
        <v>13.27725</v>
      </c>
      <c r="W521" s="232">
        <v>0</v>
      </c>
      <c r="X521" s="233">
        <f>W521*H521</f>
        <v>0</v>
      </c>
      <c r="Y521" s="39"/>
      <c r="Z521" s="39"/>
      <c r="AA521" s="39"/>
      <c r="AB521" s="39"/>
      <c r="AC521" s="39"/>
      <c r="AD521" s="39"/>
      <c r="AE521" s="39"/>
      <c r="AR521" s="234" t="s">
        <v>221</v>
      </c>
      <c r="AT521" s="234" t="s">
        <v>345</v>
      </c>
      <c r="AU521" s="234" t="s">
        <v>88</v>
      </c>
      <c r="AY521" s="18" t="s">
        <v>167</v>
      </c>
      <c r="BE521" s="235">
        <f>IF(O521="základní",K521,0)</f>
        <v>0</v>
      </c>
      <c r="BF521" s="235">
        <f>IF(O521="snížená",K521,0)</f>
        <v>0</v>
      </c>
      <c r="BG521" s="235">
        <f>IF(O521="zákl. přenesená",K521,0)</f>
        <v>0</v>
      </c>
      <c r="BH521" s="235">
        <f>IF(O521="sníž. přenesená",K521,0)</f>
        <v>0</v>
      </c>
      <c r="BI521" s="235">
        <f>IF(O521="nulová",K521,0)</f>
        <v>0</v>
      </c>
      <c r="BJ521" s="18" t="s">
        <v>86</v>
      </c>
      <c r="BK521" s="235">
        <f>ROUND(P521*H521,2)</f>
        <v>0</v>
      </c>
      <c r="BL521" s="18" t="s">
        <v>174</v>
      </c>
      <c r="BM521" s="234" t="s">
        <v>1041</v>
      </c>
    </row>
    <row r="522" s="2" customFormat="1">
      <c r="A522" s="39"/>
      <c r="B522" s="40"/>
      <c r="C522" s="41"/>
      <c r="D522" s="236" t="s">
        <v>176</v>
      </c>
      <c r="E522" s="41"/>
      <c r="F522" s="237" t="s">
        <v>1040</v>
      </c>
      <c r="G522" s="41"/>
      <c r="H522" s="41"/>
      <c r="I522" s="238"/>
      <c r="J522" s="238"/>
      <c r="K522" s="41"/>
      <c r="L522" s="41"/>
      <c r="M522" s="45"/>
      <c r="N522" s="239"/>
      <c r="O522" s="240"/>
      <c r="P522" s="92"/>
      <c r="Q522" s="92"/>
      <c r="R522" s="92"/>
      <c r="S522" s="92"/>
      <c r="T522" s="92"/>
      <c r="U522" s="92"/>
      <c r="V522" s="92"/>
      <c r="W522" s="92"/>
      <c r="X522" s="93"/>
      <c r="Y522" s="39"/>
      <c r="Z522" s="39"/>
      <c r="AA522" s="39"/>
      <c r="AB522" s="39"/>
      <c r="AC522" s="39"/>
      <c r="AD522" s="39"/>
      <c r="AE522" s="39"/>
      <c r="AT522" s="18" t="s">
        <v>176</v>
      </c>
      <c r="AU522" s="18" t="s">
        <v>88</v>
      </c>
    </row>
    <row r="523" s="13" customFormat="1">
      <c r="A523" s="13"/>
      <c r="B523" s="244"/>
      <c r="C523" s="245"/>
      <c r="D523" s="236" t="s">
        <v>304</v>
      </c>
      <c r="E523" s="268" t="s">
        <v>1</v>
      </c>
      <c r="F523" s="246" t="s">
        <v>1042</v>
      </c>
      <c r="G523" s="245"/>
      <c r="H523" s="247">
        <v>88.515000000000001</v>
      </c>
      <c r="I523" s="248"/>
      <c r="J523" s="248"/>
      <c r="K523" s="245"/>
      <c r="L523" s="245"/>
      <c r="M523" s="249"/>
      <c r="N523" s="250"/>
      <c r="O523" s="251"/>
      <c r="P523" s="251"/>
      <c r="Q523" s="251"/>
      <c r="R523" s="251"/>
      <c r="S523" s="251"/>
      <c r="T523" s="251"/>
      <c r="U523" s="251"/>
      <c r="V523" s="251"/>
      <c r="W523" s="251"/>
      <c r="X523" s="252"/>
      <c r="Y523" s="13"/>
      <c r="Z523" s="13"/>
      <c r="AA523" s="13"/>
      <c r="AB523" s="13"/>
      <c r="AC523" s="13"/>
      <c r="AD523" s="13"/>
      <c r="AE523" s="13"/>
      <c r="AT523" s="253" t="s">
        <v>304</v>
      </c>
      <c r="AU523" s="253" t="s">
        <v>88</v>
      </c>
      <c r="AV523" s="13" t="s">
        <v>88</v>
      </c>
      <c r="AW523" s="13" t="s">
        <v>5</v>
      </c>
      <c r="AX523" s="13" t="s">
        <v>86</v>
      </c>
      <c r="AY523" s="253" t="s">
        <v>167</v>
      </c>
    </row>
    <row r="524" s="2" customFormat="1" ht="24.15" customHeight="1">
      <c r="A524" s="39"/>
      <c r="B524" s="40"/>
      <c r="C524" s="254" t="s">
        <v>1043</v>
      </c>
      <c r="D524" s="254" t="s">
        <v>345</v>
      </c>
      <c r="E524" s="255" t="s">
        <v>1044</v>
      </c>
      <c r="F524" s="256" t="s">
        <v>1045</v>
      </c>
      <c r="G524" s="257" t="s">
        <v>576</v>
      </c>
      <c r="H524" s="258">
        <v>28.875</v>
      </c>
      <c r="I524" s="259"/>
      <c r="J524" s="260"/>
      <c r="K524" s="261">
        <f>ROUND(P524*H524,2)</f>
        <v>0</v>
      </c>
      <c r="L524" s="256" t="s">
        <v>478</v>
      </c>
      <c r="M524" s="262"/>
      <c r="N524" s="263" t="s">
        <v>1</v>
      </c>
      <c r="O524" s="230" t="s">
        <v>41</v>
      </c>
      <c r="P524" s="231">
        <f>I524+J524</f>
        <v>0</v>
      </c>
      <c r="Q524" s="231">
        <f>ROUND(I524*H524,2)</f>
        <v>0</v>
      </c>
      <c r="R524" s="231">
        <f>ROUND(J524*H524,2)</f>
        <v>0</v>
      </c>
      <c r="S524" s="92"/>
      <c r="T524" s="232">
        <f>S524*H524</f>
        <v>0</v>
      </c>
      <c r="U524" s="232">
        <v>0.14999999999999999</v>
      </c>
      <c r="V524" s="232">
        <f>U524*H524</f>
        <v>4.3312499999999998</v>
      </c>
      <c r="W524" s="232">
        <v>0</v>
      </c>
      <c r="X524" s="233">
        <f>W524*H524</f>
        <v>0</v>
      </c>
      <c r="Y524" s="39"/>
      <c r="Z524" s="39"/>
      <c r="AA524" s="39"/>
      <c r="AB524" s="39"/>
      <c r="AC524" s="39"/>
      <c r="AD524" s="39"/>
      <c r="AE524" s="39"/>
      <c r="AR524" s="234" t="s">
        <v>221</v>
      </c>
      <c r="AT524" s="234" t="s">
        <v>345</v>
      </c>
      <c r="AU524" s="234" t="s">
        <v>88</v>
      </c>
      <c r="AY524" s="18" t="s">
        <v>167</v>
      </c>
      <c r="BE524" s="235">
        <f>IF(O524="základní",K524,0)</f>
        <v>0</v>
      </c>
      <c r="BF524" s="235">
        <f>IF(O524="snížená",K524,0)</f>
        <v>0</v>
      </c>
      <c r="BG524" s="235">
        <f>IF(O524="zákl. přenesená",K524,0)</f>
        <v>0</v>
      </c>
      <c r="BH524" s="235">
        <f>IF(O524="sníž. přenesená",K524,0)</f>
        <v>0</v>
      </c>
      <c r="BI524" s="235">
        <f>IF(O524="nulová",K524,0)</f>
        <v>0</v>
      </c>
      <c r="BJ524" s="18" t="s">
        <v>86</v>
      </c>
      <c r="BK524" s="235">
        <f>ROUND(P524*H524,2)</f>
        <v>0</v>
      </c>
      <c r="BL524" s="18" t="s">
        <v>174</v>
      </c>
      <c r="BM524" s="234" t="s">
        <v>1046</v>
      </c>
    </row>
    <row r="525" s="2" customFormat="1">
      <c r="A525" s="39"/>
      <c r="B525" s="40"/>
      <c r="C525" s="41"/>
      <c r="D525" s="236" t="s">
        <v>176</v>
      </c>
      <c r="E525" s="41"/>
      <c r="F525" s="237" t="s">
        <v>1045</v>
      </c>
      <c r="G525" s="41"/>
      <c r="H525" s="41"/>
      <c r="I525" s="238"/>
      <c r="J525" s="238"/>
      <c r="K525" s="41"/>
      <c r="L525" s="41"/>
      <c r="M525" s="45"/>
      <c r="N525" s="239"/>
      <c r="O525" s="240"/>
      <c r="P525" s="92"/>
      <c r="Q525" s="92"/>
      <c r="R525" s="92"/>
      <c r="S525" s="92"/>
      <c r="T525" s="92"/>
      <c r="U525" s="92"/>
      <c r="V525" s="92"/>
      <c r="W525" s="92"/>
      <c r="X525" s="93"/>
      <c r="Y525" s="39"/>
      <c r="Z525" s="39"/>
      <c r="AA525" s="39"/>
      <c r="AB525" s="39"/>
      <c r="AC525" s="39"/>
      <c r="AD525" s="39"/>
      <c r="AE525" s="39"/>
      <c r="AT525" s="18" t="s">
        <v>176</v>
      </c>
      <c r="AU525" s="18" t="s">
        <v>88</v>
      </c>
    </row>
    <row r="526" s="2" customFormat="1">
      <c r="A526" s="39"/>
      <c r="B526" s="40"/>
      <c r="C526" s="41"/>
      <c r="D526" s="236" t="s">
        <v>186</v>
      </c>
      <c r="E526" s="41"/>
      <c r="F526" s="243" t="s">
        <v>1047</v>
      </c>
      <c r="G526" s="41"/>
      <c r="H526" s="41"/>
      <c r="I526" s="238"/>
      <c r="J526" s="238"/>
      <c r="K526" s="41"/>
      <c r="L526" s="41"/>
      <c r="M526" s="45"/>
      <c r="N526" s="239"/>
      <c r="O526" s="240"/>
      <c r="P526" s="92"/>
      <c r="Q526" s="92"/>
      <c r="R526" s="92"/>
      <c r="S526" s="92"/>
      <c r="T526" s="92"/>
      <c r="U526" s="92"/>
      <c r="V526" s="92"/>
      <c r="W526" s="92"/>
      <c r="X526" s="93"/>
      <c r="Y526" s="39"/>
      <c r="Z526" s="39"/>
      <c r="AA526" s="39"/>
      <c r="AB526" s="39"/>
      <c r="AC526" s="39"/>
      <c r="AD526" s="39"/>
      <c r="AE526" s="39"/>
      <c r="AT526" s="18" t="s">
        <v>186</v>
      </c>
      <c r="AU526" s="18" t="s">
        <v>88</v>
      </c>
    </row>
    <row r="527" s="13" customFormat="1">
      <c r="A527" s="13"/>
      <c r="B527" s="244"/>
      <c r="C527" s="245"/>
      <c r="D527" s="236" t="s">
        <v>304</v>
      </c>
      <c r="E527" s="268" t="s">
        <v>1</v>
      </c>
      <c r="F527" s="246" t="s">
        <v>1048</v>
      </c>
      <c r="G527" s="245"/>
      <c r="H527" s="247">
        <v>28.875</v>
      </c>
      <c r="I527" s="248"/>
      <c r="J527" s="248"/>
      <c r="K527" s="245"/>
      <c r="L527" s="245"/>
      <c r="M527" s="249"/>
      <c r="N527" s="250"/>
      <c r="O527" s="251"/>
      <c r="P527" s="251"/>
      <c r="Q527" s="251"/>
      <c r="R527" s="251"/>
      <c r="S527" s="251"/>
      <c r="T527" s="251"/>
      <c r="U527" s="251"/>
      <c r="V527" s="251"/>
      <c r="W527" s="251"/>
      <c r="X527" s="252"/>
      <c r="Y527" s="13"/>
      <c r="Z527" s="13"/>
      <c r="AA527" s="13"/>
      <c r="AB527" s="13"/>
      <c r="AC527" s="13"/>
      <c r="AD527" s="13"/>
      <c r="AE527" s="13"/>
      <c r="AT527" s="253" t="s">
        <v>304</v>
      </c>
      <c r="AU527" s="253" t="s">
        <v>88</v>
      </c>
      <c r="AV527" s="13" t="s">
        <v>88</v>
      </c>
      <c r="AW527" s="13" t="s">
        <v>5</v>
      </c>
      <c r="AX527" s="13" t="s">
        <v>86</v>
      </c>
      <c r="AY527" s="253" t="s">
        <v>167</v>
      </c>
    </row>
    <row r="528" s="2" customFormat="1" ht="24.15" customHeight="1">
      <c r="A528" s="39"/>
      <c r="B528" s="40"/>
      <c r="C528" s="222" t="s">
        <v>1049</v>
      </c>
      <c r="D528" s="222" t="s">
        <v>169</v>
      </c>
      <c r="E528" s="223" t="s">
        <v>1050</v>
      </c>
      <c r="F528" s="224" t="s">
        <v>1051</v>
      </c>
      <c r="G528" s="225" t="s">
        <v>576</v>
      </c>
      <c r="H528" s="226">
        <v>36.100000000000001</v>
      </c>
      <c r="I528" s="227"/>
      <c r="J528" s="227"/>
      <c r="K528" s="228">
        <f>ROUND(P528*H528,2)</f>
        <v>0</v>
      </c>
      <c r="L528" s="224" t="s">
        <v>478</v>
      </c>
      <c r="M528" s="45"/>
      <c r="N528" s="229" t="s">
        <v>1</v>
      </c>
      <c r="O528" s="230" t="s">
        <v>41</v>
      </c>
      <c r="P528" s="231">
        <f>I528+J528</f>
        <v>0</v>
      </c>
      <c r="Q528" s="231">
        <f>ROUND(I528*H528,2)</f>
        <v>0</v>
      </c>
      <c r="R528" s="231">
        <f>ROUND(J528*H528,2)</f>
        <v>0</v>
      </c>
      <c r="S528" s="92"/>
      <c r="T528" s="232">
        <f>S528*H528</f>
        <v>0</v>
      </c>
      <c r="U528" s="232">
        <v>0.10095</v>
      </c>
      <c r="V528" s="232">
        <f>U528*H528</f>
        <v>3.6442950000000001</v>
      </c>
      <c r="W528" s="232">
        <v>0</v>
      </c>
      <c r="X528" s="233">
        <f>W528*H528</f>
        <v>0</v>
      </c>
      <c r="Y528" s="39"/>
      <c r="Z528" s="39"/>
      <c r="AA528" s="39"/>
      <c r="AB528" s="39"/>
      <c r="AC528" s="39"/>
      <c r="AD528" s="39"/>
      <c r="AE528" s="39"/>
      <c r="AR528" s="234" t="s">
        <v>174</v>
      </c>
      <c r="AT528" s="234" t="s">
        <v>169</v>
      </c>
      <c r="AU528" s="234" t="s">
        <v>88</v>
      </c>
      <c r="AY528" s="18" t="s">
        <v>167</v>
      </c>
      <c r="BE528" s="235">
        <f>IF(O528="základní",K528,0)</f>
        <v>0</v>
      </c>
      <c r="BF528" s="235">
        <f>IF(O528="snížená",K528,0)</f>
        <v>0</v>
      </c>
      <c r="BG528" s="235">
        <f>IF(O528="zákl. přenesená",K528,0)</f>
        <v>0</v>
      </c>
      <c r="BH528" s="235">
        <f>IF(O528="sníž. přenesená",K528,0)</f>
        <v>0</v>
      </c>
      <c r="BI528" s="235">
        <f>IF(O528="nulová",K528,0)</f>
        <v>0</v>
      </c>
      <c r="BJ528" s="18" t="s">
        <v>86</v>
      </c>
      <c r="BK528" s="235">
        <f>ROUND(P528*H528,2)</f>
        <v>0</v>
      </c>
      <c r="BL528" s="18" t="s">
        <v>174</v>
      </c>
      <c r="BM528" s="234" t="s">
        <v>1052</v>
      </c>
    </row>
    <row r="529" s="2" customFormat="1">
      <c r="A529" s="39"/>
      <c r="B529" s="40"/>
      <c r="C529" s="41"/>
      <c r="D529" s="236" t="s">
        <v>176</v>
      </c>
      <c r="E529" s="41"/>
      <c r="F529" s="237" t="s">
        <v>1053</v>
      </c>
      <c r="G529" s="41"/>
      <c r="H529" s="41"/>
      <c r="I529" s="238"/>
      <c r="J529" s="238"/>
      <c r="K529" s="41"/>
      <c r="L529" s="41"/>
      <c r="M529" s="45"/>
      <c r="N529" s="239"/>
      <c r="O529" s="240"/>
      <c r="P529" s="92"/>
      <c r="Q529" s="92"/>
      <c r="R529" s="92"/>
      <c r="S529" s="92"/>
      <c r="T529" s="92"/>
      <c r="U529" s="92"/>
      <c r="V529" s="92"/>
      <c r="W529" s="92"/>
      <c r="X529" s="93"/>
      <c r="Y529" s="39"/>
      <c r="Z529" s="39"/>
      <c r="AA529" s="39"/>
      <c r="AB529" s="39"/>
      <c r="AC529" s="39"/>
      <c r="AD529" s="39"/>
      <c r="AE529" s="39"/>
      <c r="AT529" s="18" t="s">
        <v>176</v>
      </c>
      <c r="AU529" s="18" t="s">
        <v>88</v>
      </c>
    </row>
    <row r="530" s="2" customFormat="1">
      <c r="A530" s="39"/>
      <c r="B530" s="40"/>
      <c r="C530" s="41"/>
      <c r="D530" s="241" t="s">
        <v>178</v>
      </c>
      <c r="E530" s="41"/>
      <c r="F530" s="242" t="s">
        <v>1054</v>
      </c>
      <c r="G530" s="41"/>
      <c r="H530" s="41"/>
      <c r="I530" s="238"/>
      <c r="J530" s="238"/>
      <c r="K530" s="41"/>
      <c r="L530" s="41"/>
      <c r="M530" s="45"/>
      <c r="N530" s="239"/>
      <c r="O530" s="240"/>
      <c r="P530" s="92"/>
      <c r="Q530" s="92"/>
      <c r="R530" s="92"/>
      <c r="S530" s="92"/>
      <c r="T530" s="92"/>
      <c r="U530" s="92"/>
      <c r="V530" s="92"/>
      <c r="W530" s="92"/>
      <c r="X530" s="93"/>
      <c r="Y530" s="39"/>
      <c r="Z530" s="39"/>
      <c r="AA530" s="39"/>
      <c r="AB530" s="39"/>
      <c r="AC530" s="39"/>
      <c r="AD530" s="39"/>
      <c r="AE530" s="39"/>
      <c r="AT530" s="18" t="s">
        <v>178</v>
      </c>
      <c r="AU530" s="18" t="s">
        <v>88</v>
      </c>
    </row>
    <row r="531" s="2" customFormat="1" ht="24.15" customHeight="1">
      <c r="A531" s="39"/>
      <c r="B531" s="40"/>
      <c r="C531" s="254" t="s">
        <v>1055</v>
      </c>
      <c r="D531" s="254" t="s">
        <v>345</v>
      </c>
      <c r="E531" s="255" t="s">
        <v>1056</v>
      </c>
      <c r="F531" s="256" t="s">
        <v>1057</v>
      </c>
      <c r="G531" s="257" t="s">
        <v>576</v>
      </c>
      <c r="H531" s="258">
        <v>37.905000000000001</v>
      </c>
      <c r="I531" s="259"/>
      <c r="J531" s="260"/>
      <c r="K531" s="261">
        <f>ROUND(P531*H531,2)</f>
        <v>0</v>
      </c>
      <c r="L531" s="256" t="s">
        <v>478</v>
      </c>
      <c r="M531" s="262"/>
      <c r="N531" s="263" t="s">
        <v>1</v>
      </c>
      <c r="O531" s="230" t="s">
        <v>41</v>
      </c>
      <c r="P531" s="231">
        <f>I531+J531</f>
        <v>0</v>
      </c>
      <c r="Q531" s="231">
        <f>ROUND(I531*H531,2)</f>
        <v>0</v>
      </c>
      <c r="R531" s="231">
        <f>ROUND(J531*H531,2)</f>
        <v>0</v>
      </c>
      <c r="S531" s="92"/>
      <c r="T531" s="232">
        <f>S531*H531</f>
        <v>0</v>
      </c>
      <c r="U531" s="232">
        <v>0.021999999999999999</v>
      </c>
      <c r="V531" s="232">
        <f>U531*H531</f>
        <v>0.83390999999999993</v>
      </c>
      <c r="W531" s="232">
        <v>0</v>
      </c>
      <c r="X531" s="233">
        <f>W531*H531</f>
        <v>0</v>
      </c>
      <c r="Y531" s="39"/>
      <c r="Z531" s="39"/>
      <c r="AA531" s="39"/>
      <c r="AB531" s="39"/>
      <c r="AC531" s="39"/>
      <c r="AD531" s="39"/>
      <c r="AE531" s="39"/>
      <c r="AR531" s="234" t="s">
        <v>221</v>
      </c>
      <c r="AT531" s="234" t="s">
        <v>345</v>
      </c>
      <c r="AU531" s="234" t="s">
        <v>88</v>
      </c>
      <c r="AY531" s="18" t="s">
        <v>167</v>
      </c>
      <c r="BE531" s="235">
        <f>IF(O531="základní",K531,0)</f>
        <v>0</v>
      </c>
      <c r="BF531" s="235">
        <f>IF(O531="snížená",K531,0)</f>
        <v>0</v>
      </c>
      <c r="BG531" s="235">
        <f>IF(O531="zákl. přenesená",K531,0)</f>
        <v>0</v>
      </c>
      <c r="BH531" s="235">
        <f>IF(O531="sníž. přenesená",K531,0)</f>
        <v>0</v>
      </c>
      <c r="BI531" s="235">
        <f>IF(O531="nulová",K531,0)</f>
        <v>0</v>
      </c>
      <c r="BJ531" s="18" t="s">
        <v>86</v>
      </c>
      <c r="BK531" s="235">
        <f>ROUND(P531*H531,2)</f>
        <v>0</v>
      </c>
      <c r="BL531" s="18" t="s">
        <v>174</v>
      </c>
      <c r="BM531" s="234" t="s">
        <v>1058</v>
      </c>
    </row>
    <row r="532" s="2" customFormat="1">
      <c r="A532" s="39"/>
      <c r="B532" s="40"/>
      <c r="C532" s="41"/>
      <c r="D532" s="236" t="s">
        <v>176</v>
      </c>
      <c r="E532" s="41"/>
      <c r="F532" s="237" t="s">
        <v>1057</v>
      </c>
      <c r="G532" s="41"/>
      <c r="H532" s="41"/>
      <c r="I532" s="238"/>
      <c r="J532" s="238"/>
      <c r="K532" s="41"/>
      <c r="L532" s="41"/>
      <c r="M532" s="45"/>
      <c r="N532" s="239"/>
      <c r="O532" s="240"/>
      <c r="P532" s="92"/>
      <c r="Q532" s="92"/>
      <c r="R532" s="92"/>
      <c r="S532" s="92"/>
      <c r="T532" s="92"/>
      <c r="U532" s="92"/>
      <c r="V532" s="92"/>
      <c r="W532" s="92"/>
      <c r="X532" s="93"/>
      <c r="Y532" s="39"/>
      <c r="Z532" s="39"/>
      <c r="AA532" s="39"/>
      <c r="AB532" s="39"/>
      <c r="AC532" s="39"/>
      <c r="AD532" s="39"/>
      <c r="AE532" s="39"/>
      <c r="AT532" s="18" t="s">
        <v>176</v>
      </c>
      <c r="AU532" s="18" t="s">
        <v>88</v>
      </c>
    </row>
    <row r="533" s="13" customFormat="1">
      <c r="A533" s="13"/>
      <c r="B533" s="244"/>
      <c r="C533" s="245"/>
      <c r="D533" s="236" t="s">
        <v>304</v>
      </c>
      <c r="E533" s="268" t="s">
        <v>1</v>
      </c>
      <c r="F533" s="246" t="s">
        <v>1059</v>
      </c>
      <c r="G533" s="245"/>
      <c r="H533" s="247">
        <v>37.905000000000001</v>
      </c>
      <c r="I533" s="248"/>
      <c r="J533" s="248"/>
      <c r="K533" s="245"/>
      <c r="L533" s="245"/>
      <c r="M533" s="249"/>
      <c r="N533" s="250"/>
      <c r="O533" s="251"/>
      <c r="P533" s="251"/>
      <c r="Q533" s="251"/>
      <c r="R533" s="251"/>
      <c r="S533" s="251"/>
      <c r="T533" s="251"/>
      <c r="U533" s="251"/>
      <c r="V533" s="251"/>
      <c r="W533" s="251"/>
      <c r="X533" s="252"/>
      <c r="Y533" s="13"/>
      <c r="Z533" s="13"/>
      <c r="AA533" s="13"/>
      <c r="AB533" s="13"/>
      <c r="AC533" s="13"/>
      <c r="AD533" s="13"/>
      <c r="AE533" s="13"/>
      <c r="AT533" s="253" t="s">
        <v>304</v>
      </c>
      <c r="AU533" s="253" t="s">
        <v>88</v>
      </c>
      <c r="AV533" s="13" t="s">
        <v>88</v>
      </c>
      <c r="AW533" s="13" t="s">
        <v>5</v>
      </c>
      <c r="AX533" s="13" t="s">
        <v>86</v>
      </c>
      <c r="AY533" s="253" t="s">
        <v>167</v>
      </c>
    </row>
    <row r="534" s="2" customFormat="1" ht="24.15" customHeight="1">
      <c r="A534" s="39"/>
      <c r="B534" s="40"/>
      <c r="C534" s="222" t="s">
        <v>1060</v>
      </c>
      <c r="D534" s="222" t="s">
        <v>169</v>
      </c>
      <c r="E534" s="223" t="s">
        <v>1061</v>
      </c>
      <c r="F534" s="224" t="s">
        <v>1062</v>
      </c>
      <c r="G534" s="225" t="s">
        <v>433</v>
      </c>
      <c r="H534" s="226">
        <v>99.450000000000003</v>
      </c>
      <c r="I534" s="227"/>
      <c r="J534" s="227"/>
      <c r="K534" s="228">
        <f>ROUND(P534*H534,2)</f>
        <v>0</v>
      </c>
      <c r="L534" s="224" t="s">
        <v>478</v>
      </c>
      <c r="M534" s="45"/>
      <c r="N534" s="229" t="s">
        <v>1</v>
      </c>
      <c r="O534" s="230" t="s">
        <v>41</v>
      </c>
      <c r="P534" s="231">
        <f>I534+J534</f>
        <v>0</v>
      </c>
      <c r="Q534" s="231">
        <f>ROUND(I534*H534,2)</f>
        <v>0</v>
      </c>
      <c r="R534" s="231">
        <f>ROUND(J534*H534,2)</f>
        <v>0</v>
      </c>
      <c r="S534" s="92"/>
      <c r="T534" s="232">
        <f>S534*H534</f>
        <v>0</v>
      </c>
      <c r="U534" s="232">
        <v>2.2563399999999998</v>
      </c>
      <c r="V534" s="232">
        <f>U534*H534</f>
        <v>224.393013</v>
      </c>
      <c r="W534" s="232">
        <v>0</v>
      </c>
      <c r="X534" s="233">
        <f>W534*H534</f>
        <v>0</v>
      </c>
      <c r="Y534" s="39"/>
      <c r="Z534" s="39"/>
      <c r="AA534" s="39"/>
      <c r="AB534" s="39"/>
      <c r="AC534" s="39"/>
      <c r="AD534" s="39"/>
      <c r="AE534" s="39"/>
      <c r="AR534" s="234" t="s">
        <v>174</v>
      </c>
      <c r="AT534" s="234" t="s">
        <v>169</v>
      </c>
      <c r="AU534" s="234" t="s">
        <v>88</v>
      </c>
      <c r="AY534" s="18" t="s">
        <v>167</v>
      </c>
      <c r="BE534" s="235">
        <f>IF(O534="základní",K534,0)</f>
        <v>0</v>
      </c>
      <c r="BF534" s="235">
        <f>IF(O534="snížená",K534,0)</f>
        <v>0</v>
      </c>
      <c r="BG534" s="235">
        <f>IF(O534="zákl. přenesená",K534,0)</f>
        <v>0</v>
      </c>
      <c r="BH534" s="235">
        <f>IF(O534="sníž. přenesená",K534,0)</f>
        <v>0</v>
      </c>
      <c r="BI534" s="235">
        <f>IF(O534="nulová",K534,0)</f>
        <v>0</v>
      </c>
      <c r="BJ534" s="18" t="s">
        <v>86</v>
      </c>
      <c r="BK534" s="235">
        <f>ROUND(P534*H534,2)</f>
        <v>0</v>
      </c>
      <c r="BL534" s="18" t="s">
        <v>174</v>
      </c>
      <c r="BM534" s="234" t="s">
        <v>1063</v>
      </c>
    </row>
    <row r="535" s="2" customFormat="1">
      <c r="A535" s="39"/>
      <c r="B535" s="40"/>
      <c r="C535" s="41"/>
      <c r="D535" s="236" t="s">
        <v>176</v>
      </c>
      <c r="E535" s="41"/>
      <c r="F535" s="237" t="s">
        <v>1064</v>
      </c>
      <c r="G535" s="41"/>
      <c r="H535" s="41"/>
      <c r="I535" s="238"/>
      <c r="J535" s="238"/>
      <c r="K535" s="41"/>
      <c r="L535" s="41"/>
      <c r="M535" s="45"/>
      <c r="N535" s="239"/>
      <c r="O535" s="240"/>
      <c r="P535" s="92"/>
      <c r="Q535" s="92"/>
      <c r="R535" s="92"/>
      <c r="S535" s="92"/>
      <c r="T535" s="92"/>
      <c r="U535" s="92"/>
      <c r="V535" s="92"/>
      <c r="W535" s="92"/>
      <c r="X535" s="93"/>
      <c r="Y535" s="39"/>
      <c r="Z535" s="39"/>
      <c r="AA535" s="39"/>
      <c r="AB535" s="39"/>
      <c r="AC535" s="39"/>
      <c r="AD535" s="39"/>
      <c r="AE535" s="39"/>
      <c r="AT535" s="18" t="s">
        <v>176</v>
      </c>
      <c r="AU535" s="18" t="s">
        <v>88</v>
      </c>
    </row>
    <row r="536" s="2" customFormat="1">
      <c r="A536" s="39"/>
      <c r="B536" s="40"/>
      <c r="C536" s="41"/>
      <c r="D536" s="241" t="s">
        <v>178</v>
      </c>
      <c r="E536" s="41"/>
      <c r="F536" s="242" t="s">
        <v>1065</v>
      </c>
      <c r="G536" s="41"/>
      <c r="H536" s="41"/>
      <c r="I536" s="238"/>
      <c r="J536" s="238"/>
      <c r="K536" s="41"/>
      <c r="L536" s="41"/>
      <c r="M536" s="45"/>
      <c r="N536" s="239"/>
      <c r="O536" s="240"/>
      <c r="P536" s="92"/>
      <c r="Q536" s="92"/>
      <c r="R536" s="92"/>
      <c r="S536" s="92"/>
      <c r="T536" s="92"/>
      <c r="U536" s="92"/>
      <c r="V536" s="92"/>
      <c r="W536" s="92"/>
      <c r="X536" s="93"/>
      <c r="Y536" s="39"/>
      <c r="Z536" s="39"/>
      <c r="AA536" s="39"/>
      <c r="AB536" s="39"/>
      <c r="AC536" s="39"/>
      <c r="AD536" s="39"/>
      <c r="AE536" s="39"/>
      <c r="AT536" s="18" t="s">
        <v>178</v>
      </c>
      <c r="AU536" s="18" t="s">
        <v>88</v>
      </c>
    </row>
    <row r="537" s="2" customFormat="1">
      <c r="A537" s="39"/>
      <c r="B537" s="40"/>
      <c r="C537" s="41"/>
      <c r="D537" s="236" t="s">
        <v>186</v>
      </c>
      <c r="E537" s="41"/>
      <c r="F537" s="243" t="s">
        <v>1066</v>
      </c>
      <c r="G537" s="41"/>
      <c r="H537" s="41"/>
      <c r="I537" s="238"/>
      <c r="J537" s="238"/>
      <c r="K537" s="41"/>
      <c r="L537" s="41"/>
      <c r="M537" s="45"/>
      <c r="N537" s="239"/>
      <c r="O537" s="240"/>
      <c r="P537" s="92"/>
      <c r="Q537" s="92"/>
      <c r="R537" s="92"/>
      <c r="S537" s="92"/>
      <c r="T537" s="92"/>
      <c r="U537" s="92"/>
      <c r="V537" s="92"/>
      <c r="W537" s="92"/>
      <c r="X537" s="93"/>
      <c r="Y537" s="39"/>
      <c r="Z537" s="39"/>
      <c r="AA537" s="39"/>
      <c r="AB537" s="39"/>
      <c r="AC537" s="39"/>
      <c r="AD537" s="39"/>
      <c r="AE537" s="39"/>
      <c r="AT537" s="18" t="s">
        <v>186</v>
      </c>
      <c r="AU537" s="18" t="s">
        <v>88</v>
      </c>
    </row>
    <row r="538" s="2" customFormat="1" ht="33" customHeight="1">
      <c r="A538" s="39"/>
      <c r="B538" s="40"/>
      <c r="C538" s="222" t="s">
        <v>1067</v>
      </c>
      <c r="D538" s="222" t="s">
        <v>169</v>
      </c>
      <c r="E538" s="223" t="s">
        <v>1068</v>
      </c>
      <c r="F538" s="224" t="s">
        <v>1069</v>
      </c>
      <c r="G538" s="225" t="s">
        <v>182</v>
      </c>
      <c r="H538" s="226">
        <v>5</v>
      </c>
      <c r="I538" s="227"/>
      <c r="J538" s="227"/>
      <c r="K538" s="228">
        <f>ROUND(P538*H538,2)</f>
        <v>0</v>
      </c>
      <c r="L538" s="224" t="s">
        <v>478</v>
      </c>
      <c r="M538" s="45"/>
      <c r="N538" s="229" t="s">
        <v>1</v>
      </c>
      <c r="O538" s="230" t="s">
        <v>41</v>
      </c>
      <c r="P538" s="231">
        <f>I538+J538</f>
        <v>0</v>
      </c>
      <c r="Q538" s="231">
        <f>ROUND(I538*H538,2)</f>
        <v>0</v>
      </c>
      <c r="R538" s="231">
        <f>ROUND(J538*H538,2)</f>
        <v>0</v>
      </c>
      <c r="S538" s="92"/>
      <c r="T538" s="232">
        <f>S538*H538</f>
        <v>0</v>
      </c>
      <c r="U538" s="232">
        <v>0</v>
      </c>
      <c r="V538" s="232">
        <f>U538*H538</f>
        <v>0</v>
      </c>
      <c r="W538" s="232">
        <v>0.050000000000000003</v>
      </c>
      <c r="X538" s="233">
        <f>W538*H538</f>
        <v>0.25</v>
      </c>
      <c r="Y538" s="39"/>
      <c r="Z538" s="39"/>
      <c r="AA538" s="39"/>
      <c r="AB538" s="39"/>
      <c r="AC538" s="39"/>
      <c r="AD538" s="39"/>
      <c r="AE538" s="39"/>
      <c r="AR538" s="234" t="s">
        <v>174</v>
      </c>
      <c r="AT538" s="234" t="s">
        <v>169</v>
      </c>
      <c r="AU538" s="234" t="s">
        <v>88</v>
      </c>
      <c r="AY538" s="18" t="s">
        <v>167</v>
      </c>
      <c r="BE538" s="235">
        <f>IF(O538="základní",K538,0)</f>
        <v>0</v>
      </c>
      <c r="BF538" s="235">
        <f>IF(O538="snížená",K538,0)</f>
        <v>0</v>
      </c>
      <c r="BG538" s="235">
        <f>IF(O538="zákl. přenesená",K538,0)</f>
        <v>0</v>
      </c>
      <c r="BH538" s="235">
        <f>IF(O538="sníž. přenesená",K538,0)</f>
        <v>0</v>
      </c>
      <c r="BI538" s="235">
        <f>IF(O538="nulová",K538,0)</f>
        <v>0</v>
      </c>
      <c r="BJ538" s="18" t="s">
        <v>86</v>
      </c>
      <c r="BK538" s="235">
        <f>ROUND(P538*H538,2)</f>
        <v>0</v>
      </c>
      <c r="BL538" s="18" t="s">
        <v>174</v>
      </c>
      <c r="BM538" s="234" t="s">
        <v>1070</v>
      </c>
    </row>
    <row r="539" s="2" customFormat="1">
      <c r="A539" s="39"/>
      <c r="B539" s="40"/>
      <c r="C539" s="41"/>
      <c r="D539" s="236" t="s">
        <v>176</v>
      </c>
      <c r="E539" s="41"/>
      <c r="F539" s="237" t="s">
        <v>1071</v>
      </c>
      <c r="G539" s="41"/>
      <c r="H539" s="41"/>
      <c r="I539" s="238"/>
      <c r="J539" s="238"/>
      <c r="K539" s="41"/>
      <c r="L539" s="41"/>
      <c r="M539" s="45"/>
      <c r="N539" s="239"/>
      <c r="O539" s="240"/>
      <c r="P539" s="92"/>
      <c r="Q539" s="92"/>
      <c r="R539" s="92"/>
      <c r="S539" s="92"/>
      <c r="T539" s="92"/>
      <c r="U539" s="92"/>
      <c r="V539" s="92"/>
      <c r="W539" s="92"/>
      <c r="X539" s="93"/>
      <c r="Y539" s="39"/>
      <c r="Z539" s="39"/>
      <c r="AA539" s="39"/>
      <c r="AB539" s="39"/>
      <c r="AC539" s="39"/>
      <c r="AD539" s="39"/>
      <c r="AE539" s="39"/>
      <c r="AT539" s="18" t="s">
        <v>176</v>
      </c>
      <c r="AU539" s="18" t="s">
        <v>88</v>
      </c>
    </row>
    <row r="540" s="2" customFormat="1">
      <c r="A540" s="39"/>
      <c r="B540" s="40"/>
      <c r="C540" s="41"/>
      <c r="D540" s="241" t="s">
        <v>178</v>
      </c>
      <c r="E540" s="41"/>
      <c r="F540" s="242" t="s">
        <v>1072</v>
      </c>
      <c r="G540" s="41"/>
      <c r="H540" s="41"/>
      <c r="I540" s="238"/>
      <c r="J540" s="238"/>
      <c r="K540" s="41"/>
      <c r="L540" s="41"/>
      <c r="M540" s="45"/>
      <c r="N540" s="239"/>
      <c r="O540" s="240"/>
      <c r="P540" s="92"/>
      <c r="Q540" s="92"/>
      <c r="R540" s="92"/>
      <c r="S540" s="92"/>
      <c r="T540" s="92"/>
      <c r="U540" s="92"/>
      <c r="V540" s="92"/>
      <c r="W540" s="92"/>
      <c r="X540" s="93"/>
      <c r="Y540" s="39"/>
      <c r="Z540" s="39"/>
      <c r="AA540" s="39"/>
      <c r="AB540" s="39"/>
      <c r="AC540" s="39"/>
      <c r="AD540" s="39"/>
      <c r="AE540" s="39"/>
      <c r="AT540" s="18" t="s">
        <v>178</v>
      </c>
      <c r="AU540" s="18" t="s">
        <v>88</v>
      </c>
    </row>
    <row r="541" s="2" customFormat="1">
      <c r="A541" s="39"/>
      <c r="B541" s="40"/>
      <c r="C541" s="41"/>
      <c r="D541" s="236" t="s">
        <v>186</v>
      </c>
      <c r="E541" s="41"/>
      <c r="F541" s="243" t="s">
        <v>1073</v>
      </c>
      <c r="G541" s="41"/>
      <c r="H541" s="41"/>
      <c r="I541" s="238"/>
      <c r="J541" s="238"/>
      <c r="K541" s="41"/>
      <c r="L541" s="41"/>
      <c r="M541" s="45"/>
      <c r="N541" s="239"/>
      <c r="O541" s="240"/>
      <c r="P541" s="92"/>
      <c r="Q541" s="92"/>
      <c r="R541" s="92"/>
      <c r="S541" s="92"/>
      <c r="T541" s="92"/>
      <c r="U541" s="92"/>
      <c r="V541" s="92"/>
      <c r="W541" s="92"/>
      <c r="X541" s="93"/>
      <c r="Y541" s="39"/>
      <c r="Z541" s="39"/>
      <c r="AA541" s="39"/>
      <c r="AB541" s="39"/>
      <c r="AC541" s="39"/>
      <c r="AD541" s="39"/>
      <c r="AE541" s="39"/>
      <c r="AT541" s="18" t="s">
        <v>186</v>
      </c>
      <c r="AU541" s="18" t="s">
        <v>88</v>
      </c>
    </row>
    <row r="542" s="2" customFormat="1" ht="24.15" customHeight="1">
      <c r="A542" s="39"/>
      <c r="B542" s="40"/>
      <c r="C542" s="222" t="s">
        <v>1074</v>
      </c>
      <c r="D542" s="222" t="s">
        <v>169</v>
      </c>
      <c r="E542" s="223" t="s">
        <v>1075</v>
      </c>
      <c r="F542" s="224" t="s">
        <v>1076</v>
      </c>
      <c r="G542" s="225" t="s">
        <v>433</v>
      </c>
      <c r="H542" s="226">
        <v>50.119999999999997</v>
      </c>
      <c r="I542" s="227"/>
      <c r="J542" s="227"/>
      <c r="K542" s="228">
        <f>ROUND(P542*H542,2)</f>
        <v>0</v>
      </c>
      <c r="L542" s="224" t="s">
        <v>478</v>
      </c>
      <c r="M542" s="45"/>
      <c r="N542" s="229" t="s">
        <v>1</v>
      </c>
      <c r="O542" s="230" t="s">
        <v>41</v>
      </c>
      <c r="P542" s="231">
        <f>I542+J542</f>
        <v>0</v>
      </c>
      <c r="Q542" s="231">
        <f>ROUND(I542*H542,2)</f>
        <v>0</v>
      </c>
      <c r="R542" s="231">
        <f>ROUND(J542*H542,2)</f>
        <v>0</v>
      </c>
      <c r="S542" s="92"/>
      <c r="T542" s="232">
        <f>S542*H542</f>
        <v>0</v>
      </c>
      <c r="U542" s="232">
        <v>0</v>
      </c>
      <c r="V542" s="232">
        <f>U542*H542</f>
        <v>0</v>
      </c>
      <c r="W542" s="232">
        <v>2.27</v>
      </c>
      <c r="X542" s="233">
        <f>W542*H542</f>
        <v>113.77239999999999</v>
      </c>
      <c r="Y542" s="39"/>
      <c r="Z542" s="39"/>
      <c r="AA542" s="39"/>
      <c r="AB542" s="39"/>
      <c r="AC542" s="39"/>
      <c r="AD542" s="39"/>
      <c r="AE542" s="39"/>
      <c r="AR542" s="234" t="s">
        <v>174</v>
      </c>
      <c r="AT542" s="234" t="s">
        <v>169</v>
      </c>
      <c r="AU542" s="234" t="s">
        <v>88</v>
      </c>
      <c r="AY542" s="18" t="s">
        <v>167</v>
      </c>
      <c r="BE542" s="235">
        <f>IF(O542="základní",K542,0)</f>
        <v>0</v>
      </c>
      <c r="BF542" s="235">
        <f>IF(O542="snížená",K542,0)</f>
        <v>0</v>
      </c>
      <c r="BG542" s="235">
        <f>IF(O542="zákl. přenesená",K542,0)</f>
        <v>0</v>
      </c>
      <c r="BH542" s="235">
        <f>IF(O542="sníž. přenesená",K542,0)</f>
        <v>0</v>
      </c>
      <c r="BI542" s="235">
        <f>IF(O542="nulová",K542,0)</f>
        <v>0</v>
      </c>
      <c r="BJ542" s="18" t="s">
        <v>86</v>
      </c>
      <c r="BK542" s="235">
        <f>ROUND(P542*H542,2)</f>
        <v>0</v>
      </c>
      <c r="BL542" s="18" t="s">
        <v>174</v>
      </c>
      <c r="BM542" s="234" t="s">
        <v>1077</v>
      </c>
    </row>
    <row r="543" s="2" customFormat="1">
      <c r="A543" s="39"/>
      <c r="B543" s="40"/>
      <c r="C543" s="41"/>
      <c r="D543" s="236" t="s">
        <v>176</v>
      </c>
      <c r="E543" s="41"/>
      <c r="F543" s="237" t="s">
        <v>1078</v>
      </c>
      <c r="G543" s="41"/>
      <c r="H543" s="41"/>
      <c r="I543" s="238"/>
      <c r="J543" s="238"/>
      <c r="K543" s="41"/>
      <c r="L543" s="41"/>
      <c r="M543" s="45"/>
      <c r="N543" s="239"/>
      <c r="O543" s="240"/>
      <c r="P543" s="92"/>
      <c r="Q543" s="92"/>
      <c r="R543" s="92"/>
      <c r="S543" s="92"/>
      <c r="T543" s="92"/>
      <c r="U543" s="92"/>
      <c r="V543" s="92"/>
      <c r="W543" s="92"/>
      <c r="X543" s="93"/>
      <c r="Y543" s="39"/>
      <c r="Z543" s="39"/>
      <c r="AA543" s="39"/>
      <c r="AB543" s="39"/>
      <c r="AC543" s="39"/>
      <c r="AD543" s="39"/>
      <c r="AE543" s="39"/>
      <c r="AT543" s="18" t="s">
        <v>176</v>
      </c>
      <c r="AU543" s="18" t="s">
        <v>88</v>
      </c>
    </row>
    <row r="544" s="2" customFormat="1">
      <c r="A544" s="39"/>
      <c r="B544" s="40"/>
      <c r="C544" s="41"/>
      <c r="D544" s="241" t="s">
        <v>178</v>
      </c>
      <c r="E544" s="41"/>
      <c r="F544" s="242" t="s">
        <v>1079</v>
      </c>
      <c r="G544" s="41"/>
      <c r="H544" s="41"/>
      <c r="I544" s="238"/>
      <c r="J544" s="238"/>
      <c r="K544" s="41"/>
      <c r="L544" s="41"/>
      <c r="M544" s="45"/>
      <c r="N544" s="239"/>
      <c r="O544" s="240"/>
      <c r="P544" s="92"/>
      <c r="Q544" s="92"/>
      <c r="R544" s="92"/>
      <c r="S544" s="92"/>
      <c r="T544" s="92"/>
      <c r="U544" s="92"/>
      <c r="V544" s="92"/>
      <c r="W544" s="92"/>
      <c r="X544" s="93"/>
      <c r="Y544" s="39"/>
      <c r="Z544" s="39"/>
      <c r="AA544" s="39"/>
      <c r="AB544" s="39"/>
      <c r="AC544" s="39"/>
      <c r="AD544" s="39"/>
      <c r="AE544" s="39"/>
      <c r="AT544" s="18" t="s">
        <v>178</v>
      </c>
      <c r="AU544" s="18" t="s">
        <v>88</v>
      </c>
    </row>
    <row r="545" s="2" customFormat="1" ht="24.15" customHeight="1">
      <c r="A545" s="39"/>
      <c r="B545" s="40"/>
      <c r="C545" s="222" t="s">
        <v>1080</v>
      </c>
      <c r="D545" s="222" t="s">
        <v>169</v>
      </c>
      <c r="E545" s="223" t="s">
        <v>1081</v>
      </c>
      <c r="F545" s="224" t="s">
        <v>1082</v>
      </c>
      <c r="G545" s="225" t="s">
        <v>433</v>
      </c>
      <c r="H545" s="226">
        <v>3.8500000000000001</v>
      </c>
      <c r="I545" s="227"/>
      <c r="J545" s="227"/>
      <c r="K545" s="228">
        <f>ROUND(P545*H545,2)</f>
        <v>0</v>
      </c>
      <c r="L545" s="224" t="s">
        <v>478</v>
      </c>
      <c r="M545" s="45"/>
      <c r="N545" s="229" t="s">
        <v>1</v>
      </c>
      <c r="O545" s="230" t="s">
        <v>41</v>
      </c>
      <c r="P545" s="231">
        <f>I545+J545</f>
        <v>0</v>
      </c>
      <c r="Q545" s="231">
        <f>ROUND(I545*H545,2)</f>
        <v>0</v>
      </c>
      <c r="R545" s="231">
        <f>ROUND(J545*H545,2)</f>
        <v>0</v>
      </c>
      <c r="S545" s="92"/>
      <c r="T545" s="232">
        <f>S545*H545</f>
        <v>0</v>
      </c>
      <c r="U545" s="232">
        <v>0</v>
      </c>
      <c r="V545" s="232">
        <f>U545*H545</f>
        <v>0</v>
      </c>
      <c r="W545" s="232">
        <v>1.8</v>
      </c>
      <c r="X545" s="233">
        <f>W545*H545</f>
        <v>6.9300000000000006</v>
      </c>
      <c r="Y545" s="39"/>
      <c r="Z545" s="39"/>
      <c r="AA545" s="39"/>
      <c r="AB545" s="39"/>
      <c r="AC545" s="39"/>
      <c r="AD545" s="39"/>
      <c r="AE545" s="39"/>
      <c r="AR545" s="234" t="s">
        <v>174</v>
      </c>
      <c r="AT545" s="234" t="s">
        <v>169</v>
      </c>
      <c r="AU545" s="234" t="s">
        <v>88</v>
      </c>
      <c r="AY545" s="18" t="s">
        <v>167</v>
      </c>
      <c r="BE545" s="235">
        <f>IF(O545="základní",K545,0)</f>
        <v>0</v>
      </c>
      <c r="BF545" s="235">
        <f>IF(O545="snížená",K545,0)</f>
        <v>0</v>
      </c>
      <c r="BG545" s="235">
        <f>IF(O545="zákl. přenesená",K545,0)</f>
        <v>0</v>
      </c>
      <c r="BH545" s="235">
        <f>IF(O545="sníž. přenesená",K545,0)</f>
        <v>0</v>
      </c>
      <c r="BI545" s="235">
        <f>IF(O545="nulová",K545,0)</f>
        <v>0</v>
      </c>
      <c r="BJ545" s="18" t="s">
        <v>86</v>
      </c>
      <c r="BK545" s="235">
        <f>ROUND(P545*H545,2)</f>
        <v>0</v>
      </c>
      <c r="BL545" s="18" t="s">
        <v>174</v>
      </c>
      <c r="BM545" s="234" t="s">
        <v>1083</v>
      </c>
    </row>
    <row r="546" s="2" customFormat="1">
      <c r="A546" s="39"/>
      <c r="B546" s="40"/>
      <c r="C546" s="41"/>
      <c r="D546" s="236" t="s">
        <v>176</v>
      </c>
      <c r="E546" s="41"/>
      <c r="F546" s="237" t="s">
        <v>1084</v>
      </c>
      <c r="G546" s="41"/>
      <c r="H546" s="41"/>
      <c r="I546" s="238"/>
      <c r="J546" s="238"/>
      <c r="K546" s="41"/>
      <c r="L546" s="41"/>
      <c r="M546" s="45"/>
      <c r="N546" s="239"/>
      <c r="O546" s="240"/>
      <c r="P546" s="92"/>
      <c r="Q546" s="92"/>
      <c r="R546" s="92"/>
      <c r="S546" s="92"/>
      <c r="T546" s="92"/>
      <c r="U546" s="92"/>
      <c r="V546" s="92"/>
      <c r="W546" s="92"/>
      <c r="X546" s="93"/>
      <c r="Y546" s="39"/>
      <c r="Z546" s="39"/>
      <c r="AA546" s="39"/>
      <c r="AB546" s="39"/>
      <c r="AC546" s="39"/>
      <c r="AD546" s="39"/>
      <c r="AE546" s="39"/>
      <c r="AT546" s="18" t="s">
        <v>176</v>
      </c>
      <c r="AU546" s="18" t="s">
        <v>88</v>
      </c>
    </row>
    <row r="547" s="2" customFormat="1">
      <c r="A547" s="39"/>
      <c r="B547" s="40"/>
      <c r="C547" s="41"/>
      <c r="D547" s="241" t="s">
        <v>178</v>
      </c>
      <c r="E547" s="41"/>
      <c r="F547" s="242" t="s">
        <v>1085</v>
      </c>
      <c r="G547" s="41"/>
      <c r="H547" s="41"/>
      <c r="I547" s="238"/>
      <c r="J547" s="238"/>
      <c r="K547" s="41"/>
      <c r="L547" s="41"/>
      <c r="M547" s="45"/>
      <c r="N547" s="239"/>
      <c r="O547" s="240"/>
      <c r="P547" s="92"/>
      <c r="Q547" s="92"/>
      <c r="R547" s="92"/>
      <c r="S547" s="92"/>
      <c r="T547" s="92"/>
      <c r="U547" s="92"/>
      <c r="V547" s="92"/>
      <c r="W547" s="92"/>
      <c r="X547" s="93"/>
      <c r="Y547" s="39"/>
      <c r="Z547" s="39"/>
      <c r="AA547" s="39"/>
      <c r="AB547" s="39"/>
      <c r="AC547" s="39"/>
      <c r="AD547" s="39"/>
      <c r="AE547" s="39"/>
      <c r="AT547" s="18" t="s">
        <v>178</v>
      </c>
      <c r="AU547" s="18" t="s">
        <v>88</v>
      </c>
    </row>
    <row r="548" s="2" customFormat="1" ht="24.15" customHeight="1">
      <c r="A548" s="39"/>
      <c r="B548" s="40"/>
      <c r="C548" s="222" t="s">
        <v>1086</v>
      </c>
      <c r="D548" s="222" t="s">
        <v>169</v>
      </c>
      <c r="E548" s="223" t="s">
        <v>1087</v>
      </c>
      <c r="F548" s="224" t="s">
        <v>1088</v>
      </c>
      <c r="G548" s="225" t="s">
        <v>433</v>
      </c>
      <c r="H548" s="226">
        <v>19.379999999999999</v>
      </c>
      <c r="I548" s="227"/>
      <c r="J548" s="227"/>
      <c r="K548" s="228">
        <f>ROUND(P548*H548,2)</f>
        <v>0</v>
      </c>
      <c r="L548" s="224" t="s">
        <v>478</v>
      </c>
      <c r="M548" s="45"/>
      <c r="N548" s="229" t="s">
        <v>1</v>
      </c>
      <c r="O548" s="230" t="s">
        <v>41</v>
      </c>
      <c r="P548" s="231">
        <f>I548+J548</f>
        <v>0</v>
      </c>
      <c r="Q548" s="231">
        <f>ROUND(I548*H548,2)</f>
        <v>0</v>
      </c>
      <c r="R548" s="231">
        <f>ROUND(J548*H548,2)</f>
        <v>0</v>
      </c>
      <c r="S548" s="92"/>
      <c r="T548" s="232">
        <f>S548*H548</f>
        <v>0</v>
      </c>
      <c r="U548" s="232">
        <v>0</v>
      </c>
      <c r="V548" s="232">
        <f>U548*H548</f>
        <v>0</v>
      </c>
      <c r="W548" s="232">
        <v>2.2000000000000002</v>
      </c>
      <c r="X548" s="233">
        <f>W548*H548</f>
        <v>42.636000000000003</v>
      </c>
      <c r="Y548" s="39"/>
      <c r="Z548" s="39"/>
      <c r="AA548" s="39"/>
      <c r="AB548" s="39"/>
      <c r="AC548" s="39"/>
      <c r="AD548" s="39"/>
      <c r="AE548" s="39"/>
      <c r="AR548" s="234" t="s">
        <v>174</v>
      </c>
      <c r="AT548" s="234" t="s">
        <v>169</v>
      </c>
      <c r="AU548" s="234" t="s">
        <v>88</v>
      </c>
      <c r="AY548" s="18" t="s">
        <v>167</v>
      </c>
      <c r="BE548" s="235">
        <f>IF(O548="základní",K548,0)</f>
        <v>0</v>
      </c>
      <c r="BF548" s="235">
        <f>IF(O548="snížená",K548,0)</f>
        <v>0</v>
      </c>
      <c r="BG548" s="235">
        <f>IF(O548="zákl. přenesená",K548,0)</f>
        <v>0</v>
      </c>
      <c r="BH548" s="235">
        <f>IF(O548="sníž. přenesená",K548,0)</f>
        <v>0</v>
      </c>
      <c r="BI548" s="235">
        <f>IF(O548="nulová",K548,0)</f>
        <v>0</v>
      </c>
      <c r="BJ548" s="18" t="s">
        <v>86</v>
      </c>
      <c r="BK548" s="235">
        <f>ROUND(P548*H548,2)</f>
        <v>0</v>
      </c>
      <c r="BL548" s="18" t="s">
        <v>174</v>
      </c>
      <c r="BM548" s="234" t="s">
        <v>1089</v>
      </c>
    </row>
    <row r="549" s="2" customFormat="1">
      <c r="A549" s="39"/>
      <c r="B549" s="40"/>
      <c r="C549" s="41"/>
      <c r="D549" s="236" t="s">
        <v>176</v>
      </c>
      <c r="E549" s="41"/>
      <c r="F549" s="237" t="s">
        <v>1090</v>
      </c>
      <c r="G549" s="41"/>
      <c r="H549" s="41"/>
      <c r="I549" s="238"/>
      <c r="J549" s="238"/>
      <c r="K549" s="41"/>
      <c r="L549" s="41"/>
      <c r="M549" s="45"/>
      <c r="N549" s="239"/>
      <c r="O549" s="240"/>
      <c r="P549" s="92"/>
      <c r="Q549" s="92"/>
      <c r="R549" s="92"/>
      <c r="S549" s="92"/>
      <c r="T549" s="92"/>
      <c r="U549" s="92"/>
      <c r="V549" s="92"/>
      <c r="W549" s="92"/>
      <c r="X549" s="93"/>
      <c r="Y549" s="39"/>
      <c r="Z549" s="39"/>
      <c r="AA549" s="39"/>
      <c r="AB549" s="39"/>
      <c r="AC549" s="39"/>
      <c r="AD549" s="39"/>
      <c r="AE549" s="39"/>
      <c r="AT549" s="18" t="s">
        <v>176</v>
      </c>
      <c r="AU549" s="18" t="s">
        <v>88</v>
      </c>
    </row>
    <row r="550" s="2" customFormat="1">
      <c r="A550" s="39"/>
      <c r="B550" s="40"/>
      <c r="C550" s="41"/>
      <c r="D550" s="241" t="s">
        <v>178</v>
      </c>
      <c r="E550" s="41"/>
      <c r="F550" s="242" t="s">
        <v>1091</v>
      </c>
      <c r="G550" s="41"/>
      <c r="H550" s="41"/>
      <c r="I550" s="238"/>
      <c r="J550" s="238"/>
      <c r="K550" s="41"/>
      <c r="L550" s="41"/>
      <c r="M550" s="45"/>
      <c r="N550" s="239"/>
      <c r="O550" s="240"/>
      <c r="P550" s="92"/>
      <c r="Q550" s="92"/>
      <c r="R550" s="92"/>
      <c r="S550" s="92"/>
      <c r="T550" s="92"/>
      <c r="U550" s="92"/>
      <c r="V550" s="92"/>
      <c r="W550" s="92"/>
      <c r="X550" s="93"/>
      <c r="Y550" s="39"/>
      <c r="Z550" s="39"/>
      <c r="AA550" s="39"/>
      <c r="AB550" s="39"/>
      <c r="AC550" s="39"/>
      <c r="AD550" s="39"/>
      <c r="AE550" s="39"/>
      <c r="AT550" s="18" t="s">
        <v>178</v>
      </c>
      <c r="AU550" s="18" t="s">
        <v>88</v>
      </c>
    </row>
    <row r="551" s="2" customFormat="1" ht="24.15" customHeight="1">
      <c r="A551" s="39"/>
      <c r="B551" s="40"/>
      <c r="C551" s="222" t="s">
        <v>1092</v>
      </c>
      <c r="D551" s="222" t="s">
        <v>169</v>
      </c>
      <c r="E551" s="223" t="s">
        <v>1093</v>
      </c>
      <c r="F551" s="224" t="s">
        <v>1094</v>
      </c>
      <c r="G551" s="225" t="s">
        <v>576</v>
      </c>
      <c r="H551" s="226">
        <v>22.300000000000001</v>
      </c>
      <c r="I551" s="227"/>
      <c r="J551" s="227"/>
      <c r="K551" s="228">
        <f>ROUND(P551*H551,2)</f>
        <v>0</v>
      </c>
      <c r="L551" s="224" t="s">
        <v>478</v>
      </c>
      <c r="M551" s="45"/>
      <c r="N551" s="229" t="s">
        <v>1</v>
      </c>
      <c r="O551" s="230" t="s">
        <v>41</v>
      </c>
      <c r="P551" s="231">
        <f>I551+J551</f>
        <v>0</v>
      </c>
      <c r="Q551" s="231">
        <f>ROUND(I551*H551,2)</f>
        <v>0</v>
      </c>
      <c r="R551" s="231">
        <f>ROUND(J551*H551,2)</f>
        <v>0</v>
      </c>
      <c r="S551" s="92"/>
      <c r="T551" s="232">
        <f>S551*H551</f>
        <v>0</v>
      </c>
      <c r="U551" s="232">
        <v>0</v>
      </c>
      <c r="V551" s="232">
        <f>U551*H551</f>
        <v>0</v>
      </c>
      <c r="W551" s="232">
        <v>0.33800000000000002</v>
      </c>
      <c r="X551" s="233">
        <f>W551*H551</f>
        <v>7.5374000000000008</v>
      </c>
      <c r="Y551" s="39"/>
      <c r="Z551" s="39"/>
      <c r="AA551" s="39"/>
      <c r="AB551" s="39"/>
      <c r="AC551" s="39"/>
      <c r="AD551" s="39"/>
      <c r="AE551" s="39"/>
      <c r="AR551" s="234" t="s">
        <v>174</v>
      </c>
      <c r="AT551" s="234" t="s">
        <v>169</v>
      </c>
      <c r="AU551" s="234" t="s">
        <v>88</v>
      </c>
      <c r="AY551" s="18" t="s">
        <v>167</v>
      </c>
      <c r="BE551" s="235">
        <f>IF(O551="základní",K551,0)</f>
        <v>0</v>
      </c>
      <c r="BF551" s="235">
        <f>IF(O551="snížená",K551,0)</f>
        <v>0</v>
      </c>
      <c r="BG551" s="235">
        <f>IF(O551="zákl. přenesená",K551,0)</f>
        <v>0</v>
      </c>
      <c r="BH551" s="235">
        <f>IF(O551="sníž. přenesená",K551,0)</f>
        <v>0</v>
      </c>
      <c r="BI551" s="235">
        <f>IF(O551="nulová",K551,0)</f>
        <v>0</v>
      </c>
      <c r="BJ551" s="18" t="s">
        <v>86</v>
      </c>
      <c r="BK551" s="235">
        <f>ROUND(P551*H551,2)</f>
        <v>0</v>
      </c>
      <c r="BL551" s="18" t="s">
        <v>174</v>
      </c>
      <c r="BM551" s="234" t="s">
        <v>1095</v>
      </c>
    </row>
    <row r="552" s="2" customFormat="1">
      <c r="A552" s="39"/>
      <c r="B552" s="40"/>
      <c r="C552" s="41"/>
      <c r="D552" s="236" t="s">
        <v>176</v>
      </c>
      <c r="E552" s="41"/>
      <c r="F552" s="237" t="s">
        <v>1096</v>
      </c>
      <c r="G552" s="41"/>
      <c r="H552" s="41"/>
      <c r="I552" s="238"/>
      <c r="J552" s="238"/>
      <c r="K552" s="41"/>
      <c r="L552" s="41"/>
      <c r="M552" s="45"/>
      <c r="N552" s="239"/>
      <c r="O552" s="240"/>
      <c r="P552" s="92"/>
      <c r="Q552" s="92"/>
      <c r="R552" s="92"/>
      <c r="S552" s="92"/>
      <c r="T552" s="92"/>
      <c r="U552" s="92"/>
      <c r="V552" s="92"/>
      <c r="W552" s="92"/>
      <c r="X552" s="93"/>
      <c r="Y552" s="39"/>
      <c r="Z552" s="39"/>
      <c r="AA552" s="39"/>
      <c r="AB552" s="39"/>
      <c r="AC552" s="39"/>
      <c r="AD552" s="39"/>
      <c r="AE552" s="39"/>
      <c r="AT552" s="18" t="s">
        <v>176</v>
      </c>
      <c r="AU552" s="18" t="s">
        <v>88</v>
      </c>
    </row>
    <row r="553" s="2" customFormat="1">
      <c r="A553" s="39"/>
      <c r="B553" s="40"/>
      <c r="C553" s="41"/>
      <c r="D553" s="241" t="s">
        <v>178</v>
      </c>
      <c r="E553" s="41"/>
      <c r="F553" s="242" t="s">
        <v>1097</v>
      </c>
      <c r="G553" s="41"/>
      <c r="H553" s="41"/>
      <c r="I553" s="238"/>
      <c r="J553" s="238"/>
      <c r="K553" s="41"/>
      <c r="L553" s="41"/>
      <c r="M553" s="45"/>
      <c r="N553" s="239"/>
      <c r="O553" s="240"/>
      <c r="P553" s="92"/>
      <c r="Q553" s="92"/>
      <c r="R553" s="92"/>
      <c r="S553" s="92"/>
      <c r="T553" s="92"/>
      <c r="U553" s="92"/>
      <c r="V553" s="92"/>
      <c r="W553" s="92"/>
      <c r="X553" s="93"/>
      <c r="Y553" s="39"/>
      <c r="Z553" s="39"/>
      <c r="AA553" s="39"/>
      <c r="AB553" s="39"/>
      <c r="AC553" s="39"/>
      <c r="AD553" s="39"/>
      <c r="AE553" s="39"/>
      <c r="AT553" s="18" t="s">
        <v>178</v>
      </c>
      <c r="AU553" s="18" t="s">
        <v>88</v>
      </c>
    </row>
    <row r="554" s="2" customFormat="1" ht="24.15" customHeight="1">
      <c r="A554" s="39"/>
      <c r="B554" s="40"/>
      <c r="C554" s="222" t="s">
        <v>1098</v>
      </c>
      <c r="D554" s="222" t="s">
        <v>169</v>
      </c>
      <c r="E554" s="223" t="s">
        <v>1099</v>
      </c>
      <c r="F554" s="224" t="s">
        <v>1100</v>
      </c>
      <c r="G554" s="225" t="s">
        <v>433</v>
      </c>
      <c r="H554" s="226">
        <v>96.599999999999994</v>
      </c>
      <c r="I554" s="227"/>
      <c r="J554" s="227"/>
      <c r="K554" s="228">
        <f>ROUND(P554*H554,2)</f>
        <v>0</v>
      </c>
      <c r="L554" s="224" t="s">
        <v>478</v>
      </c>
      <c r="M554" s="45"/>
      <c r="N554" s="229" t="s">
        <v>1</v>
      </c>
      <c r="O554" s="230" t="s">
        <v>41</v>
      </c>
      <c r="P554" s="231">
        <f>I554+J554</f>
        <v>0</v>
      </c>
      <c r="Q554" s="231">
        <f>ROUND(I554*H554,2)</f>
        <v>0</v>
      </c>
      <c r="R554" s="231">
        <f>ROUND(J554*H554,2)</f>
        <v>0</v>
      </c>
      <c r="S554" s="92"/>
      <c r="T554" s="232">
        <f>S554*H554</f>
        <v>0</v>
      </c>
      <c r="U554" s="232">
        <v>0</v>
      </c>
      <c r="V554" s="232">
        <f>U554*H554</f>
        <v>0</v>
      </c>
      <c r="W554" s="232">
        <v>0.78000000000000003</v>
      </c>
      <c r="X554" s="233">
        <f>W554*H554</f>
        <v>75.347999999999999</v>
      </c>
      <c r="Y554" s="39"/>
      <c r="Z554" s="39"/>
      <c r="AA554" s="39"/>
      <c r="AB554" s="39"/>
      <c r="AC554" s="39"/>
      <c r="AD554" s="39"/>
      <c r="AE554" s="39"/>
      <c r="AR554" s="234" t="s">
        <v>174</v>
      </c>
      <c r="AT554" s="234" t="s">
        <v>169</v>
      </c>
      <c r="AU554" s="234" t="s">
        <v>88</v>
      </c>
      <c r="AY554" s="18" t="s">
        <v>167</v>
      </c>
      <c r="BE554" s="235">
        <f>IF(O554="základní",K554,0)</f>
        <v>0</v>
      </c>
      <c r="BF554" s="235">
        <f>IF(O554="snížená",K554,0)</f>
        <v>0</v>
      </c>
      <c r="BG554" s="235">
        <f>IF(O554="zákl. přenesená",K554,0)</f>
        <v>0</v>
      </c>
      <c r="BH554" s="235">
        <f>IF(O554="sníž. přenesená",K554,0)</f>
        <v>0</v>
      </c>
      <c r="BI554" s="235">
        <f>IF(O554="nulová",K554,0)</f>
        <v>0</v>
      </c>
      <c r="BJ554" s="18" t="s">
        <v>86</v>
      </c>
      <c r="BK554" s="235">
        <f>ROUND(P554*H554,2)</f>
        <v>0</v>
      </c>
      <c r="BL554" s="18" t="s">
        <v>174</v>
      </c>
      <c r="BM554" s="234" t="s">
        <v>1101</v>
      </c>
    </row>
    <row r="555" s="2" customFormat="1">
      <c r="A555" s="39"/>
      <c r="B555" s="40"/>
      <c r="C555" s="41"/>
      <c r="D555" s="236" t="s">
        <v>176</v>
      </c>
      <c r="E555" s="41"/>
      <c r="F555" s="237" t="s">
        <v>1102</v>
      </c>
      <c r="G555" s="41"/>
      <c r="H555" s="41"/>
      <c r="I555" s="238"/>
      <c r="J555" s="238"/>
      <c r="K555" s="41"/>
      <c r="L555" s="41"/>
      <c r="M555" s="45"/>
      <c r="N555" s="239"/>
      <c r="O555" s="240"/>
      <c r="P555" s="92"/>
      <c r="Q555" s="92"/>
      <c r="R555" s="92"/>
      <c r="S555" s="92"/>
      <c r="T555" s="92"/>
      <c r="U555" s="92"/>
      <c r="V555" s="92"/>
      <c r="W555" s="92"/>
      <c r="X555" s="93"/>
      <c r="Y555" s="39"/>
      <c r="Z555" s="39"/>
      <c r="AA555" s="39"/>
      <c r="AB555" s="39"/>
      <c r="AC555" s="39"/>
      <c r="AD555" s="39"/>
      <c r="AE555" s="39"/>
      <c r="AT555" s="18" t="s">
        <v>176</v>
      </c>
      <c r="AU555" s="18" t="s">
        <v>88</v>
      </c>
    </row>
    <row r="556" s="2" customFormat="1">
      <c r="A556" s="39"/>
      <c r="B556" s="40"/>
      <c r="C556" s="41"/>
      <c r="D556" s="241" t="s">
        <v>178</v>
      </c>
      <c r="E556" s="41"/>
      <c r="F556" s="242" t="s">
        <v>1103</v>
      </c>
      <c r="G556" s="41"/>
      <c r="H556" s="41"/>
      <c r="I556" s="238"/>
      <c r="J556" s="238"/>
      <c r="K556" s="41"/>
      <c r="L556" s="41"/>
      <c r="M556" s="45"/>
      <c r="N556" s="239"/>
      <c r="O556" s="240"/>
      <c r="P556" s="92"/>
      <c r="Q556" s="92"/>
      <c r="R556" s="92"/>
      <c r="S556" s="92"/>
      <c r="T556" s="92"/>
      <c r="U556" s="92"/>
      <c r="V556" s="92"/>
      <c r="W556" s="92"/>
      <c r="X556" s="93"/>
      <c r="Y556" s="39"/>
      <c r="Z556" s="39"/>
      <c r="AA556" s="39"/>
      <c r="AB556" s="39"/>
      <c r="AC556" s="39"/>
      <c r="AD556" s="39"/>
      <c r="AE556" s="39"/>
      <c r="AT556" s="18" t="s">
        <v>178</v>
      </c>
      <c r="AU556" s="18" t="s">
        <v>88</v>
      </c>
    </row>
    <row r="557" s="2" customFormat="1" ht="24.15" customHeight="1">
      <c r="A557" s="39"/>
      <c r="B557" s="40"/>
      <c r="C557" s="222" t="s">
        <v>720</v>
      </c>
      <c r="D557" s="222" t="s">
        <v>169</v>
      </c>
      <c r="E557" s="223" t="s">
        <v>1104</v>
      </c>
      <c r="F557" s="224" t="s">
        <v>1105</v>
      </c>
      <c r="G557" s="225" t="s">
        <v>182</v>
      </c>
      <c r="H557" s="226">
        <v>14</v>
      </c>
      <c r="I557" s="227"/>
      <c r="J557" s="227"/>
      <c r="K557" s="228">
        <f>ROUND(P557*H557,2)</f>
        <v>0</v>
      </c>
      <c r="L557" s="224" t="s">
        <v>478</v>
      </c>
      <c r="M557" s="45"/>
      <c r="N557" s="229" t="s">
        <v>1</v>
      </c>
      <c r="O557" s="230" t="s">
        <v>41</v>
      </c>
      <c r="P557" s="231">
        <f>I557+J557</f>
        <v>0</v>
      </c>
      <c r="Q557" s="231">
        <f>ROUND(I557*H557,2)</f>
        <v>0</v>
      </c>
      <c r="R557" s="231">
        <f>ROUND(J557*H557,2)</f>
        <v>0</v>
      </c>
      <c r="S557" s="92"/>
      <c r="T557" s="232">
        <f>S557*H557</f>
        <v>0</v>
      </c>
      <c r="U557" s="232">
        <v>0</v>
      </c>
      <c r="V557" s="232">
        <f>U557*H557</f>
        <v>0</v>
      </c>
      <c r="W557" s="232">
        <v>0.074999999999999997</v>
      </c>
      <c r="X557" s="233">
        <f>W557*H557</f>
        <v>1.05</v>
      </c>
      <c r="Y557" s="39"/>
      <c r="Z557" s="39"/>
      <c r="AA557" s="39"/>
      <c r="AB557" s="39"/>
      <c r="AC557" s="39"/>
      <c r="AD557" s="39"/>
      <c r="AE557" s="39"/>
      <c r="AR557" s="234" t="s">
        <v>174</v>
      </c>
      <c r="AT557" s="234" t="s">
        <v>169</v>
      </c>
      <c r="AU557" s="234" t="s">
        <v>88</v>
      </c>
      <c r="AY557" s="18" t="s">
        <v>167</v>
      </c>
      <c r="BE557" s="235">
        <f>IF(O557="základní",K557,0)</f>
        <v>0</v>
      </c>
      <c r="BF557" s="235">
        <f>IF(O557="snížená",K557,0)</f>
        <v>0</v>
      </c>
      <c r="BG557" s="235">
        <f>IF(O557="zákl. přenesená",K557,0)</f>
        <v>0</v>
      </c>
      <c r="BH557" s="235">
        <f>IF(O557="sníž. přenesená",K557,0)</f>
        <v>0</v>
      </c>
      <c r="BI557" s="235">
        <f>IF(O557="nulová",K557,0)</f>
        <v>0</v>
      </c>
      <c r="BJ557" s="18" t="s">
        <v>86</v>
      </c>
      <c r="BK557" s="235">
        <f>ROUND(P557*H557,2)</f>
        <v>0</v>
      </c>
      <c r="BL557" s="18" t="s">
        <v>174</v>
      </c>
      <c r="BM557" s="234" t="s">
        <v>1106</v>
      </c>
    </row>
    <row r="558" s="2" customFormat="1">
      <c r="A558" s="39"/>
      <c r="B558" s="40"/>
      <c r="C558" s="41"/>
      <c r="D558" s="236" t="s">
        <v>176</v>
      </c>
      <c r="E558" s="41"/>
      <c r="F558" s="237" t="s">
        <v>1107</v>
      </c>
      <c r="G558" s="41"/>
      <c r="H558" s="41"/>
      <c r="I558" s="238"/>
      <c r="J558" s="238"/>
      <c r="K558" s="41"/>
      <c r="L558" s="41"/>
      <c r="M558" s="45"/>
      <c r="N558" s="239"/>
      <c r="O558" s="240"/>
      <c r="P558" s="92"/>
      <c r="Q558" s="92"/>
      <c r="R558" s="92"/>
      <c r="S558" s="92"/>
      <c r="T558" s="92"/>
      <c r="U558" s="92"/>
      <c r="V558" s="92"/>
      <c r="W558" s="92"/>
      <c r="X558" s="93"/>
      <c r="Y558" s="39"/>
      <c r="Z558" s="39"/>
      <c r="AA558" s="39"/>
      <c r="AB558" s="39"/>
      <c r="AC558" s="39"/>
      <c r="AD558" s="39"/>
      <c r="AE558" s="39"/>
      <c r="AT558" s="18" t="s">
        <v>176</v>
      </c>
      <c r="AU558" s="18" t="s">
        <v>88</v>
      </c>
    </row>
    <row r="559" s="2" customFormat="1">
      <c r="A559" s="39"/>
      <c r="B559" s="40"/>
      <c r="C559" s="41"/>
      <c r="D559" s="241" t="s">
        <v>178</v>
      </c>
      <c r="E559" s="41"/>
      <c r="F559" s="242" t="s">
        <v>1108</v>
      </c>
      <c r="G559" s="41"/>
      <c r="H559" s="41"/>
      <c r="I559" s="238"/>
      <c r="J559" s="238"/>
      <c r="K559" s="41"/>
      <c r="L559" s="41"/>
      <c r="M559" s="45"/>
      <c r="N559" s="239"/>
      <c r="O559" s="240"/>
      <c r="P559" s="92"/>
      <c r="Q559" s="92"/>
      <c r="R559" s="92"/>
      <c r="S559" s="92"/>
      <c r="T559" s="92"/>
      <c r="U559" s="92"/>
      <c r="V559" s="92"/>
      <c r="W559" s="92"/>
      <c r="X559" s="93"/>
      <c r="Y559" s="39"/>
      <c r="Z559" s="39"/>
      <c r="AA559" s="39"/>
      <c r="AB559" s="39"/>
      <c r="AC559" s="39"/>
      <c r="AD559" s="39"/>
      <c r="AE559" s="39"/>
      <c r="AT559" s="18" t="s">
        <v>178</v>
      </c>
      <c r="AU559" s="18" t="s">
        <v>88</v>
      </c>
    </row>
    <row r="560" s="2" customFormat="1">
      <c r="A560" s="39"/>
      <c r="B560" s="40"/>
      <c r="C560" s="41"/>
      <c r="D560" s="236" t="s">
        <v>186</v>
      </c>
      <c r="E560" s="41"/>
      <c r="F560" s="243" t="s">
        <v>1109</v>
      </c>
      <c r="G560" s="41"/>
      <c r="H560" s="41"/>
      <c r="I560" s="238"/>
      <c r="J560" s="238"/>
      <c r="K560" s="41"/>
      <c r="L560" s="41"/>
      <c r="M560" s="45"/>
      <c r="N560" s="239"/>
      <c r="O560" s="240"/>
      <c r="P560" s="92"/>
      <c r="Q560" s="92"/>
      <c r="R560" s="92"/>
      <c r="S560" s="92"/>
      <c r="T560" s="92"/>
      <c r="U560" s="92"/>
      <c r="V560" s="92"/>
      <c r="W560" s="92"/>
      <c r="X560" s="93"/>
      <c r="Y560" s="39"/>
      <c r="Z560" s="39"/>
      <c r="AA560" s="39"/>
      <c r="AB560" s="39"/>
      <c r="AC560" s="39"/>
      <c r="AD560" s="39"/>
      <c r="AE560" s="39"/>
      <c r="AT560" s="18" t="s">
        <v>186</v>
      </c>
      <c r="AU560" s="18" t="s">
        <v>88</v>
      </c>
    </row>
    <row r="561" s="2" customFormat="1" ht="24.15" customHeight="1">
      <c r="A561" s="39"/>
      <c r="B561" s="40"/>
      <c r="C561" s="222" t="s">
        <v>1110</v>
      </c>
      <c r="D561" s="222" t="s">
        <v>169</v>
      </c>
      <c r="E561" s="223" t="s">
        <v>1111</v>
      </c>
      <c r="F561" s="224" t="s">
        <v>1112</v>
      </c>
      <c r="G561" s="225" t="s">
        <v>172</v>
      </c>
      <c r="H561" s="226">
        <v>56.210000000000001</v>
      </c>
      <c r="I561" s="227"/>
      <c r="J561" s="227"/>
      <c r="K561" s="228">
        <f>ROUND(P561*H561,2)</f>
        <v>0</v>
      </c>
      <c r="L561" s="224" t="s">
        <v>478</v>
      </c>
      <c r="M561" s="45"/>
      <c r="N561" s="229" t="s">
        <v>1</v>
      </c>
      <c r="O561" s="230" t="s">
        <v>41</v>
      </c>
      <c r="P561" s="231">
        <f>I561+J561</f>
        <v>0</v>
      </c>
      <c r="Q561" s="231">
        <f>ROUND(I561*H561,2)</f>
        <v>0</v>
      </c>
      <c r="R561" s="231">
        <f>ROUND(J561*H561,2)</f>
        <v>0</v>
      </c>
      <c r="S561" s="92"/>
      <c r="T561" s="232">
        <f>S561*H561</f>
        <v>0</v>
      </c>
      <c r="U561" s="232">
        <v>0</v>
      </c>
      <c r="V561" s="232">
        <f>U561*H561</f>
        <v>0</v>
      </c>
      <c r="W561" s="232">
        <v>0.017999999999999999</v>
      </c>
      <c r="X561" s="233">
        <f>W561*H561</f>
        <v>1.0117799999999999</v>
      </c>
      <c r="Y561" s="39"/>
      <c r="Z561" s="39"/>
      <c r="AA561" s="39"/>
      <c r="AB561" s="39"/>
      <c r="AC561" s="39"/>
      <c r="AD561" s="39"/>
      <c r="AE561" s="39"/>
      <c r="AR561" s="234" t="s">
        <v>268</v>
      </c>
      <c r="AT561" s="234" t="s">
        <v>169</v>
      </c>
      <c r="AU561" s="234" t="s">
        <v>88</v>
      </c>
      <c r="AY561" s="18" t="s">
        <v>167</v>
      </c>
      <c r="BE561" s="235">
        <f>IF(O561="základní",K561,0)</f>
        <v>0</v>
      </c>
      <c r="BF561" s="235">
        <f>IF(O561="snížená",K561,0)</f>
        <v>0</v>
      </c>
      <c r="BG561" s="235">
        <f>IF(O561="zákl. přenesená",K561,0)</f>
        <v>0</v>
      </c>
      <c r="BH561" s="235">
        <f>IF(O561="sníž. přenesená",K561,0)</f>
        <v>0</v>
      </c>
      <c r="BI561" s="235">
        <f>IF(O561="nulová",K561,0)</f>
        <v>0</v>
      </c>
      <c r="BJ561" s="18" t="s">
        <v>86</v>
      </c>
      <c r="BK561" s="235">
        <f>ROUND(P561*H561,2)</f>
        <v>0</v>
      </c>
      <c r="BL561" s="18" t="s">
        <v>268</v>
      </c>
      <c r="BM561" s="234" t="s">
        <v>1113</v>
      </c>
    </row>
    <row r="562" s="2" customFormat="1">
      <c r="A562" s="39"/>
      <c r="B562" s="40"/>
      <c r="C562" s="41"/>
      <c r="D562" s="236" t="s">
        <v>176</v>
      </c>
      <c r="E562" s="41"/>
      <c r="F562" s="237" t="s">
        <v>1114</v>
      </c>
      <c r="G562" s="41"/>
      <c r="H562" s="41"/>
      <c r="I562" s="238"/>
      <c r="J562" s="238"/>
      <c r="K562" s="41"/>
      <c r="L562" s="41"/>
      <c r="M562" s="45"/>
      <c r="N562" s="239"/>
      <c r="O562" s="240"/>
      <c r="P562" s="92"/>
      <c r="Q562" s="92"/>
      <c r="R562" s="92"/>
      <c r="S562" s="92"/>
      <c r="T562" s="92"/>
      <c r="U562" s="92"/>
      <c r="V562" s="92"/>
      <c r="W562" s="92"/>
      <c r="X562" s="93"/>
      <c r="Y562" s="39"/>
      <c r="Z562" s="39"/>
      <c r="AA562" s="39"/>
      <c r="AB562" s="39"/>
      <c r="AC562" s="39"/>
      <c r="AD562" s="39"/>
      <c r="AE562" s="39"/>
      <c r="AT562" s="18" t="s">
        <v>176</v>
      </c>
      <c r="AU562" s="18" t="s">
        <v>88</v>
      </c>
    </row>
    <row r="563" s="2" customFormat="1">
      <c r="A563" s="39"/>
      <c r="B563" s="40"/>
      <c r="C563" s="41"/>
      <c r="D563" s="241" t="s">
        <v>178</v>
      </c>
      <c r="E563" s="41"/>
      <c r="F563" s="242" t="s">
        <v>1115</v>
      </c>
      <c r="G563" s="41"/>
      <c r="H563" s="41"/>
      <c r="I563" s="238"/>
      <c r="J563" s="238"/>
      <c r="K563" s="41"/>
      <c r="L563" s="41"/>
      <c r="M563" s="45"/>
      <c r="N563" s="239"/>
      <c r="O563" s="240"/>
      <c r="P563" s="92"/>
      <c r="Q563" s="92"/>
      <c r="R563" s="92"/>
      <c r="S563" s="92"/>
      <c r="T563" s="92"/>
      <c r="U563" s="92"/>
      <c r="V563" s="92"/>
      <c r="W563" s="92"/>
      <c r="X563" s="93"/>
      <c r="Y563" s="39"/>
      <c r="Z563" s="39"/>
      <c r="AA563" s="39"/>
      <c r="AB563" s="39"/>
      <c r="AC563" s="39"/>
      <c r="AD563" s="39"/>
      <c r="AE563" s="39"/>
      <c r="AT563" s="18" t="s">
        <v>178</v>
      </c>
      <c r="AU563" s="18" t="s">
        <v>88</v>
      </c>
    </row>
    <row r="564" s="2" customFormat="1">
      <c r="A564" s="39"/>
      <c r="B564" s="40"/>
      <c r="C564" s="222" t="s">
        <v>1116</v>
      </c>
      <c r="D564" s="222" t="s">
        <v>169</v>
      </c>
      <c r="E564" s="223" t="s">
        <v>1117</v>
      </c>
      <c r="F564" s="224" t="s">
        <v>1118</v>
      </c>
      <c r="G564" s="225" t="s">
        <v>182</v>
      </c>
      <c r="H564" s="226">
        <v>43</v>
      </c>
      <c r="I564" s="227"/>
      <c r="J564" s="227"/>
      <c r="K564" s="228">
        <f>ROUND(P564*H564,2)</f>
        <v>0</v>
      </c>
      <c r="L564" s="224" t="s">
        <v>478</v>
      </c>
      <c r="M564" s="45"/>
      <c r="N564" s="229" t="s">
        <v>1</v>
      </c>
      <c r="O564" s="230" t="s">
        <v>41</v>
      </c>
      <c r="P564" s="231">
        <f>I564+J564</f>
        <v>0</v>
      </c>
      <c r="Q564" s="231">
        <f>ROUND(I564*H564,2)</f>
        <v>0</v>
      </c>
      <c r="R564" s="231">
        <f>ROUND(J564*H564,2)</f>
        <v>0</v>
      </c>
      <c r="S564" s="92"/>
      <c r="T564" s="232">
        <f>S564*H564</f>
        <v>0</v>
      </c>
      <c r="U564" s="232">
        <v>0</v>
      </c>
      <c r="V564" s="232">
        <f>U564*H564</f>
        <v>0</v>
      </c>
      <c r="W564" s="232">
        <v>0</v>
      </c>
      <c r="X564" s="233">
        <f>W564*H564</f>
        <v>0</v>
      </c>
      <c r="Y564" s="39"/>
      <c r="Z564" s="39"/>
      <c r="AA564" s="39"/>
      <c r="AB564" s="39"/>
      <c r="AC564" s="39"/>
      <c r="AD564" s="39"/>
      <c r="AE564" s="39"/>
      <c r="AR564" s="234" t="s">
        <v>174</v>
      </c>
      <c r="AT564" s="234" t="s">
        <v>169</v>
      </c>
      <c r="AU564" s="234" t="s">
        <v>88</v>
      </c>
      <c r="AY564" s="18" t="s">
        <v>167</v>
      </c>
      <c r="BE564" s="235">
        <f>IF(O564="základní",K564,0)</f>
        <v>0</v>
      </c>
      <c r="BF564" s="235">
        <f>IF(O564="snížená",K564,0)</f>
        <v>0</v>
      </c>
      <c r="BG564" s="235">
        <f>IF(O564="zákl. přenesená",K564,0)</f>
        <v>0</v>
      </c>
      <c r="BH564" s="235">
        <f>IF(O564="sníž. přenesená",K564,0)</f>
        <v>0</v>
      </c>
      <c r="BI564" s="235">
        <f>IF(O564="nulová",K564,0)</f>
        <v>0</v>
      </c>
      <c r="BJ564" s="18" t="s">
        <v>86</v>
      </c>
      <c r="BK564" s="235">
        <f>ROUND(P564*H564,2)</f>
        <v>0</v>
      </c>
      <c r="BL564" s="18" t="s">
        <v>174</v>
      </c>
      <c r="BM564" s="234" t="s">
        <v>1119</v>
      </c>
    </row>
    <row r="565" s="2" customFormat="1">
      <c r="A565" s="39"/>
      <c r="B565" s="40"/>
      <c r="C565" s="41"/>
      <c r="D565" s="236" t="s">
        <v>176</v>
      </c>
      <c r="E565" s="41"/>
      <c r="F565" s="237" t="s">
        <v>1118</v>
      </c>
      <c r="G565" s="41"/>
      <c r="H565" s="41"/>
      <c r="I565" s="238"/>
      <c r="J565" s="238"/>
      <c r="K565" s="41"/>
      <c r="L565" s="41"/>
      <c r="M565" s="45"/>
      <c r="N565" s="239"/>
      <c r="O565" s="240"/>
      <c r="P565" s="92"/>
      <c r="Q565" s="92"/>
      <c r="R565" s="92"/>
      <c r="S565" s="92"/>
      <c r="T565" s="92"/>
      <c r="U565" s="92"/>
      <c r="V565" s="92"/>
      <c r="W565" s="92"/>
      <c r="X565" s="93"/>
      <c r="Y565" s="39"/>
      <c r="Z565" s="39"/>
      <c r="AA565" s="39"/>
      <c r="AB565" s="39"/>
      <c r="AC565" s="39"/>
      <c r="AD565" s="39"/>
      <c r="AE565" s="39"/>
      <c r="AT565" s="18" t="s">
        <v>176</v>
      </c>
      <c r="AU565" s="18" t="s">
        <v>88</v>
      </c>
    </row>
    <row r="566" s="2" customFormat="1">
      <c r="A566" s="39"/>
      <c r="B566" s="40"/>
      <c r="C566" s="41"/>
      <c r="D566" s="241" t="s">
        <v>178</v>
      </c>
      <c r="E566" s="41"/>
      <c r="F566" s="242" t="s">
        <v>1120</v>
      </c>
      <c r="G566" s="41"/>
      <c r="H566" s="41"/>
      <c r="I566" s="238"/>
      <c r="J566" s="238"/>
      <c r="K566" s="41"/>
      <c r="L566" s="41"/>
      <c r="M566" s="45"/>
      <c r="N566" s="239"/>
      <c r="O566" s="240"/>
      <c r="P566" s="92"/>
      <c r="Q566" s="92"/>
      <c r="R566" s="92"/>
      <c r="S566" s="92"/>
      <c r="T566" s="92"/>
      <c r="U566" s="92"/>
      <c r="V566" s="92"/>
      <c r="W566" s="92"/>
      <c r="X566" s="93"/>
      <c r="Y566" s="39"/>
      <c r="Z566" s="39"/>
      <c r="AA566" s="39"/>
      <c r="AB566" s="39"/>
      <c r="AC566" s="39"/>
      <c r="AD566" s="39"/>
      <c r="AE566" s="39"/>
      <c r="AT566" s="18" t="s">
        <v>178</v>
      </c>
      <c r="AU566" s="18" t="s">
        <v>88</v>
      </c>
    </row>
    <row r="567" s="2" customFormat="1">
      <c r="A567" s="39"/>
      <c r="B567" s="40"/>
      <c r="C567" s="41"/>
      <c r="D567" s="236" t="s">
        <v>186</v>
      </c>
      <c r="E567" s="41"/>
      <c r="F567" s="243" t="s">
        <v>1109</v>
      </c>
      <c r="G567" s="41"/>
      <c r="H567" s="41"/>
      <c r="I567" s="238"/>
      <c r="J567" s="238"/>
      <c r="K567" s="41"/>
      <c r="L567" s="41"/>
      <c r="M567" s="45"/>
      <c r="N567" s="239"/>
      <c r="O567" s="240"/>
      <c r="P567" s="92"/>
      <c r="Q567" s="92"/>
      <c r="R567" s="92"/>
      <c r="S567" s="92"/>
      <c r="T567" s="92"/>
      <c r="U567" s="92"/>
      <c r="V567" s="92"/>
      <c r="W567" s="92"/>
      <c r="X567" s="93"/>
      <c r="Y567" s="39"/>
      <c r="Z567" s="39"/>
      <c r="AA567" s="39"/>
      <c r="AB567" s="39"/>
      <c r="AC567" s="39"/>
      <c r="AD567" s="39"/>
      <c r="AE567" s="39"/>
      <c r="AT567" s="18" t="s">
        <v>186</v>
      </c>
      <c r="AU567" s="18" t="s">
        <v>88</v>
      </c>
    </row>
    <row r="568" s="2" customFormat="1">
      <c r="A568" s="39"/>
      <c r="B568" s="40"/>
      <c r="C568" s="222" t="s">
        <v>1121</v>
      </c>
      <c r="D568" s="222" t="s">
        <v>169</v>
      </c>
      <c r="E568" s="223" t="s">
        <v>1122</v>
      </c>
      <c r="F568" s="224" t="s">
        <v>1123</v>
      </c>
      <c r="G568" s="225" t="s">
        <v>182</v>
      </c>
      <c r="H568" s="226">
        <v>10</v>
      </c>
      <c r="I568" s="227"/>
      <c r="J568" s="227"/>
      <c r="K568" s="228">
        <f>ROUND(P568*H568,2)</f>
        <v>0</v>
      </c>
      <c r="L568" s="224" t="s">
        <v>478</v>
      </c>
      <c r="M568" s="45"/>
      <c r="N568" s="229" t="s">
        <v>1</v>
      </c>
      <c r="O568" s="230" t="s">
        <v>41</v>
      </c>
      <c r="P568" s="231">
        <f>I568+J568</f>
        <v>0</v>
      </c>
      <c r="Q568" s="231">
        <f>ROUND(I568*H568,2)</f>
        <v>0</v>
      </c>
      <c r="R568" s="231">
        <f>ROUND(J568*H568,2)</f>
        <v>0</v>
      </c>
      <c r="S568" s="92"/>
      <c r="T568" s="232">
        <f>S568*H568</f>
        <v>0</v>
      </c>
      <c r="U568" s="232">
        <v>0</v>
      </c>
      <c r="V568" s="232">
        <f>U568*H568</f>
        <v>0</v>
      </c>
      <c r="W568" s="232">
        <v>0.086999999999999994</v>
      </c>
      <c r="X568" s="233">
        <f>W568*H568</f>
        <v>0.86999999999999988</v>
      </c>
      <c r="Y568" s="39"/>
      <c r="Z568" s="39"/>
      <c r="AA568" s="39"/>
      <c r="AB568" s="39"/>
      <c r="AC568" s="39"/>
      <c r="AD568" s="39"/>
      <c r="AE568" s="39"/>
      <c r="AR568" s="234" t="s">
        <v>174</v>
      </c>
      <c r="AT568" s="234" t="s">
        <v>169</v>
      </c>
      <c r="AU568" s="234" t="s">
        <v>88</v>
      </c>
      <c r="AY568" s="18" t="s">
        <v>167</v>
      </c>
      <c r="BE568" s="235">
        <f>IF(O568="základní",K568,0)</f>
        <v>0</v>
      </c>
      <c r="BF568" s="235">
        <f>IF(O568="snížená",K568,0)</f>
        <v>0</v>
      </c>
      <c r="BG568" s="235">
        <f>IF(O568="zákl. přenesená",K568,0)</f>
        <v>0</v>
      </c>
      <c r="BH568" s="235">
        <f>IF(O568="sníž. přenesená",K568,0)</f>
        <v>0</v>
      </c>
      <c r="BI568" s="235">
        <f>IF(O568="nulová",K568,0)</f>
        <v>0</v>
      </c>
      <c r="BJ568" s="18" t="s">
        <v>86</v>
      </c>
      <c r="BK568" s="235">
        <f>ROUND(P568*H568,2)</f>
        <v>0</v>
      </c>
      <c r="BL568" s="18" t="s">
        <v>174</v>
      </c>
      <c r="BM568" s="234" t="s">
        <v>1124</v>
      </c>
    </row>
    <row r="569" s="2" customFormat="1">
      <c r="A569" s="39"/>
      <c r="B569" s="40"/>
      <c r="C569" s="41"/>
      <c r="D569" s="236" t="s">
        <v>176</v>
      </c>
      <c r="E569" s="41"/>
      <c r="F569" s="237" t="s">
        <v>1125</v>
      </c>
      <c r="G569" s="41"/>
      <c r="H569" s="41"/>
      <c r="I569" s="238"/>
      <c r="J569" s="238"/>
      <c r="K569" s="41"/>
      <c r="L569" s="41"/>
      <c r="M569" s="45"/>
      <c r="N569" s="239"/>
      <c r="O569" s="240"/>
      <c r="P569" s="92"/>
      <c r="Q569" s="92"/>
      <c r="R569" s="92"/>
      <c r="S569" s="92"/>
      <c r="T569" s="92"/>
      <c r="U569" s="92"/>
      <c r="V569" s="92"/>
      <c r="W569" s="92"/>
      <c r="X569" s="93"/>
      <c r="Y569" s="39"/>
      <c r="Z569" s="39"/>
      <c r="AA569" s="39"/>
      <c r="AB569" s="39"/>
      <c r="AC569" s="39"/>
      <c r="AD569" s="39"/>
      <c r="AE569" s="39"/>
      <c r="AT569" s="18" t="s">
        <v>176</v>
      </c>
      <c r="AU569" s="18" t="s">
        <v>88</v>
      </c>
    </row>
    <row r="570" s="2" customFormat="1">
      <c r="A570" s="39"/>
      <c r="B570" s="40"/>
      <c r="C570" s="41"/>
      <c r="D570" s="241" t="s">
        <v>178</v>
      </c>
      <c r="E570" s="41"/>
      <c r="F570" s="242" t="s">
        <v>1126</v>
      </c>
      <c r="G570" s="41"/>
      <c r="H570" s="41"/>
      <c r="I570" s="238"/>
      <c r="J570" s="238"/>
      <c r="K570" s="41"/>
      <c r="L570" s="41"/>
      <c r="M570" s="45"/>
      <c r="N570" s="239"/>
      <c r="O570" s="240"/>
      <c r="P570" s="92"/>
      <c r="Q570" s="92"/>
      <c r="R570" s="92"/>
      <c r="S570" s="92"/>
      <c r="T570" s="92"/>
      <c r="U570" s="92"/>
      <c r="V570" s="92"/>
      <c r="W570" s="92"/>
      <c r="X570" s="93"/>
      <c r="Y570" s="39"/>
      <c r="Z570" s="39"/>
      <c r="AA570" s="39"/>
      <c r="AB570" s="39"/>
      <c r="AC570" s="39"/>
      <c r="AD570" s="39"/>
      <c r="AE570" s="39"/>
      <c r="AT570" s="18" t="s">
        <v>178</v>
      </c>
      <c r="AU570" s="18" t="s">
        <v>88</v>
      </c>
    </row>
    <row r="571" s="2" customFormat="1">
      <c r="A571" s="39"/>
      <c r="B571" s="40"/>
      <c r="C571" s="41"/>
      <c r="D571" s="236" t="s">
        <v>186</v>
      </c>
      <c r="E571" s="41"/>
      <c r="F571" s="243" t="s">
        <v>1109</v>
      </c>
      <c r="G571" s="41"/>
      <c r="H571" s="41"/>
      <c r="I571" s="238"/>
      <c r="J571" s="238"/>
      <c r="K571" s="41"/>
      <c r="L571" s="41"/>
      <c r="M571" s="45"/>
      <c r="N571" s="239"/>
      <c r="O571" s="240"/>
      <c r="P571" s="92"/>
      <c r="Q571" s="92"/>
      <c r="R571" s="92"/>
      <c r="S571" s="92"/>
      <c r="T571" s="92"/>
      <c r="U571" s="92"/>
      <c r="V571" s="92"/>
      <c r="W571" s="92"/>
      <c r="X571" s="93"/>
      <c r="Y571" s="39"/>
      <c r="Z571" s="39"/>
      <c r="AA571" s="39"/>
      <c r="AB571" s="39"/>
      <c r="AC571" s="39"/>
      <c r="AD571" s="39"/>
      <c r="AE571" s="39"/>
      <c r="AT571" s="18" t="s">
        <v>186</v>
      </c>
      <c r="AU571" s="18" t="s">
        <v>88</v>
      </c>
    </row>
    <row r="572" s="2" customFormat="1">
      <c r="A572" s="39"/>
      <c r="B572" s="40"/>
      <c r="C572" s="222" t="s">
        <v>1127</v>
      </c>
      <c r="D572" s="222" t="s">
        <v>169</v>
      </c>
      <c r="E572" s="223" t="s">
        <v>1128</v>
      </c>
      <c r="F572" s="224" t="s">
        <v>1129</v>
      </c>
      <c r="G572" s="225" t="s">
        <v>576</v>
      </c>
      <c r="H572" s="226">
        <v>547.10000000000002</v>
      </c>
      <c r="I572" s="227"/>
      <c r="J572" s="227"/>
      <c r="K572" s="228">
        <f>ROUND(P572*H572,2)</f>
        <v>0</v>
      </c>
      <c r="L572" s="224" t="s">
        <v>478</v>
      </c>
      <c r="M572" s="45"/>
      <c r="N572" s="229" t="s">
        <v>1</v>
      </c>
      <c r="O572" s="230" t="s">
        <v>41</v>
      </c>
      <c r="P572" s="231">
        <f>I572+J572</f>
        <v>0</v>
      </c>
      <c r="Q572" s="231">
        <f>ROUND(I572*H572,2)</f>
        <v>0</v>
      </c>
      <c r="R572" s="231">
        <f>ROUND(J572*H572,2)</f>
        <v>0</v>
      </c>
      <c r="S572" s="92"/>
      <c r="T572" s="232">
        <f>S572*H572</f>
        <v>0</v>
      </c>
      <c r="U572" s="232">
        <v>0</v>
      </c>
      <c r="V572" s="232">
        <f>U572*H572</f>
        <v>0</v>
      </c>
      <c r="W572" s="232">
        <v>0</v>
      </c>
      <c r="X572" s="233">
        <f>W572*H572</f>
        <v>0</v>
      </c>
      <c r="Y572" s="39"/>
      <c r="Z572" s="39"/>
      <c r="AA572" s="39"/>
      <c r="AB572" s="39"/>
      <c r="AC572" s="39"/>
      <c r="AD572" s="39"/>
      <c r="AE572" s="39"/>
      <c r="AR572" s="234" t="s">
        <v>174</v>
      </c>
      <c r="AT572" s="234" t="s">
        <v>169</v>
      </c>
      <c r="AU572" s="234" t="s">
        <v>88</v>
      </c>
      <c r="AY572" s="18" t="s">
        <v>167</v>
      </c>
      <c r="BE572" s="235">
        <f>IF(O572="základní",K572,0)</f>
        <v>0</v>
      </c>
      <c r="BF572" s="235">
        <f>IF(O572="snížená",K572,0)</f>
        <v>0</v>
      </c>
      <c r="BG572" s="235">
        <f>IF(O572="zákl. přenesená",K572,0)</f>
        <v>0</v>
      </c>
      <c r="BH572" s="235">
        <f>IF(O572="sníž. přenesená",K572,0)</f>
        <v>0</v>
      </c>
      <c r="BI572" s="235">
        <f>IF(O572="nulová",K572,0)</f>
        <v>0</v>
      </c>
      <c r="BJ572" s="18" t="s">
        <v>86</v>
      </c>
      <c r="BK572" s="235">
        <f>ROUND(P572*H572,2)</f>
        <v>0</v>
      </c>
      <c r="BL572" s="18" t="s">
        <v>174</v>
      </c>
      <c r="BM572" s="234" t="s">
        <v>1130</v>
      </c>
    </row>
    <row r="573" s="2" customFormat="1">
      <c r="A573" s="39"/>
      <c r="B573" s="40"/>
      <c r="C573" s="41"/>
      <c r="D573" s="236" t="s">
        <v>176</v>
      </c>
      <c r="E573" s="41"/>
      <c r="F573" s="237" t="s">
        <v>1131</v>
      </c>
      <c r="G573" s="41"/>
      <c r="H573" s="41"/>
      <c r="I573" s="238"/>
      <c r="J573" s="238"/>
      <c r="K573" s="41"/>
      <c r="L573" s="41"/>
      <c r="M573" s="45"/>
      <c r="N573" s="239"/>
      <c r="O573" s="240"/>
      <c r="P573" s="92"/>
      <c r="Q573" s="92"/>
      <c r="R573" s="92"/>
      <c r="S573" s="92"/>
      <c r="T573" s="92"/>
      <c r="U573" s="92"/>
      <c r="V573" s="92"/>
      <c r="W573" s="92"/>
      <c r="X573" s="93"/>
      <c r="Y573" s="39"/>
      <c r="Z573" s="39"/>
      <c r="AA573" s="39"/>
      <c r="AB573" s="39"/>
      <c r="AC573" s="39"/>
      <c r="AD573" s="39"/>
      <c r="AE573" s="39"/>
      <c r="AT573" s="18" t="s">
        <v>176</v>
      </c>
      <c r="AU573" s="18" t="s">
        <v>88</v>
      </c>
    </row>
    <row r="574" s="2" customFormat="1">
      <c r="A574" s="39"/>
      <c r="B574" s="40"/>
      <c r="C574" s="41"/>
      <c r="D574" s="241" t="s">
        <v>178</v>
      </c>
      <c r="E574" s="41"/>
      <c r="F574" s="242" t="s">
        <v>1132</v>
      </c>
      <c r="G574" s="41"/>
      <c r="H574" s="41"/>
      <c r="I574" s="238"/>
      <c r="J574" s="238"/>
      <c r="K574" s="41"/>
      <c r="L574" s="41"/>
      <c r="M574" s="45"/>
      <c r="N574" s="239"/>
      <c r="O574" s="240"/>
      <c r="P574" s="92"/>
      <c r="Q574" s="92"/>
      <c r="R574" s="92"/>
      <c r="S574" s="92"/>
      <c r="T574" s="92"/>
      <c r="U574" s="92"/>
      <c r="V574" s="92"/>
      <c r="W574" s="92"/>
      <c r="X574" s="93"/>
      <c r="Y574" s="39"/>
      <c r="Z574" s="39"/>
      <c r="AA574" s="39"/>
      <c r="AB574" s="39"/>
      <c r="AC574" s="39"/>
      <c r="AD574" s="39"/>
      <c r="AE574" s="39"/>
      <c r="AT574" s="18" t="s">
        <v>178</v>
      </c>
      <c r="AU574" s="18" t="s">
        <v>88</v>
      </c>
    </row>
    <row r="575" s="2" customFormat="1" ht="24.15" customHeight="1">
      <c r="A575" s="39"/>
      <c r="B575" s="40"/>
      <c r="C575" s="222" t="s">
        <v>1133</v>
      </c>
      <c r="D575" s="222" t="s">
        <v>169</v>
      </c>
      <c r="E575" s="223" t="s">
        <v>1134</v>
      </c>
      <c r="F575" s="224" t="s">
        <v>1135</v>
      </c>
      <c r="G575" s="225" t="s">
        <v>172</v>
      </c>
      <c r="H575" s="226">
        <v>2060.4000000000001</v>
      </c>
      <c r="I575" s="227"/>
      <c r="J575" s="227"/>
      <c r="K575" s="228">
        <f>ROUND(P575*H575,2)</f>
        <v>0</v>
      </c>
      <c r="L575" s="224" t="s">
        <v>478</v>
      </c>
      <c r="M575" s="45"/>
      <c r="N575" s="229" t="s">
        <v>1</v>
      </c>
      <c r="O575" s="230" t="s">
        <v>41</v>
      </c>
      <c r="P575" s="231">
        <f>I575+J575</f>
        <v>0</v>
      </c>
      <c r="Q575" s="231">
        <f>ROUND(I575*H575,2)</f>
        <v>0</v>
      </c>
      <c r="R575" s="231">
        <f>ROUND(J575*H575,2)</f>
        <v>0</v>
      </c>
      <c r="S575" s="92"/>
      <c r="T575" s="232">
        <f>S575*H575</f>
        <v>0</v>
      </c>
      <c r="U575" s="232">
        <v>0</v>
      </c>
      <c r="V575" s="232">
        <f>U575*H575</f>
        <v>0</v>
      </c>
      <c r="W575" s="232">
        <v>0</v>
      </c>
      <c r="X575" s="233">
        <f>W575*H575</f>
        <v>0</v>
      </c>
      <c r="Y575" s="39"/>
      <c r="Z575" s="39"/>
      <c r="AA575" s="39"/>
      <c r="AB575" s="39"/>
      <c r="AC575" s="39"/>
      <c r="AD575" s="39"/>
      <c r="AE575" s="39"/>
      <c r="AR575" s="234" t="s">
        <v>174</v>
      </c>
      <c r="AT575" s="234" t="s">
        <v>169</v>
      </c>
      <c r="AU575" s="234" t="s">
        <v>88</v>
      </c>
      <c r="AY575" s="18" t="s">
        <v>167</v>
      </c>
      <c r="BE575" s="235">
        <f>IF(O575="základní",K575,0)</f>
        <v>0</v>
      </c>
      <c r="BF575" s="235">
        <f>IF(O575="snížená",K575,0)</f>
        <v>0</v>
      </c>
      <c r="BG575" s="235">
        <f>IF(O575="zákl. přenesená",K575,0)</f>
        <v>0</v>
      </c>
      <c r="BH575" s="235">
        <f>IF(O575="sníž. přenesená",K575,0)</f>
        <v>0</v>
      </c>
      <c r="BI575" s="235">
        <f>IF(O575="nulová",K575,0)</f>
        <v>0</v>
      </c>
      <c r="BJ575" s="18" t="s">
        <v>86</v>
      </c>
      <c r="BK575" s="235">
        <f>ROUND(P575*H575,2)</f>
        <v>0</v>
      </c>
      <c r="BL575" s="18" t="s">
        <v>174</v>
      </c>
      <c r="BM575" s="234" t="s">
        <v>1136</v>
      </c>
    </row>
    <row r="576" s="2" customFormat="1">
      <c r="A576" s="39"/>
      <c r="B576" s="40"/>
      <c r="C576" s="41"/>
      <c r="D576" s="236" t="s">
        <v>176</v>
      </c>
      <c r="E576" s="41"/>
      <c r="F576" s="237" t="s">
        <v>1137</v>
      </c>
      <c r="G576" s="41"/>
      <c r="H576" s="41"/>
      <c r="I576" s="238"/>
      <c r="J576" s="238"/>
      <c r="K576" s="41"/>
      <c r="L576" s="41"/>
      <c r="M576" s="45"/>
      <c r="N576" s="239"/>
      <c r="O576" s="240"/>
      <c r="P576" s="92"/>
      <c r="Q576" s="92"/>
      <c r="R576" s="92"/>
      <c r="S576" s="92"/>
      <c r="T576" s="92"/>
      <c r="U576" s="92"/>
      <c r="V576" s="92"/>
      <c r="W576" s="92"/>
      <c r="X576" s="93"/>
      <c r="Y576" s="39"/>
      <c r="Z576" s="39"/>
      <c r="AA576" s="39"/>
      <c r="AB576" s="39"/>
      <c r="AC576" s="39"/>
      <c r="AD576" s="39"/>
      <c r="AE576" s="39"/>
      <c r="AT576" s="18" t="s">
        <v>176</v>
      </c>
      <c r="AU576" s="18" t="s">
        <v>88</v>
      </c>
    </row>
    <row r="577" s="2" customFormat="1">
      <c r="A577" s="39"/>
      <c r="B577" s="40"/>
      <c r="C577" s="41"/>
      <c r="D577" s="241" t="s">
        <v>178</v>
      </c>
      <c r="E577" s="41"/>
      <c r="F577" s="242" t="s">
        <v>1138</v>
      </c>
      <c r="G577" s="41"/>
      <c r="H577" s="41"/>
      <c r="I577" s="238"/>
      <c r="J577" s="238"/>
      <c r="K577" s="41"/>
      <c r="L577" s="41"/>
      <c r="M577" s="45"/>
      <c r="N577" s="239"/>
      <c r="O577" s="240"/>
      <c r="P577" s="92"/>
      <c r="Q577" s="92"/>
      <c r="R577" s="92"/>
      <c r="S577" s="92"/>
      <c r="T577" s="92"/>
      <c r="U577" s="92"/>
      <c r="V577" s="92"/>
      <c r="W577" s="92"/>
      <c r="X577" s="93"/>
      <c r="Y577" s="39"/>
      <c r="Z577" s="39"/>
      <c r="AA577" s="39"/>
      <c r="AB577" s="39"/>
      <c r="AC577" s="39"/>
      <c r="AD577" s="39"/>
      <c r="AE577" s="39"/>
      <c r="AT577" s="18" t="s">
        <v>178</v>
      </c>
      <c r="AU577" s="18" t="s">
        <v>88</v>
      </c>
    </row>
    <row r="578" s="2" customFormat="1" ht="24.15" customHeight="1">
      <c r="A578" s="39"/>
      <c r="B578" s="40"/>
      <c r="C578" s="222" t="s">
        <v>1139</v>
      </c>
      <c r="D578" s="222" t="s">
        <v>169</v>
      </c>
      <c r="E578" s="223" t="s">
        <v>1140</v>
      </c>
      <c r="F578" s="224" t="s">
        <v>1141</v>
      </c>
      <c r="G578" s="225" t="s">
        <v>172</v>
      </c>
      <c r="H578" s="226">
        <v>130.19999999999999</v>
      </c>
      <c r="I578" s="227"/>
      <c r="J578" s="227"/>
      <c r="K578" s="228">
        <f>ROUND(P578*H578,2)</f>
        <v>0</v>
      </c>
      <c r="L578" s="224" t="s">
        <v>478</v>
      </c>
      <c r="M578" s="45"/>
      <c r="N578" s="229" t="s">
        <v>1</v>
      </c>
      <c r="O578" s="230" t="s">
        <v>41</v>
      </c>
      <c r="P578" s="231">
        <f>I578+J578</f>
        <v>0</v>
      </c>
      <c r="Q578" s="231">
        <f>ROUND(I578*H578,2)</f>
        <v>0</v>
      </c>
      <c r="R578" s="231">
        <f>ROUND(J578*H578,2)</f>
        <v>0</v>
      </c>
      <c r="S578" s="92"/>
      <c r="T578" s="232">
        <f>S578*H578</f>
        <v>0</v>
      </c>
      <c r="U578" s="232">
        <v>0</v>
      </c>
      <c r="V578" s="232">
        <f>U578*H578</f>
        <v>0</v>
      </c>
      <c r="W578" s="232">
        <v>0</v>
      </c>
      <c r="X578" s="233">
        <f>W578*H578</f>
        <v>0</v>
      </c>
      <c r="Y578" s="39"/>
      <c r="Z578" s="39"/>
      <c r="AA578" s="39"/>
      <c r="AB578" s="39"/>
      <c r="AC578" s="39"/>
      <c r="AD578" s="39"/>
      <c r="AE578" s="39"/>
      <c r="AR578" s="234" t="s">
        <v>174</v>
      </c>
      <c r="AT578" s="234" t="s">
        <v>169</v>
      </c>
      <c r="AU578" s="234" t="s">
        <v>88</v>
      </c>
      <c r="AY578" s="18" t="s">
        <v>167</v>
      </c>
      <c r="BE578" s="235">
        <f>IF(O578="základní",K578,0)</f>
        <v>0</v>
      </c>
      <c r="BF578" s="235">
        <f>IF(O578="snížená",K578,0)</f>
        <v>0</v>
      </c>
      <c r="BG578" s="235">
        <f>IF(O578="zákl. přenesená",K578,0)</f>
        <v>0</v>
      </c>
      <c r="BH578" s="235">
        <f>IF(O578="sníž. přenesená",K578,0)</f>
        <v>0</v>
      </c>
      <c r="BI578" s="235">
        <f>IF(O578="nulová",K578,0)</f>
        <v>0</v>
      </c>
      <c r="BJ578" s="18" t="s">
        <v>86</v>
      </c>
      <c r="BK578" s="235">
        <f>ROUND(P578*H578,2)</f>
        <v>0</v>
      </c>
      <c r="BL578" s="18" t="s">
        <v>174</v>
      </c>
      <c r="BM578" s="234" t="s">
        <v>1142</v>
      </c>
    </row>
    <row r="579" s="2" customFormat="1">
      <c r="A579" s="39"/>
      <c r="B579" s="40"/>
      <c r="C579" s="41"/>
      <c r="D579" s="236" t="s">
        <v>176</v>
      </c>
      <c r="E579" s="41"/>
      <c r="F579" s="237" t="s">
        <v>1143</v>
      </c>
      <c r="G579" s="41"/>
      <c r="H579" s="41"/>
      <c r="I579" s="238"/>
      <c r="J579" s="238"/>
      <c r="K579" s="41"/>
      <c r="L579" s="41"/>
      <c r="M579" s="45"/>
      <c r="N579" s="239"/>
      <c r="O579" s="240"/>
      <c r="P579" s="92"/>
      <c r="Q579" s="92"/>
      <c r="R579" s="92"/>
      <c r="S579" s="92"/>
      <c r="T579" s="92"/>
      <c r="U579" s="92"/>
      <c r="V579" s="92"/>
      <c r="W579" s="92"/>
      <c r="X579" s="93"/>
      <c r="Y579" s="39"/>
      <c r="Z579" s="39"/>
      <c r="AA579" s="39"/>
      <c r="AB579" s="39"/>
      <c r="AC579" s="39"/>
      <c r="AD579" s="39"/>
      <c r="AE579" s="39"/>
      <c r="AT579" s="18" t="s">
        <v>176</v>
      </c>
      <c r="AU579" s="18" t="s">
        <v>88</v>
      </c>
    </row>
    <row r="580" s="2" customFormat="1">
      <c r="A580" s="39"/>
      <c r="B580" s="40"/>
      <c r="C580" s="41"/>
      <c r="D580" s="241" t="s">
        <v>178</v>
      </c>
      <c r="E580" s="41"/>
      <c r="F580" s="242" t="s">
        <v>1144</v>
      </c>
      <c r="G580" s="41"/>
      <c r="H580" s="41"/>
      <c r="I580" s="238"/>
      <c r="J580" s="238"/>
      <c r="K580" s="41"/>
      <c r="L580" s="41"/>
      <c r="M580" s="45"/>
      <c r="N580" s="239"/>
      <c r="O580" s="240"/>
      <c r="P580" s="92"/>
      <c r="Q580" s="92"/>
      <c r="R580" s="92"/>
      <c r="S580" s="92"/>
      <c r="T580" s="92"/>
      <c r="U580" s="92"/>
      <c r="V580" s="92"/>
      <c r="W580" s="92"/>
      <c r="X580" s="93"/>
      <c r="Y580" s="39"/>
      <c r="Z580" s="39"/>
      <c r="AA580" s="39"/>
      <c r="AB580" s="39"/>
      <c r="AC580" s="39"/>
      <c r="AD580" s="39"/>
      <c r="AE580" s="39"/>
      <c r="AT580" s="18" t="s">
        <v>178</v>
      </c>
      <c r="AU580" s="18" t="s">
        <v>88</v>
      </c>
    </row>
    <row r="581" s="2" customFormat="1" ht="24.15" customHeight="1">
      <c r="A581" s="39"/>
      <c r="B581" s="40"/>
      <c r="C581" s="222" t="s">
        <v>1145</v>
      </c>
      <c r="D581" s="222" t="s">
        <v>169</v>
      </c>
      <c r="E581" s="223" t="s">
        <v>1146</v>
      </c>
      <c r="F581" s="224" t="s">
        <v>1147</v>
      </c>
      <c r="G581" s="225" t="s">
        <v>172</v>
      </c>
      <c r="H581" s="226">
        <v>44</v>
      </c>
      <c r="I581" s="227"/>
      <c r="J581" s="227"/>
      <c r="K581" s="228">
        <f>ROUND(P581*H581,2)</f>
        <v>0</v>
      </c>
      <c r="L581" s="224" t="s">
        <v>478</v>
      </c>
      <c r="M581" s="45"/>
      <c r="N581" s="229" t="s">
        <v>1</v>
      </c>
      <c r="O581" s="230" t="s">
        <v>41</v>
      </c>
      <c r="P581" s="231">
        <f>I581+J581</f>
        <v>0</v>
      </c>
      <c r="Q581" s="231">
        <f>ROUND(I581*H581,2)</f>
        <v>0</v>
      </c>
      <c r="R581" s="231">
        <f>ROUND(J581*H581,2)</f>
        <v>0</v>
      </c>
      <c r="S581" s="92"/>
      <c r="T581" s="232">
        <f>S581*H581</f>
        <v>0</v>
      </c>
      <c r="U581" s="232">
        <v>0</v>
      </c>
      <c r="V581" s="232">
        <f>U581*H581</f>
        <v>0</v>
      </c>
      <c r="W581" s="232">
        <v>0</v>
      </c>
      <c r="X581" s="233">
        <f>W581*H581</f>
        <v>0</v>
      </c>
      <c r="Y581" s="39"/>
      <c r="Z581" s="39"/>
      <c r="AA581" s="39"/>
      <c r="AB581" s="39"/>
      <c r="AC581" s="39"/>
      <c r="AD581" s="39"/>
      <c r="AE581" s="39"/>
      <c r="AR581" s="234" t="s">
        <v>174</v>
      </c>
      <c r="AT581" s="234" t="s">
        <v>169</v>
      </c>
      <c r="AU581" s="234" t="s">
        <v>88</v>
      </c>
      <c r="AY581" s="18" t="s">
        <v>167</v>
      </c>
      <c r="BE581" s="235">
        <f>IF(O581="základní",K581,0)</f>
        <v>0</v>
      </c>
      <c r="BF581" s="235">
        <f>IF(O581="snížená",K581,0)</f>
        <v>0</v>
      </c>
      <c r="BG581" s="235">
        <f>IF(O581="zákl. přenesená",K581,0)</f>
        <v>0</v>
      </c>
      <c r="BH581" s="235">
        <f>IF(O581="sníž. přenesená",K581,0)</f>
        <v>0</v>
      </c>
      <c r="BI581" s="235">
        <f>IF(O581="nulová",K581,0)</f>
        <v>0</v>
      </c>
      <c r="BJ581" s="18" t="s">
        <v>86</v>
      </c>
      <c r="BK581" s="235">
        <f>ROUND(P581*H581,2)</f>
        <v>0</v>
      </c>
      <c r="BL581" s="18" t="s">
        <v>174</v>
      </c>
      <c r="BM581" s="234" t="s">
        <v>1148</v>
      </c>
    </row>
    <row r="582" s="2" customFormat="1">
      <c r="A582" s="39"/>
      <c r="B582" s="40"/>
      <c r="C582" s="41"/>
      <c r="D582" s="236" t="s">
        <v>176</v>
      </c>
      <c r="E582" s="41"/>
      <c r="F582" s="237" t="s">
        <v>1149</v>
      </c>
      <c r="G582" s="41"/>
      <c r="H582" s="41"/>
      <c r="I582" s="238"/>
      <c r="J582" s="238"/>
      <c r="K582" s="41"/>
      <c r="L582" s="41"/>
      <c r="M582" s="45"/>
      <c r="N582" s="239"/>
      <c r="O582" s="240"/>
      <c r="P582" s="92"/>
      <c r="Q582" s="92"/>
      <c r="R582" s="92"/>
      <c r="S582" s="92"/>
      <c r="T582" s="92"/>
      <c r="U582" s="92"/>
      <c r="V582" s="92"/>
      <c r="W582" s="92"/>
      <c r="X582" s="93"/>
      <c r="Y582" s="39"/>
      <c r="Z582" s="39"/>
      <c r="AA582" s="39"/>
      <c r="AB582" s="39"/>
      <c r="AC582" s="39"/>
      <c r="AD582" s="39"/>
      <c r="AE582" s="39"/>
      <c r="AT582" s="18" t="s">
        <v>176</v>
      </c>
      <c r="AU582" s="18" t="s">
        <v>88</v>
      </c>
    </row>
    <row r="583" s="2" customFormat="1">
      <c r="A583" s="39"/>
      <c r="B583" s="40"/>
      <c r="C583" s="41"/>
      <c r="D583" s="241" t="s">
        <v>178</v>
      </c>
      <c r="E583" s="41"/>
      <c r="F583" s="242" t="s">
        <v>1150</v>
      </c>
      <c r="G583" s="41"/>
      <c r="H583" s="41"/>
      <c r="I583" s="238"/>
      <c r="J583" s="238"/>
      <c r="K583" s="41"/>
      <c r="L583" s="41"/>
      <c r="M583" s="45"/>
      <c r="N583" s="239"/>
      <c r="O583" s="240"/>
      <c r="P583" s="92"/>
      <c r="Q583" s="92"/>
      <c r="R583" s="92"/>
      <c r="S583" s="92"/>
      <c r="T583" s="92"/>
      <c r="U583" s="92"/>
      <c r="V583" s="92"/>
      <c r="W583" s="92"/>
      <c r="X583" s="93"/>
      <c r="Y583" s="39"/>
      <c r="Z583" s="39"/>
      <c r="AA583" s="39"/>
      <c r="AB583" s="39"/>
      <c r="AC583" s="39"/>
      <c r="AD583" s="39"/>
      <c r="AE583" s="39"/>
      <c r="AT583" s="18" t="s">
        <v>178</v>
      </c>
      <c r="AU583" s="18" t="s">
        <v>88</v>
      </c>
    </row>
    <row r="584" s="2" customFormat="1" ht="24.15" customHeight="1">
      <c r="A584" s="39"/>
      <c r="B584" s="40"/>
      <c r="C584" s="222" t="s">
        <v>1151</v>
      </c>
      <c r="D584" s="222" t="s">
        <v>169</v>
      </c>
      <c r="E584" s="223" t="s">
        <v>1152</v>
      </c>
      <c r="F584" s="224" t="s">
        <v>1153</v>
      </c>
      <c r="G584" s="225" t="s">
        <v>172</v>
      </c>
      <c r="H584" s="226">
        <v>75.099999999999994</v>
      </c>
      <c r="I584" s="227"/>
      <c r="J584" s="227"/>
      <c r="K584" s="228">
        <f>ROUND(P584*H584,2)</f>
        <v>0</v>
      </c>
      <c r="L584" s="224" t="s">
        <v>478</v>
      </c>
      <c r="M584" s="45"/>
      <c r="N584" s="229" t="s">
        <v>1</v>
      </c>
      <c r="O584" s="230" t="s">
        <v>41</v>
      </c>
      <c r="P584" s="231">
        <f>I584+J584</f>
        <v>0</v>
      </c>
      <c r="Q584" s="231">
        <f>ROUND(I584*H584,2)</f>
        <v>0</v>
      </c>
      <c r="R584" s="231">
        <f>ROUND(J584*H584,2)</f>
        <v>0</v>
      </c>
      <c r="S584" s="92"/>
      <c r="T584" s="232">
        <f>S584*H584</f>
        <v>0</v>
      </c>
      <c r="U584" s="232">
        <v>0</v>
      </c>
      <c r="V584" s="232">
        <f>U584*H584</f>
        <v>0</v>
      </c>
      <c r="W584" s="232">
        <v>0</v>
      </c>
      <c r="X584" s="233">
        <f>W584*H584</f>
        <v>0</v>
      </c>
      <c r="Y584" s="39"/>
      <c r="Z584" s="39"/>
      <c r="AA584" s="39"/>
      <c r="AB584" s="39"/>
      <c r="AC584" s="39"/>
      <c r="AD584" s="39"/>
      <c r="AE584" s="39"/>
      <c r="AR584" s="234" t="s">
        <v>174</v>
      </c>
      <c r="AT584" s="234" t="s">
        <v>169</v>
      </c>
      <c r="AU584" s="234" t="s">
        <v>88</v>
      </c>
      <c r="AY584" s="18" t="s">
        <v>167</v>
      </c>
      <c r="BE584" s="235">
        <f>IF(O584="základní",K584,0)</f>
        <v>0</v>
      </c>
      <c r="BF584" s="235">
        <f>IF(O584="snížená",K584,0)</f>
        <v>0</v>
      </c>
      <c r="BG584" s="235">
        <f>IF(O584="zákl. přenesená",K584,0)</f>
        <v>0</v>
      </c>
      <c r="BH584" s="235">
        <f>IF(O584="sníž. přenesená",K584,0)</f>
        <v>0</v>
      </c>
      <c r="BI584" s="235">
        <f>IF(O584="nulová",K584,0)</f>
        <v>0</v>
      </c>
      <c r="BJ584" s="18" t="s">
        <v>86</v>
      </c>
      <c r="BK584" s="235">
        <f>ROUND(P584*H584,2)</f>
        <v>0</v>
      </c>
      <c r="BL584" s="18" t="s">
        <v>174</v>
      </c>
      <c r="BM584" s="234" t="s">
        <v>1154</v>
      </c>
    </row>
    <row r="585" s="2" customFormat="1">
      <c r="A585" s="39"/>
      <c r="B585" s="40"/>
      <c r="C585" s="41"/>
      <c r="D585" s="236" t="s">
        <v>176</v>
      </c>
      <c r="E585" s="41"/>
      <c r="F585" s="237" t="s">
        <v>1155</v>
      </c>
      <c r="G585" s="41"/>
      <c r="H585" s="41"/>
      <c r="I585" s="238"/>
      <c r="J585" s="238"/>
      <c r="K585" s="41"/>
      <c r="L585" s="41"/>
      <c r="M585" s="45"/>
      <c r="N585" s="239"/>
      <c r="O585" s="240"/>
      <c r="P585" s="92"/>
      <c r="Q585" s="92"/>
      <c r="R585" s="92"/>
      <c r="S585" s="92"/>
      <c r="T585" s="92"/>
      <c r="U585" s="92"/>
      <c r="V585" s="92"/>
      <c r="W585" s="92"/>
      <c r="X585" s="93"/>
      <c r="Y585" s="39"/>
      <c r="Z585" s="39"/>
      <c r="AA585" s="39"/>
      <c r="AB585" s="39"/>
      <c r="AC585" s="39"/>
      <c r="AD585" s="39"/>
      <c r="AE585" s="39"/>
      <c r="AT585" s="18" t="s">
        <v>176</v>
      </c>
      <c r="AU585" s="18" t="s">
        <v>88</v>
      </c>
    </row>
    <row r="586" s="2" customFormat="1">
      <c r="A586" s="39"/>
      <c r="B586" s="40"/>
      <c r="C586" s="41"/>
      <c r="D586" s="241" t="s">
        <v>178</v>
      </c>
      <c r="E586" s="41"/>
      <c r="F586" s="242" t="s">
        <v>1156</v>
      </c>
      <c r="G586" s="41"/>
      <c r="H586" s="41"/>
      <c r="I586" s="238"/>
      <c r="J586" s="238"/>
      <c r="K586" s="41"/>
      <c r="L586" s="41"/>
      <c r="M586" s="45"/>
      <c r="N586" s="239"/>
      <c r="O586" s="240"/>
      <c r="P586" s="92"/>
      <c r="Q586" s="92"/>
      <c r="R586" s="92"/>
      <c r="S586" s="92"/>
      <c r="T586" s="92"/>
      <c r="U586" s="92"/>
      <c r="V586" s="92"/>
      <c r="W586" s="92"/>
      <c r="X586" s="93"/>
      <c r="Y586" s="39"/>
      <c r="Z586" s="39"/>
      <c r="AA586" s="39"/>
      <c r="AB586" s="39"/>
      <c r="AC586" s="39"/>
      <c r="AD586" s="39"/>
      <c r="AE586" s="39"/>
      <c r="AT586" s="18" t="s">
        <v>178</v>
      </c>
      <c r="AU586" s="18" t="s">
        <v>88</v>
      </c>
    </row>
    <row r="587" s="2" customFormat="1" ht="24.15" customHeight="1">
      <c r="A587" s="39"/>
      <c r="B587" s="40"/>
      <c r="C587" s="222" t="s">
        <v>1157</v>
      </c>
      <c r="D587" s="222" t="s">
        <v>169</v>
      </c>
      <c r="E587" s="223" t="s">
        <v>1158</v>
      </c>
      <c r="F587" s="224" t="s">
        <v>1159</v>
      </c>
      <c r="G587" s="225" t="s">
        <v>172</v>
      </c>
      <c r="H587" s="226">
        <v>3190.1999999999998</v>
      </c>
      <c r="I587" s="227"/>
      <c r="J587" s="227"/>
      <c r="K587" s="228">
        <f>ROUND(P587*H587,2)</f>
        <v>0</v>
      </c>
      <c r="L587" s="224" t="s">
        <v>478</v>
      </c>
      <c r="M587" s="45"/>
      <c r="N587" s="229" t="s">
        <v>1</v>
      </c>
      <c r="O587" s="230" t="s">
        <v>41</v>
      </c>
      <c r="P587" s="231">
        <f>I587+J587</f>
        <v>0</v>
      </c>
      <c r="Q587" s="231">
        <f>ROUND(I587*H587,2)</f>
        <v>0</v>
      </c>
      <c r="R587" s="231">
        <f>ROUND(J587*H587,2)</f>
        <v>0</v>
      </c>
      <c r="S587" s="92"/>
      <c r="T587" s="232">
        <f>S587*H587</f>
        <v>0</v>
      </c>
      <c r="U587" s="232">
        <v>0</v>
      </c>
      <c r="V587" s="232">
        <f>U587*H587</f>
        <v>0</v>
      </c>
      <c r="W587" s="232">
        <v>0</v>
      </c>
      <c r="X587" s="233">
        <f>W587*H587</f>
        <v>0</v>
      </c>
      <c r="Y587" s="39"/>
      <c r="Z587" s="39"/>
      <c r="AA587" s="39"/>
      <c r="AB587" s="39"/>
      <c r="AC587" s="39"/>
      <c r="AD587" s="39"/>
      <c r="AE587" s="39"/>
      <c r="AR587" s="234" t="s">
        <v>174</v>
      </c>
      <c r="AT587" s="234" t="s">
        <v>169</v>
      </c>
      <c r="AU587" s="234" t="s">
        <v>88</v>
      </c>
      <c r="AY587" s="18" t="s">
        <v>167</v>
      </c>
      <c r="BE587" s="235">
        <f>IF(O587="základní",K587,0)</f>
        <v>0</v>
      </c>
      <c r="BF587" s="235">
        <f>IF(O587="snížená",K587,0)</f>
        <v>0</v>
      </c>
      <c r="BG587" s="235">
        <f>IF(O587="zákl. přenesená",K587,0)</f>
        <v>0</v>
      </c>
      <c r="BH587" s="235">
        <f>IF(O587="sníž. přenesená",K587,0)</f>
        <v>0</v>
      </c>
      <c r="BI587" s="235">
        <f>IF(O587="nulová",K587,0)</f>
        <v>0</v>
      </c>
      <c r="BJ587" s="18" t="s">
        <v>86</v>
      </c>
      <c r="BK587" s="235">
        <f>ROUND(P587*H587,2)</f>
        <v>0</v>
      </c>
      <c r="BL587" s="18" t="s">
        <v>174</v>
      </c>
      <c r="BM587" s="234" t="s">
        <v>1160</v>
      </c>
    </row>
    <row r="588" s="2" customFormat="1">
      <c r="A588" s="39"/>
      <c r="B588" s="40"/>
      <c r="C588" s="41"/>
      <c r="D588" s="236" t="s">
        <v>176</v>
      </c>
      <c r="E588" s="41"/>
      <c r="F588" s="237" t="s">
        <v>1161</v>
      </c>
      <c r="G588" s="41"/>
      <c r="H588" s="41"/>
      <c r="I588" s="238"/>
      <c r="J588" s="238"/>
      <c r="K588" s="41"/>
      <c r="L588" s="41"/>
      <c r="M588" s="45"/>
      <c r="N588" s="239"/>
      <c r="O588" s="240"/>
      <c r="P588" s="92"/>
      <c r="Q588" s="92"/>
      <c r="R588" s="92"/>
      <c r="S588" s="92"/>
      <c r="T588" s="92"/>
      <c r="U588" s="92"/>
      <c r="V588" s="92"/>
      <c r="W588" s="92"/>
      <c r="X588" s="93"/>
      <c r="Y588" s="39"/>
      <c r="Z588" s="39"/>
      <c r="AA588" s="39"/>
      <c r="AB588" s="39"/>
      <c r="AC588" s="39"/>
      <c r="AD588" s="39"/>
      <c r="AE588" s="39"/>
      <c r="AT588" s="18" t="s">
        <v>176</v>
      </c>
      <c r="AU588" s="18" t="s">
        <v>88</v>
      </c>
    </row>
    <row r="589" s="2" customFormat="1">
      <c r="A589" s="39"/>
      <c r="B589" s="40"/>
      <c r="C589" s="41"/>
      <c r="D589" s="241" t="s">
        <v>178</v>
      </c>
      <c r="E589" s="41"/>
      <c r="F589" s="242" t="s">
        <v>1162</v>
      </c>
      <c r="G589" s="41"/>
      <c r="H589" s="41"/>
      <c r="I589" s="238"/>
      <c r="J589" s="238"/>
      <c r="K589" s="41"/>
      <c r="L589" s="41"/>
      <c r="M589" s="45"/>
      <c r="N589" s="239"/>
      <c r="O589" s="240"/>
      <c r="P589" s="92"/>
      <c r="Q589" s="92"/>
      <c r="R589" s="92"/>
      <c r="S589" s="92"/>
      <c r="T589" s="92"/>
      <c r="U589" s="92"/>
      <c r="V589" s="92"/>
      <c r="W589" s="92"/>
      <c r="X589" s="93"/>
      <c r="Y589" s="39"/>
      <c r="Z589" s="39"/>
      <c r="AA589" s="39"/>
      <c r="AB589" s="39"/>
      <c r="AC589" s="39"/>
      <c r="AD589" s="39"/>
      <c r="AE589" s="39"/>
      <c r="AT589" s="18" t="s">
        <v>178</v>
      </c>
      <c r="AU589" s="18" t="s">
        <v>88</v>
      </c>
    </row>
    <row r="590" s="2" customFormat="1" ht="24.15" customHeight="1">
      <c r="A590" s="39"/>
      <c r="B590" s="40"/>
      <c r="C590" s="254" t="s">
        <v>1163</v>
      </c>
      <c r="D590" s="254" t="s">
        <v>345</v>
      </c>
      <c r="E590" s="255" t="s">
        <v>1164</v>
      </c>
      <c r="F590" s="256" t="s">
        <v>1165</v>
      </c>
      <c r="G590" s="257" t="s">
        <v>172</v>
      </c>
      <c r="H590" s="258">
        <v>178.56700000000001</v>
      </c>
      <c r="I590" s="259"/>
      <c r="J590" s="260"/>
      <c r="K590" s="261">
        <f>ROUND(P590*H590,2)</f>
        <v>0</v>
      </c>
      <c r="L590" s="256" t="s">
        <v>478</v>
      </c>
      <c r="M590" s="262"/>
      <c r="N590" s="263" t="s">
        <v>1</v>
      </c>
      <c r="O590" s="230" t="s">
        <v>41</v>
      </c>
      <c r="P590" s="231">
        <f>I590+J590</f>
        <v>0</v>
      </c>
      <c r="Q590" s="231">
        <f>ROUND(I590*H590,2)</f>
        <v>0</v>
      </c>
      <c r="R590" s="231">
        <f>ROUND(J590*H590,2)</f>
        <v>0</v>
      </c>
      <c r="S590" s="92"/>
      <c r="T590" s="232">
        <f>S590*H590</f>
        <v>0</v>
      </c>
      <c r="U590" s="232">
        <v>0.41699999999999998</v>
      </c>
      <c r="V590" s="232">
        <f>U590*H590</f>
        <v>74.462439000000003</v>
      </c>
      <c r="W590" s="232">
        <v>0</v>
      </c>
      <c r="X590" s="233">
        <f>W590*H590</f>
        <v>0</v>
      </c>
      <c r="Y590" s="39"/>
      <c r="Z590" s="39"/>
      <c r="AA590" s="39"/>
      <c r="AB590" s="39"/>
      <c r="AC590" s="39"/>
      <c r="AD590" s="39"/>
      <c r="AE590" s="39"/>
      <c r="AR590" s="234" t="s">
        <v>221</v>
      </c>
      <c r="AT590" s="234" t="s">
        <v>345</v>
      </c>
      <c r="AU590" s="234" t="s">
        <v>88</v>
      </c>
      <c r="AY590" s="18" t="s">
        <v>167</v>
      </c>
      <c r="BE590" s="235">
        <f>IF(O590="základní",K590,0)</f>
        <v>0</v>
      </c>
      <c r="BF590" s="235">
        <f>IF(O590="snížená",K590,0)</f>
        <v>0</v>
      </c>
      <c r="BG590" s="235">
        <f>IF(O590="zákl. přenesená",K590,0)</f>
        <v>0</v>
      </c>
      <c r="BH590" s="235">
        <f>IF(O590="sníž. přenesená",K590,0)</f>
        <v>0</v>
      </c>
      <c r="BI590" s="235">
        <f>IF(O590="nulová",K590,0)</f>
        <v>0</v>
      </c>
      <c r="BJ590" s="18" t="s">
        <v>86</v>
      </c>
      <c r="BK590" s="235">
        <f>ROUND(P590*H590,2)</f>
        <v>0</v>
      </c>
      <c r="BL590" s="18" t="s">
        <v>174</v>
      </c>
      <c r="BM590" s="234" t="s">
        <v>1166</v>
      </c>
    </row>
    <row r="591" s="2" customFormat="1">
      <c r="A591" s="39"/>
      <c r="B591" s="40"/>
      <c r="C591" s="41"/>
      <c r="D591" s="236" t="s">
        <v>176</v>
      </c>
      <c r="E591" s="41"/>
      <c r="F591" s="237" t="s">
        <v>1165</v>
      </c>
      <c r="G591" s="41"/>
      <c r="H591" s="41"/>
      <c r="I591" s="238"/>
      <c r="J591" s="238"/>
      <c r="K591" s="41"/>
      <c r="L591" s="41"/>
      <c r="M591" s="45"/>
      <c r="N591" s="239"/>
      <c r="O591" s="240"/>
      <c r="P591" s="92"/>
      <c r="Q591" s="92"/>
      <c r="R591" s="92"/>
      <c r="S591" s="92"/>
      <c r="T591" s="92"/>
      <c r="U591" s="92"/>
      <c r="V591" s="92"/>
      <c r="W591" s="92"/>
      <c r="X591" s="93"/>
      <c r="Y591" s="39"/>
      <c r="Z591" s="39"/>
      <c r="AA591" s="39"/>
      <c r="AB591" s="39"/>
      <c r="AC591" s="39"/>
      <c r="AD591" s="39"/>
      <c r="AE591" s="39"/>
      <c r="AT591" s="18" t="s">
        <v>176</v>
      </c>
      <c r="AU591" s="18" t="s">
        <v>88</v>
      </c>
    </row>
    <row r="592" s="2" customFormat="1">
      <c r="A592" s="39"/>
      <c r="B592" s="40"/>
      <c r="C592" s="41"/>
      <c r="D592" s="236" t="s">
        <v>186</v>
      </c>
      <c r="E592" s="41"/>
      <c r="F592" s="243" t="s">
        <v>1167</v>
      </c>
      <c r="G592" s="41"/>
      <c r="H592" s="41"/>
      <c r="I592" s="238"/>
      <c r="J592" s="238"/>
      <c r="K592" s="41"/>
      <c r="L592" s="41"/>
      <c r="M592" s="45"/>
      <c r="N592" s="239"/>
      <c r="O592" s="240"/>
      <c r="P592" s="92"/>
      <c r="Q592" s="92"/>
      <c r="R592" s="92"/>
      <c r="S592" s="92"/>
      <c r="T592" s="92"/>
      <c r="U592" s="92"/>
      <c r="V592" s="92"/>
      <c r="W592" s="92"/>
      <c r="X592" s="93"/>
      <c r="Y592" s="39"/>
      <c r="Z592" s="39"/>
      <c r="AA592" s="39"/>
      <c r="AB592" s="39"/>
      <c r="AC592" s="39"/>
      <c r="AD592" s="39"/>
      <c r="AE592" s="39"/>
      <c r="AT592" s="18" t="s">
        <v>186</v>
      </c>
      <c r="AU592" s="18" t="s">
        <v>88</v>
      </c>
    </row>
    <row r="593" s="13" customFormat="1">
      <c r="A593" s="13"/>
      <c r="B593" s="244"/>
      <c r="C593" s="245"/>
      <c r="D593" s="236" t="s">
        <v>304</v>
      </c>
      <c r="E593" s="268" t="s">
        <v>1</v>
      </c>
      <c r="F593" s="246" t="s">
        <v>1168</v>
      </c>
      <c r="G593" s="245"/>
      <c r="H593" s="247">
        <v>178.56700000000001</v>
      </c>
      <c r="I593" s="248"/>
      <c r="J593" s="248"/>
      <c r="K593" s="245"/>
      <c r="L593" s="245"/>
      <c r="M593" s="249"/>
      <c r="N593" s="250"/>
      <c r="O593" s="251"/>
      <c r="P593" s="251"/>
      <c r="Q593" s="251"/>
      <c r="R593" s="251"/>
      <c r="S593" s="251"/>
      <c r="T593" s="251"/>
      <c r="U593" s="251"/>
      <c r="V593" s="251"/>
      <c r="W593" s="251"/>
      <c r="X593" s="252"/>
      <c r="Y593" s="13"/>
      <c r="Z593" s="13"/>
      <c r="AA593" s="13"/>
      <c r="AB593" s="13"/>
      <c r="AC593" s="13"/>
      <c r="AD593" s="13"/>
      <c r="AE593" s="13"/>
      <c r="AT593" s="253" t="s">
        <v>304</v>
      </c>
      <c r="AU593" s="253" t="s">
        <v>88</v>
      </c>
      <c r="AV593" s="13" t="s">
        <v>88</v>
      </c>
      <c r="AW593" s="13" t="s">
        <v>5</v>
      </c>
      <c r="AX593" s="13" t="s">
        <v>86</v>
      </c>
      <c r="AY593" s="253" t="s">
        <v>167</v>
      </c>
    </row>
    <row r="594" s="2" customFormat="1" ht="24.15" customHeight="1">
      <c r="A594" s="39"/>
      <c r="B594" s="40"/>
      <c r="C594" s="254" t="s">
        <v>1169</v>
      </c>
      <c r="D594" s="254" t="s">
        <v>345</v>
      </c>
      <c r="E594" s="255" t="s">
        <v>1170</v>
      </c>
      <c r="F594" s="256" t="s">
        <v>1171</v>
      </c>
      <c r="G594" s="257" t="s">
        <v>576</v>
      </c>
      <c r="H594" s="258">
        <v>951.72000000000003</v>
      </c>
      <c r="I594" s="259"/>
      <c r="J594" s="260"/>
      <c r="K594" s="261">
        <f>ROUND(P594*H594,2)</f>
        <v>0</v>
      </c>
      <c r="L594" s="256" t="s">
        <v>478</v>
      </c>
      <c r="M594" s="262"/>
      <c r="N594" s="263" t="s">
        <v>1</v>
      </c>
      <c r="O594" s="230" t="s">
        <v>41</v>
      </c>
      <c r="P594" s="231">
        <f>I594+J594</f>
        <v>0</v>
      </c>
      <c r="Q594" s="231">
        <f>ROUND(I594*H594,2)</f>
        <v>0</v>
      </c>
      <c r="R594" s="231">
        <f>ROUND(J594*H594,2)</f>
        <v>0</v>
      </c>
      <c r="S594" s="92"/>
      <c r="T594" s="232">
        <f>S594*H594</f>
        <v>0</v>
      </c>
      <c r="U594" s="232">
        <v>0.125</v>
      </c>
      <c r="V594" s="232">
        <f>U594*H594</f>
        <v>118.965</v>
      </c>
      <c r="W594" s="232">
        <v>0</v>
      </c>
      <c r="X594" s="233">
        <f>W594*H594</f>
        <v>0</v>
      </c>
      <c r="Y594" s="39"/>
      <c r="Z594" s="39"/>
      <c r="AA594" s="39"/>
      <c r="AB594" s="39"/>
      <c r="AC594" s="39"/>
      <c r="AD594" s="39"/>
      <c r="AE594" s="39"/>
      <c r="AR594" s="234" t="s">
        <v>221</v>
      </c>
      <c r="AT594" s="234" t="s">
        <v>345</v>
      </c>
      <c r="AU594" s="234" t="s">
        <v>88</v>
      </c>
      <c r="AY594" s="18" t="s">
        <v>167</v>
      </c>
      <c r="BE594" s="235">
        <f>IF(O594="základní",K594,0)</f>
        <v>0</v>
      </c>
      <c r="BF594" s="235">
        <f>IF(O594="snížená",K594,0)</f>
        <v>0</v>
      </c>
      <c r="BG594" s="235">
        <f>IF(O594="zákl. přenesená",K594,0)</f>
        <v>0</v>
      </c>
      <c r="BH594" s="235">
        <f>IF(O594="sníž. přenesená",K594,0)</f>
        <v>0</v>
      </c>
      <c r="BI594" s="235">
        <f>IF(O594="nulová",K594,0)</f>
        <v>0</v>
      </c>
      <c r="BJ594" s="18" t="s">
        <v>86</v>
      </c>
      <c r="BK594" s="235">
        <f>ROUND(P594*H594,2)</f>
        <v>0</v>
      </c>
      <c r="BL594" s="18" t="s">
        <v>174</v>
      </c>
      <c r="BM594" s="234" t="s">
        <v>1172</v>
      </c>
    </row>
    <row r="595" s="2" customFormat="1">
      <c r="A595" s="39"/>
      <c r="B595" s="40"/>
      <c r="C595" s="41"/>
      <c r="D595" s="236" t="s">
        <v>176</v>
      </c>
      <c r="E595" s="41"/>
      <c r="F595" s="237" t="s">
        <v>1171</v>
      </c>
      <c r="G595" s="41"/>
      <c r="H595" s="41"/>
      <c r="I595" s="238"/>
      <c r="J595" s="238"/>
      <c r="K595" s="41"/>
      <c r="L595" s="41"/>
      <c r="M595" s="45"/>
      <c r="N595" s="239"/>
      <c r="O595" s="240"/>
      <c r="P595" s="92"/>
      <c r="Q595" s="92"/>
      <c r="R595" s="92"/>
      <c r="S595" s="92"/>
      <c r="T595" s="92"/>
      <c r="U595" s="92"/>
      <c r="V595" s="92"/>
      <c r="W595" s="92"/>
      <c r="X595" s="93"/>
      <c r="Y595" s="39"/>
      <c r="Z595" s="39"/>
      <c r="AA595" s="39"/>
      <c r="AB595" s="39"/>
      <c r="AC595" s="39"/>
      <c r="AD595" s="39"/>
      <c r="AE595" s="39"/>
      <c r="AT595" s="18" t="s">
        <v>176</v>
      </c>
      <c r="AU595" s="18" t="s">
        <v>88</v>
      </c>
    </row>
    <row r="596" s="2" customFormat="1">
      <c r="A596" s="39"/>
      <c r="B596" s="40"/>
      <c r="C596" s="41"/>
      <c r="D596" s="236" t="s">
        <v>186</v>
      </c>
      <c r="E596" s="41"/>
      <c r="F596" s="243" t="s">
        <v>1173</v>
      </c>
      <c r="G596" s="41"/>
      <c r="H596" s="41"/>
      <c r="I596" s="238"/>
      <c r="J596" s="238"/>
      <c r="K596" s="41"/>
      <c r="L596" s="41"/>
      <c r="M596" s="45"/>
      <c r="N596" s="239"/>
      <c r="O596" s="240"/>
      <c r="P596" s="92"/>
      <c r="Q596" s="92"/>
      <c r="R596" s="92"/>
      <c r="S596" s="92"/>
      <c r="T596" s="92"/>
      <c r="U596" s="92"/>
      <c r="V596" s="92"/>
      <c r="W596" s="92"/>
      <c r="X596" s="93"/>
      <c r="Y596" s="39"/>
      <c r="Z596" s="39"/>
      <c r="AA596" s="39"/>
      <c r="AB596" s="39"/>
      <c r="AC596" s="39"/>
      <c r="AD596" s="39"/>
      <c r="AE596" s="39"/>
      <c r="AT596" s="18" t="s">
        <v>186</v>
      </c>
      <c r="AU596" s="18" t="s">
        <v>88</v>
      </c>
    </row>
    <row r="597" s="13" customFormat="1">
      <c r="A597" s="13"/>
      <c r="B597" s="244"/>
      <c r="C597" s="245"/>
      <c r="D597" s="236" t="s">
        <v>304</v>
      </c>
      <c r="E597" s="268" t="s">
        <v>1</v>
      </c>
      <c r="F597" s="246" t="s">
        <v>1174</v>
      </c>
      <c r="G597" s="245"/>
      <c r="H597" s="247">
        <v>951.72000000000003</v>
      </c>
      <c r="I597" s="248"/>
      <c r="J597" s="248"/>
      <c r="K597" s="245"/>
      <c r="L597" s="245"/>
      <c r="M597" s="249"/>
      <c r="N597" s="250"/>
      <c r="O597" s="251"/>
      <c r="P597" s="251"/>
      <c r="Q597" s="251"/>
      <c r="R597" s="251"/>
      <c r="S597" s="251"/>
      <c r="T597" s="251"/>
      <c r="U597" s="251"/>
      <c r="V597" s="251"/>
      <c r="W597" s="251"/>
      <c r="X597" s="252"/>
      <c r="Y597" s="13"/>
      <c r="Z597" s="13"/>
      <c r="AA597" s="13"/>
      <c r="AB597" s="13"/>
      <c r="AC597" s="13"/>
      <c r="AD597" s="13"/>
      <c r="AE597" s="13"/>
      <c r="AT597" s="253" t="s">
        <v>304</v>
      </c>
      <c r="AU597" s="253" t="s">
        <v>88</v>
      </c>
      <c r="AV597" s="13" t="s">
        <v>88</v>
      </c>
      <c r="AW597" s="13" t="s">
        <v>5</v>
      </c>
      <c r="AX597" s="13" t="s">
        <v>86</v>
      </c>
      <c r="AY597" s="253" t="s">
        <v>167</v>
      </c>
    </row>
    <row r="598" s="2" customFormat="1" ht="24.15" customHeight="1">
      <c r="A598" s="39"/>
      <c r="B598" s="40"/>
      <c r="C598" s="254" t="s">
        <v>1175</v>
      </c>
      <c r="D598" s="254" t="s">
        <v>345</v>
      </c>
      <c r="E598" s="255" t="s">
        <v>1176</v>
      </c>
      <c r="F598" s="256" t="s">
        <v>1177</v>
      </c>
      <c r="G598" s="257" t="s">
        <v>576</v>
      </c>
      <c r="H598" s="258">
        <v>8.8200000000000003</v>
      </c>
      <c r="I598" s="259"/>
      <c r="J598" s="260"/>
      <c r="K598" s="261">
        <f>ROUND(P598*H598,2)</f>
        <v>0</v>
      </c>
      <c r="L598" s="256" t="s">
        <v>478</v>
      </c>
      <c r="M598" s="262"/>
      <c r="N598" s="263" t="s">
        <v>1</v>
      </c>
      <c r="O598" s="230" t="s">
        <v>41</v>
      </c>
      <c r="P598" s="231">
        <f>I598+J598</f>
        <v>0</v>
      </c>
      <c r="Q598" s="231">
        <f>ROUND(I598*H598,2)</f>
        <v>0</v>
      </c>
      <c r="R598" s="231">
        <f>ROUND(J598*H598,2)</f>
        <v>0</v>
      </c>
      <c r="S598" s="92"/>
      <c r="T598" s="232">
        <f>S598*H598</f>
        <v>0</v>
      </c>
      <c r="U598" s="232">
        <v>0.125</v>
      </c>
      <c r="V598" s="232">
        <f>U598*H598</f>
        <v>1.1025</v>
      </c>
      <c r="W598" s="232">
        <v>0</v>
      </c>
      <c r="X598" s="233">
        <f>W598*H598</f>
        <v>0</v>
      </c>
      <c r="Y598" s="39"/>
      <c r="Z598" s="39"/>
      <c r="AA598" s="39"/>
      <c r="AB598" s="39"/>
      <c r="AC598" s="39"/>
      <c r="AD598" s="39"/>
      <c r="AE598" s="39"/>
      <c r="AR598" s="234" t="s">
        <v>221</v>
      </c>
      <c r="AT598" s="234" t="s">
        <v>345</v>
      </c>
      <c r="AU598" s="234" t="s">
        <v>88</v>
      </c>
      <c r="AY598" s="18" t="s">
        <v>167</v>
      </c>
      <c r="BE598" s="235">
        <f>IF(O598="základní",K598,0)</f>
        <v>0</v>
      </c>
      <c r="BF598" s="235">
        <f>IF(O598="snížená",K598,0)</f>
        <v>0</v>
      </c>
      <c r="BG598" s="235">
        <f>IF(O598="zákl. přenesená",K598,0)</f>
        <v>0</v>
      </c>
      <c r="BH598" s="235">
        <f>IF(O598="sníž. přenesená",K598,0)</f>
        <v>0</v>
      </c>
      <c r="BI598" s="235">
        <f>IF(O598="nulová",K598,0)</f>
        <v>0</v>
      </c>
      <c r="BJ598" s="18" t="s">
        <v>86</v>
      </c>
      <c r="BK598" s="235">
        <f>ROUND(P598*H598,2)</f>
        <v>0</v>
      </c>
      <c r="BL598" s="18" t="s">
        <v>174</v>
      </c>
      <c r="BM598" s="234" t="s">
        <v>1178</v>
      </c>
    </row>
    <row r="599" s="2" customFormat="1">
      <c r="A599" s="39"/>
      <c r="B599" s="40"/>
      <c r="C599" s="41"/>
      <c r="D599" s="236" t="s">
        <v>176</v>
      </c>
      <c r="E599" s="41"/>
      <c r="F599" s="237" t="s">
        <v>1177</v>
      </c>
      <c r="G599" s="41"/>
      <c r="H599" s="41"/>
      <c r="I599" s="238"/>
      <c r="J599" s="238"/>
      <c r="K599" s="41"/>
      <c r="L599" s="41"/>
      <c r="M599" s="45"/>
      <c r="N599" s="239"/>
      <c r="O599" s="240"/>
      <c r="P599" s="92"/>
      <c r="Q599" s="92"/>
      <c r="R599" s="92"/>
      <c r="S599" s="92"/>
      <c r="T599" s="92"/>
      <c r="U599" s="92"/>
      <c r="V599" s="92"/>
      <c r="W599" s="92"/>
      <c r="X599" s="93"/>
      <c r="Y599" s="39"/>
      <c r="Z599" s="39"/>
      <c r="AA599" s="39"/>
      <c r="AB599" s="39"/>
      <c r="AC599" s="39"/>
      <c r="AD599" s="39"/>
      <c r="AE599" s="39"/>
      <c r="AT599" s="18" t="s">
        <v>176</v>
      </c>
      <c r="AU599" s="18" t="s">
        <v>88</v>
      </c>
    </row>
    <row r="600" s="2" customFormat="1">
      <c r="A600" s="39"/>
      <c r="B600" s="40"/>
      <c r="C600" s="41"/>
      <c r="D600" s="236" t="s">
        <v>186</v>
      </c>
      <c r="E600" s="41"/>
      <c r="F600" s="243" t="s">
        <v>1179</v>
      </c>
      <c r="G600" s="41"/>
      <c r="H600" s="41"/>
      <c r="I600" s="238"/>
      <c r="J600" s="238"/>
      <c r="K600" s="41"/>
      <c r="L600" s="41"/>
      <c r="M600" s="45"/>
      <c r="N600" s="239"/>
      <c r="O600" s="240"/>
      <c r="P600" s="92"/>
      <c r="Q600" s="92"/>
      <c r="R600" s="92"/>
      <c r="S600" s="92"/>
      <c r="T600" s="92"/>
      <c r="U600" s="92"/>
      <c r="V600" s="92"/>
      <c r="W600" s="92"/>
      <c r="X600" s="93"/>
      <c r="Y600" s="39"/>
      <c r="Z600" s="39"/>
      <c r="AA600" s="39"/>
      <c r="AB600" s="39"/>
      <c r="AC600" s="39"/>
      <c r="AD600" s="39"/>
      <c r="AE600" s="39"/>
      <c r="AT600" s="18" t="s">
        <v>186</v>
      </c>
      <c r="AU600" s="18" t="s">
        <v>88</v>
      </c>
    </row>
    <row r="601" s="13" customFormat="1">
      <c r="A601" s="13"/>
      <c r="B601" s="244"/>
      <c r="C601" s="245"/>
      <c r="D601" s="236" t="s">
        <v>304</v>
      </c>
      <c r="E601" s="268" t="s">
        <v>1</v>
      </c>
      <c r="F601" s="246" t="s">
        <v>1180</v>
      </c>
      <c r="G601" s="245"/>
      <c r="H601" s="247">
        <v>8.8200000000000003</v>
      </c>
      <c r="I601" s="248"/>
      <c r="J601" s="248"/>
      <c r="K601" s="245"/>
      <c r="L601" s="245"/>
      <c r="M601" s="249"/>
      <c r="N601" s="250"/>
      <c r="O601" s="251"/>
      <c r="P601" s="251"/>
      <c r="Q601" s="251"/>
      <c r="R601" s="251"/>
      <c r="S601" s="251"/>
      <c r="T601" s="251"/>
      <c r="U601" s="251"/>
      <c r="V601" s="251"/>
      <c r="W601" s="251"/>
      <c r="X601" s="252"/>
      <c r="Y601" s="13"/>
      <c r="Z601" s="13"/>
      <c r="AA601" s="13"/>
      <c r="AB601" s="13"/>
      <c r="AC601" s="13"/>
      <c r="AD601" s="13"/>
      <c r="AE601" s="13"/>
      <c r="AT601" s="253" t="s">
        <v>304</v>
      </c>
      <c r="AU601" s="253" t="s">
        <v>88</v>
      </c>
      <c r="AV601" s="13" t="s">
        <v>88</v>
      </c>
      <c r="AW601" s="13" t="s">
        <v>5</v>
      </c>
      <c r="AX601" s="13" t="s">
        <v>86</v>
      </c>
      <c r="AY601" s="253" t="s">
        <v>167</v>
      </c>
    </row>
    <row r="602" s="2" customFormat="1" ht="24.15" customHeight="1">
      <c r="A602" s="39"/>
      <c r="B602" s="40"/>
      <c r="C602" s="254" t="s">
        <v>1181</v>
      </c>
      <c r="D602" s="254" t="s">
        <v>345</v>
      </c>
      <c r="E602" s="255" t="s">
        <v>1182</v>
      </c>
      <c r="F602" s="256" t="s">
        <v>1183</v>
      </c>
      <c r="G602" s="257" t="s">
        <v>576</v>
      </c>
      <c r="H602" s="258">
        <v>8.4000000000000004</v>
      </c>
      <c r="I602" s="259"/>
      <c r="J602" s="260"/>
      <c r="K602" s="261">
        <f>ROUND(P602*H602,2)</f>
        <v>0</v>
      </c>
      <c r="L602" s="256" t="s">
        <v>478</v>
      </c>
      <c r="M602" s="262"/>
      <c r="N602" s="263" t="s">
        <v>1</v>
      </c>
      <c r="O602" s="230" t="s">
        <v>41</v>
      </c>
      <c r="P602" s="231">
        <f>I602+J602</f>
        <v>0</v>
      </c>
      <c r="Q602" s="231">
        <f>ROUND(I602*H602,2)</f>
        <v>0</v>
      </c>
      <c r="R602" s="231">
        <f>ROUND(J602*H602,2)</f>
        <v>0</v>
      </c>
      <c r="S602" s="92"/>
      <c r="T602" s="232">
        <f>S602*H602</f>
        <v>0</v>
      </c>
      <c r="U602" s="232">
        <v>0.125</v>
      </c>
      <c r="V602" s="232">
        <f>U602*H602</f>
        <v>1.05</v>
      </c>
      <c r="W602" s="232">
        <v>0</v>
      </c>
      <c r="X602" s="233">
        <f>W602*H602</f>
        <v>0</v>
      </c>
      <c r="Y602" s="39"/>
      <c r="Z602" s="39"/>
      <c r="AA602" s="39"/>
      <c r="AB602" s="39"/>
      <c r="AC602" s="39"/>
      <c r="AD602" s="39"/>
      <c r="AE602" s="39"/>
      <c r="AR602" s="234" t="s">
        <v>221</v>
      </c>
      <c r="AT602" s="234" t="s">
        <v>345</v>
      </c>
      <c r="AU602" s="234" t="s">
        <v>88</v>
      </c>
      <c r="AY602" s="18" t="s">
        <v>167</v>
      </c>
      <c r="BE602" s="235">
        <f>IF(O602="základní",K602,0)</f>
        <v>0</v>
      </c>
      <c r="BF602" s="235">
        <f>IF(O602="snížená",K602,0)</f>
        <v>0</v>
      </c>
      <c r="BG602" s="235">
        <f>IF(O602="zákl. přenesená",K602,0)</f>
        <v>0</v>
      </c>
      <c r="BH602" s="235">
        <f>IF(O602="sníž. přenesená",K602,0)</f>
        <v>0</v>
      </c>
      <c r="BI602" s="235">
        <f>IF(O602="nulová",K602,0)</f>
        <v>0</v>
      </c>
      <c r="BJ602" s="18" t="s">
        <v>86</v>
      </c>
      <c r="BK602" s="235">
        <f>ROUND(P602*H602,2)</f>
        <v>0</v>
      </c>
      <c r="BL602" s="18" t="s">
        <v>174</v>
      </c>
      <c r="BM602" s="234" t="s">
        <v>1184</v>
      </c>
    </row>
    <row r="603" s="2" customFormat="1">
      <c r="A603" s="39"/>
      <c r="B603" s="40"/>
      <c r="C603" s="41"/>
      <c r="D603" s="236" t="s">
        <v>176</v>
      </c>
      <c r="E603" s="41"/>
      <c r="F603" s="237" t="s">
        <v>1183</v>
      </c>
      <c r="G603" s="41"/>
      <c r="H603" s="41"/>
      <c r="I603" s="238"/>
      <c r="J603" s="238"/>
      <c r="K603" s="41"/>
      <c r="L603" s="41"/>
      <c r="M603" s="45"/>
      <c r="N603" s="239"/>
      <c r="O603" s="240"/>
      <c r="P603" s="92"/>
      <c r="Q603" s="92"/>
      <c r="R603" s="92"/>
      <c r="S603" s="92"/>
      <c r="T603" s="92"/>
      <c r="U603" s="92"/>
      <c r="V603" s="92"/>
      <c r="W603" s="92"/>
      <c r="X603" s="93"/>
      <c r="Y603" s="39"/>
      <c r="Z603" s="39"/>
      <c r="AA603" s="39"/>
      <c r="AB603" s="39"/>
      <c r="AC603" s="39"/>
      <c r="AD603" s="39"/>
      <c r="AE603" s="39"/>
      <c r="AT603" s="18" t="s">
        <v>176</v>
      </c>
      <c r="AU603" s="18" t="s">
        <v>88</v>
      </c>
    </row>
    <row r="604" s="2" customFormat="1">
      <c r="A604" s="39"/>
      <c r="B604" s="40"/>
      <c r="C604" s="41"/>
      <c r="D604" s="236" t="s">
        <v>186</v>
      </c>
      <c r="E604" s="41"/>
      <c r="F604" s="243" t="s">
        <v>1185</v>
      </c>
      <c r="G604" s="41"/>
      <c r="H604" s="41"/>
      <c r="I604" s="238"/>
      <c r="J604" s="238"/>
      <c r="K604" s="41"/>
      <c r="L604" s="41"/>
      <c r="M604" s="45"/>
      <c r="N604" s="239"/>
      <c r="O604" s="240"/>
      <c r="P604" s="92"/>
      <c r="Q604" s="92"/>
      <c r="R604" s="92"/>
      <c r="S604" s="92"/>
      <c r="T604" s="92"/>
      <c r="U604" s="92"/>
      <c r="V604" s="92"/>
      <c r="W604" s="92"/>
      <c r="X604" s="93"/>
      <c r="Y604" s="39"/>
      <c r="Z604" s="39"/>
      <c r="AA604" s="39"/>
      <c r="AB604" s="39"/>
      <c r="AC604" s="39"/>
      <c r="AD604" s="39"/>
      <c r="AE604" s="39"/>
      <c r="AT604" s="18" t="s">
        <v>186</v>
      </c>
      <c r="AU604" s="18" t="s">
        <v>88</v>
      </c>
    </row>
    <row r="605" s="13" customFormat="1">
      <c r="A605" s="13"/>
      <c r="B605" s="244"/>
      <c r="C605" s="245"/>
      <c r="D605" s="236" t="s">
        <v>304</v>
      </c>
      <c r="E605" s="268" t="s">
        <v>1</v>
      </c>
      <c r="F605" s="246" t="s">
        <v>1186</v>
      </c>
      <c r="G605" s="245"/>
      <c r="H605" s="247">
        <v>8.4000000000000004</v>
      </c>
      <c r="I605" s="248"/>
      <c r="J605" s="248"/>
      <c r="K605" s="245"/>
      <c r="L605" s="245"/>
      <c r="M605" s="249"/>
      <c r="N605" s="250"/>
      <c r="O605" s="251"/>
      <c r="P605" s="251"/>
      <c r="Q605" s="251"/>
      <c r="R605" s="251"/>
      <c r="S605" s="251"/>
      <c r="T605" s="251"/>
      <c r="U605" s="251"/>
      <c r="V605" s="251"/>
      <c r="W605" s="251"/>
      <c r="X605" s="252"/>
      <c r="Y605" s="13"/>
      <c r="Z605" s="13"/>
      <c r="AA605" s="13"/>
      <c r="AB605" s="13"/>
      <c r="AC605" s="13"/>
      <c r="AD605" s="13"/>
      <c r="AE605" s="13"/>
      <c r="AT605" s="253" t="s">
        <v>304</v>
      </c>
      <c r="AU605" s="253" t="s">
        <v>88</v>
      </c>
      <c r="AV605" s="13" t="s">
        <v>88</v>
      </c>
      <c r="AW605" s="13" t="s">
        <v>5</v>
      </c>
      <c r="AX605" s="13" t="s">
        <v>86</v>
      </c>
      <c r="AY605" s="253" t="s">
        <v>167</v>
      </c>
    </row>
    <row r="606" s="2" customFormat="1" ht="24.15" customHeight="1">
      <c r="A606" s="39"/>
      <c r="B606" s="40"/>
      <c r="C606" s="254" t="s">
        <v>1187</v>
      </c>
      <c r="D606" s="254" t="s">
        <v>345</v>
      </c>
      <c r="E606" s="255" t="s">
        <v>1188</v>
      </c>
      <c r="F606" s="256" t="s">
        <v>1189</v>
      </c>
      <c r="G606" s="257" t="s">
        <v>576</v>
      </c>
      <c r="H606" s="258">
        <v>57.277999999999999</v>
      </c>
      <c r="I606" s="259"/>
      <c r="J606" s="260"/>
      <c r="K606" s="261">
        <f>ROUND(P606*H606,2)</f>
        <v>0</v>
      </c>
      <c r="L606" s="256" t="s">
        <v>478</v>
      </c>
      <c r="M606" s="262"/>
      <c r="N606" s="263" t="s">
        <v>1</v>
      </c>
      <c r="O606" s="230" t="s">
        <v>41</v>
      </c>
      <c r="P606" s="231">
        <f>I606+J606</f>
        <v>0</v>
      </c>
      <c r="Q606" s="231">
        <f>ROUND(I606*H606,2)</f>
        <v>0</v>
      </c>
      <c r="R606" s="231">
        <f>ROUND(J606*H606,2)</f>
        <v>0</v>
      </c>
      <c r="S606" s="92"/>
      <c r="T606" s="232">
        <f>S606*H606</f>
        <v>0</v>
      </c>
      <c r="U606" s="232">
        <v>0.125</v>
      </c>
      <c r="V606" s="232">
        <f>U606*H606</f>
        <v>7.1597499999999998</v>
      </c>
      <c r="W606" s="232">
        <v>0</v>
      </c>
      <c r="X606" s="233">
        <f>W606*H606</f>
        <v>0</v>
      </c>
      <c r="Y606" s="39"/>
      <c r="Z606" s="39"/>
      <c r="AA606" s="39"/>
      <c r="AB606" s="39"/>
      <c r="AC606" s="39"/>
      <c r="AD606" s="39"/>
      <c r="AE606" s="39"/>
      <c r="AR606" s="234" t="s">
        <v>221</v>
      </c>
      <c r="AT606" s="234" t="s">
        <v>345</v>
      </c>
      <c r="AU606" s="234" t="s">
        <v>88</v>
      </c>
      <c r="AY606" s="18" t="s">
        <v>167</v>
      </c>
      <c r="BE606" s="235">
        <f>IF(O606="základní",K606,0)</f>
        <v>0</v>
      </c>
      <c r="BF606" s="235">
        <f>IF(O606="snížená",K606,0)</f>
        <v>0</v>
      </c>
      <c r="BG606" s="235">
        <f>IF(O606="zákl. přenesená",K606,0)</f>
        <v>0</v>
      </c>
      <c r="BH606" s="235">
        <f>IF(O606="sníž. přenesená",K606,0)</f>
        <v>0</v>
      </c>
      <c r="BI606" s="235">
        <f>IF(O606="nulová",K606,0)</f>
        <v>0</v>
      </c>
      <c r="BJ606" s="18" t="s">
        <v>86</v>
      </c>
      <c r="BK606" s="235">
        <f>ROUND(P606*H606,2)</f>
        <v>0</v>
      </c>
      <c r="BL606" s="18" t="s">
        <v>174</v>
      </c>
      <c r="BM606" s="234" t="s">
        <v>1190</v>
      </c>
    </row>
    <row r="607" s="2" customFormat="1">
      <c r="A607" s="39"/>
      <c r="B607" s="40"/>
      <c r="C607" s="41"/>
      <c r="D607" s="236" t="s">
        <v>176</v>
      </c>
      <c r="E607" s="41"/>
      <c r="F607" s="237" t="s">
        <v>1189</v>
      </c>
      <c r="G607" s="41"/>
      <c r="H607" s="41"/>
      <c r="I607" s="238"/>
      <c r="J607" s="238"/>
      <c r="K607" s="41"/>
      <c r="L607" s="41"/>
      <c r="M607" s="45"/>
      <c r="N607" s="239"/>
      <c r="O607" s="240"/>
      <c r="P607" s="92"/>
      <c r="Q607" s="92"/>
      <c r="R607" s="92"/>
      <c r="S607" s="92"/>
      <c r="T607" s="92"/>
      <c r="U607" s="92"/>
      <c r="V607" s="92"/>
      <c r="W607" s="92"/>
      <c r="X607" s="93"/>
      <c r="Y607" s="39"/>
      <c r="Z607" s="39"/>
      <c r="AA607" s="39"/>
      <c r="AB607" s="39"/>
      <c r="AC607" s="39"/>
      <c r="AD607" s="39"/>
      <c r="AE607" s="39"/>
      <c r="AT607" s="18" t="s">
        <v>176</v>
      </c>
      <c r="AU607" s="18" t="s">
        <v>88</v>
      </c>
    </row>
    <row r="608" s="2" customFormat="1">
      <c r="A608" s="39"/>
      <c r="B608" s="40"/>
      <c r="C608" s="41"/>
      <c r="D608" s="236" t="s">
        <v>186</v>
      </c>
      <c r="E608" s="41"/>
      <c r="F608" s="243" t="s">
        <v>1191</v>
      </c>
      <c r="G608" s="41"/>
      <c r="H608" s="41"/>
      <c r="I608" s="238"/>
      <c r="J608" s="238"/>
      <c r="K608" s="41"/>
      <c r="L608" s="41"/>
      <c r="M608" s="45"/>
      <c r="N608" s="239"/>
      <c r="O608" s="240"/>
      <c r="P608" s="92"/>
      <c r="Q608" s="92"/>
      <c r="R608" s="92"/>
      <c r="S608" s="92"/>
      <c r="T608" s="92"/>
      <c r="U608" s="92"/>
      <c r="V608" s="92"/>
      <c r="W608" s="92"/>
      <c r="X608" s="93"/>
      <c r="Y608" s="39"/>
      <c r="Z608" s="39"/>
      <c r="AA608" s="39"/>
      <c r="AB608" s="39"/>
      <c r="AC608" s="39"/>
      <c r="AD608" s="39"/>
      <c r="AE608" s="39"/>
      <c r="AT608" s="18" t="s">
        <v>186</v>
      </c>
      <c r="AU608" s="18" t="s">
        <v>88</v>
      </c>
    </row>
    <row r="609" s="13" customFormat="1">
      <c r="A609" s="13"/>
      <c r="B609" s="244"/>
      <c r="C609" s="245"/>
      <c r="D609" s="236" t="s">
        <v>304</v>
      </c>
      <c r="E609" s="268" t="s">
        <v>1</v>
      </c>
      <c r="F609" s="246" t="s">
        <v>1192</v>
      </c>
      <c r="G609" s="245"/>
      <c r="H609" s="247">
        <v>57.277999999999999</v>
      </c>
      <c r="I609" s="248"/>
      <c r="J609" s="248"/>
      <c r="K609" s="245"/>
      <c r="L609" s="245"/>
      <c r="M609" s="249"/>
      <c r="N609" s="250"/>
      <c r="O609" s="251"/>
      <c r="P609" s="251"/>
      <c r="Q609" s="251"/>
      <c r="R609" s="251"/>
      <c r="S609" s="251"/>
      <c r="T609" s="251"/>
      <c r="U609" s="251"/>
      <c r="V609" s="251"/>
      <c r="W609" s="251"/>
      <c r="X609" s="252"/>
      <c r="Y609" s="13"/>
      <c r="Z609" s="13"/>
      <c r="AA609" s="13"/>
      <c r="AB609" s="13"/>
      <c r="AC609" s="13"/>
      <c r="AD609" s="13"/>
      <c r="AE609" s="13"/>
      <c r="AT609" s="253" t="s">
        <v>304</v>
      </c>
      <c r="AU609" s="253" t="s">
        <v>88</v>
      </c>
      <c r="AV609" s="13" t="s">
        <v>88</v>
      </c>
      <c r="AW609" s="13" t="s">
        <v>5</v>
      </c>
      <c r="AX609" s="13" t="s">
        <v>86</v>
      </c>
      <c r="AY609" s="253" t="s">
        <v>167</v>
      </c>
    </row>
    <row r="610" s="2" customFormat="1" ht="24.15" customHeight="1">
      <c r="A610" s="39"/>
      <c r="B610" s="40"/>
      <c r="C610" s="254" t="s">
        <v>1193</v>
      </c>
      <c r="D610" s="254" t="s">
        <v>345</v>
      </c>
      <c r="E610" s="255" t="s">
        <v>1194</v>
      </c>
      <c r="F610" s="256" t="s">
        <v>1195</v>
      </c>
      <c r="G610" s="257" t="s">
        <v>576</v>
      </c>
      <c r="H610" s="258">
        <v>7.9800000000000004</v>
      </c>
      <c r="I610" s="259"/>
      <c r="J610" s="260"/>
      <c r="K610" s="261">
        <f>ROUND(P610*H610,2)</f>
        <v>0</v>
      </c>
      <c r="L610" s="256" t="s">
        <v>478</v>
      </c>
      <c r="M610" s="262"/>
      <c r="N610" s="263" t="s">
        <v>1</v>
      </c>
      <c r="O610" s="230" t="s">
        <v>41</v>
      </c>
      <c r="P610" s="231">
        <f>I610+J610</f>
        <v>0</v>
      </c>
      <c r="Q610" s="231">
        <f>ROUND(I610*H610,2)</f>
        <v>0</v>
      </c>
      <c r="R610" s="231">
        <f>ROUND(J610*H610,2)</f>
        <v>0</v>
      </c>
      <c r="S610" s="92"/>
      <c r="T610" s="232">
        <f>S610*H610</f>
        <v>0</v>
      </c>
      <c r="U610" s="232">
        <v>0.125</v>
      </c>
      <c r="V610" s="232">
        <f>U610*H610</f>
        <v>0.99750000000000005</v>
      </c>
      <c r="W610" s="232">
        <v>0</v>
      </c>
      <c r="X610" s="233">
        <f>W610*H610</f>
        <v>0</v>
      </c>
      <c r="Y610" s="39"/>
      <c r="Z610" s="39"/>
      <c r="AA610" s="39"/>
      <c r="AB610" s="39"/>
      <c r="AC610" s="39"/>
      <c r="AD610" s="39"/>
      <c r="AE610" s="39"/>
      <c r="AR610" s="234" t="s">
        <v>221</v>
      </c>
      <c r="AT610" s="234" t="s">
        <v>345</v>
      </c>
      <c r="AU610" s="234" t="s">
        <v>88</v>
      </c>
      <c r="AY610" s="18" t="s">
        <v>167</v>
      </c>
      <c r="BE610" s="235">
        <f>IF(O610="základní",K610,0)</f>
        <v>0</v>
      </c>
      <c r="BF610" s="235">
        <f>IF(O610="snížená",K610,0)</f>
        <v>0</v>
      </c>
      <c r="BG610" s="235">
        <f>IF(O610="zákl. přenesená",K610,0)</f>
        <v>0</v>
      </c>
      <c r="BH610" s="235">
        <f>IF(O610="sníž. přenesená",K610,0)</f>
        <v>0</v>
      </c>
      <c r="BI610" s="235">
        <f>IF(O610="nulová",K610,0)</f>
        <v>0</v>
      </c>
      <c r="BJ610" s="18" t="s">
        <v>86</v>
      </c>
      <c r="BK610" s="235">
        <f>ROUND(P610*H610,2)</f>
        <v>0</v>
      </c>
      <c r="BL610" s="18" t="s">
        <v>174</v>
      </c>
      <c r="BM610" s="234" t="s">
        <v>1196</v>
      </c>
    </row>
    <row r="611" s="2" customFormat="1">
      <c r="A611" s="39"/>
      <c r="B611" s="40"/>
      <c r="C611" s="41"/>
      <c r="D611" s="236" t="s">
        <v>176</v>
      </c>
      <c r="E611" s="41"/>
      <c r="F611" s="237" t="s">
        <v>1195</v>
      </c>
      <c r="G611" s="41"/>
      <c r="H611" s="41"/>
      <c r="I611" s="238"/>
      <c r="J611" s="238"/>
      <c r="K611" s="41"/>
      <c r="L611" s="41"/>
      <c r="M611" s="45"/>
      <c r="N611" s="239"/>
      <c r="O611" s="240"/>
      <c r="P611" s="92"/>
      <c r="Q611" s="92"/>
      <c r="R611" s="92"/>
      <c r="S611" s="92"/>
      <c r="T611" s="92"/>
      <c r="U611" s="92"/>
      <c r="V611" s="92"/>
      <c r="W611" s="92"/>
      <c r="X611" s="93"/>
      <c r="Y611" s="39"/>
      <c r="Z611" s="39"/>
      <c r="AA611" s="39"/>
      <c r="AB611" s="39"/>
      <c r="AC611" s="39"/>
      <c r="AD611" s="39"/>
      <c r="AE611" s="39"/>
      <c r="AT611" s="18" t="s">
        <v>176</v>
      </c>
      <c r="AU611" s="18" t="s">
        <v>88</v>
      </c>
    </row>
    <row r="612" s="2" customFormat="1">
      <c r="A612" s="39"/>
      <c r="B612" s="40"/>
      <c r="C612" s="41"/>
      <c r="D612" s="236" t="s">
        <v>186</v>
      </c>
      <c r="E612" s="41"/>
      <c r="F612" s="243" t="s">
        <v>1197</v>
      </c>
      <c r="G612" s="41"/>
      <c r="H612" s="41"/>
      <c r="I612" s="238"/>
      <c r="J612" s="238"/>
      <c r="K612" s="41"/>
      <c r="L612" s="41"/>
      <c r="M612" s="45"/>
      <c r="N612" s="239"/>
      <c r="O612" s="240"/>
      <c r="P612" s="92"/>
      <c r="Q612" s="92"/>
      <c r="R612" s="92"/>
      <c r="S612" s="92"/>
      <c r="T612" s="92"/>
      <c r="U612" s="92"/>
      <c r="V612" s="92"/>
      <c r="W612" s="92"/>
      <c r="X612" s="93"/>
      <c r="Y612" s="39"/>
      <c r="Z612" s="39"/>
      <c r="AA612" s="39"/>
      <c r="AB612" s="39"/>
      <c r="AC612" s="39"/>
      <c r="AD612" s="39"/>
      <c r="AE612" s="39"/>
      <c r="AT612" s="18" t="s">
        <v>186</v>
      </c>
      <c r="AU612" s="18" t="s">
        <v>88</v>
      </c>
    </row>
    <row r="613" s="13" customFormat="1">
      <c r="A613" s="13"/>
      <c r="B613" s="244"/>
      <c r="C613" s="245"/>
      <c r="D613" s="236" t="s">
        <v>304</v>
      </c>
      <c r="E613" s="268" t="s">
        <v>1</v>
      </c>
      <c r="F613" s="246" t="s">
        <v>1198</v>
      </c>
      <c r="G613" s="245"/>
      <c r="H613" s="247">
        <v>7.9800000000000004</v>
      </c>
      <c r="I613" s="248"/>
      <c r="J613" s="248"/>
      <c r="K613" s="245"/>
      <c r="L613" s="245"/>
      <c r="M613" s="249"/>
      <c r="N613" s="250"/>
      <c r="O613" s="251"/>
      <c r="P613" s="251"/>
      <c r="Q613" s="251"/>
      <c r="R613" s="251"/>
      <c r="S613" s="251"/>
      <c r="T613" s="251"/>
      <c r="U613" s="251"/>
      <c r="V613" s="251"/>
      <c r="W613" s="251"/>
      <c r="X613" s="252"/>
      <c r="Y613" s="13"/>
      <c r="Z613" s="13"/>
      <c r="AA613" s="13"/>
      <c r="AB613" s="13"/>
      <c r="AC613" s="13"/>
      <c r="AD613" s="13"/>
      <c r="AE613" s="13"/>
      <c r="AT613" s="253" t="s">
        <v>304</v>
      </c>
      <c r="AU613" s="253" t="s">
        <v>88</v>
      </c>
      <c r="AV613" s="13" t="s">
        <v>88</v>
      </c>
      <c r="AW613" s="13" t="s">
        <v>5</v>
      </c>
      <c r="AX613" s="13" t="s">
        <v>86</v>
      </c>
      <c r="AY613" s="253" t="s">
        <v>167</v>
      </c>
    </row>
    <row r="614" s="2" customFormat="1" ht="16.5" customHeight="1">
      <c r="A614" s="39"/>
      <c r="B614" s="40"/>
      <c r="C614" s="254" t="s">
        <v>1199</v>
      </c>
      <c r="D614" s="254" t="s">
        <v>345</v>
      </c>
      <c r="E614" s="255" t="s">
        <v>1200</v>
      </c>
      <c r="F614" s="256" t="s">
        <v>1201</v>
      </c>
      <c r="G614" s="257" t="s">
        <v>182</v>
      </c>
      <c r="H614" s="258">
        <v>40</v>
      </c>
      <c r="I614" s="259"/>
      <c r="J614" s="260"/>
      <c r="K614" s="261">
        <f>ROUND(P614*H614,2)</f>
        <v>0</v>
      </c>
      <c r="L614" s="256" t="s">
        <v>1</v>
      </c>
      <c r="M614" s="262"/>
      <c r="N614" s="263" t="s">
        <v>1</v>
      </c>
      <c r="O614" s="230" t="s">
        <v>41</v>
      </c>
      <c r="P614" s="231">
        <f>I614+J614</f>
        <v>0</v>
      </c>
      <c r="Q614" s="231">
        <f>ROUND(I614*H614,2)</f>
        <v>0</v>
      </c>
      <c r="R614" s="231">
        <f>ROUND(J614*H614,2)</f>
        <v>0</v>
      </c>
      <c r="S614" s="92"/>
      <c r="T614" s="232">
        <f>S614*H614</f>
        <v>0</v>
      </c>
      <c r="U614" s="232">
        <v>0</v>
      </c>
      <c r="V614" s="232">
        <f>U614*H614</f>
        <v>0</v>
      </c>
      <c r="W614" s="232">
        <v>0</v>
      </c>
      <c r="X614" s="233">
        <f>W614*H614</f>
        <v>0</v>
      </c>
      <c r="Y614" s="39"/>
      <c r="Z614" s="39"/>
      <c r="AA614" s="39"/>
      <c r="AB614" s="39"/>
      <c r="AC614" s="39"/>
      <c r="AD614" s="39"/>
      <c r="AE614" s="39"/>
      <c r="AR614" s="234" t="s">
        <v>221</v>
      </c>
      <c r="AT614" s="234" t="s">
        <v>345</v>
      </c>
      <c r="AU614" s="234" t="s">
        <v>88</v>
      </c>
      <c r="AY614" s="18" t="s">
        <v>167</v>
      </c>
      <c r="BE614" s="235">
        <f>IF(O614="základní",K614,0)</f>
        <v>0</v>
      </c>
      <c r="BF614" s="235">
        <f>IF(O614="snížená",K614,0)</f>
        <v>0</v>
      </c>
      <c r="BG614" s="235">
        <f>IF(O614="zákl. přenesená",K614,0)</f>
        <v>0</v>
      </c>
      <c r="BH614" s="235">
        <f>IF(O614="sníž. přenesená",K614,0)</f>
        <v>0</v>
      </c>
      <c r="BI614" s="235">
        <f>IF(O614="nulová",K614,0)</f>
        <v>0</v>
      </c>
      <c r="BJ614" s="18" t="s">
        <v>86</v>
      </c>
      <c r="BK614" s="235">
        <f>ROUND(P614*H614,2)</f>
        <v>0</v>
      </c>
      <c r="BL614" s="18" t="s">
        <v>174</v>
      </c>
      <c r="BM614" s="234" t="s">
        <v>1202</v>
      </c>
    </row>
    <row r="615" s="2" customFormat="1">
      <c r="A615" s="39"/>
      <c r="B615" s="40"/>
      <c r="C615" s="41"/>
      <c r="D615" s="236" t="s">
        <v>176</v>
      </c>
      <c r="E615" s="41"/>
      <c r="F615" s="237" t="s">
        <v>1201</v>
      </c>
      <c r="G615" s="41"/>
      <c r="H615" s="41"/>
      <c r="I615" s="238"/>
      <c r="J615" s="238"/>
      <c r="K615" s="41"/>
      <c r="L615" s="41"/>
      <c r="M615" s="45"/>
      <c r="N615" s="239"/>
      <c r="O615" s="240"/>
      <c r="P615" s="92"/>
      <c r="Q615" s="92"/>
      <c r="R615" s="92"/>
      <c r="S615" s="92"/>
      <c r="T615" s="92"/>
      <c r="U615" s="92"/>
      <c r="V615" s="92"/>
      <c r="W615" s="92"/>
      <c r="X615" s="93"/>
      <c r="Y615" s="39"/>
      <c r="Z615" s="39"/>
      <c r="AA615" s="39"/>
      <c r="AB615" s="39"/>
      <c r="AC615" s="39"/>
      <c r="AD615" s="39"/>
      <c r="AE615" s="39"/>
      <c r="AT615" s="18" t="s">
        <v>176</v>
      </c>
      <c r="AU615" s="18" t="s">
        <v>88</v>
      </c>
    </row>
    <row r="616" s="2" customFormat="1">
      <c r="A616" s="39"/>
      <c r="B616" s="40"/>
      <c r="C616" s="41"/>
      <c r="D616" s="236" t="s">
        <v>186</v>
      </c>
      <c r="E616" s="41"/>
      <c r="F616" s="243" t="s">
        <v>1203</v>
      </c>
      <c r="G616" s="41"/>
      <c r="H616" s="41"/>
      <c r="I616" s="238"/>
      <c r="J616" s="238"/>
      <c r="K616" s="41"/>
      <c r="L616" s="41"/>
      <c r="M616" s="45"/>
      <c r="N616" s="239"/>
      <c r="O616" s="240"/>
      <c r="P616" s="92"/>
      <c r="Q616" s="92"/>
      <c r="R616" s="92"/>
      <c r="S616" s="92"/>
      <c r="T616" s="92"/>
      <c r="U616" s="92"/>
      <c r="V616" s="92"/>
      <c r="W616" s="92"/>
      <c r="X616" s="93"/>
      <c r="Y616" s="39"/>
      <c r="Z616" s="39"/>
      <c r="AA616" s="39"/>
      <c r="AB616" s="39"/>
      <c r="AC616" s="39"/>
      <c r="AD616" s="39"/>
      <c r="AE616" s="39"/>
      <c r="AT616" s="18" t="s">
        <v>186</v>
      </c>
      <c r="AU616" s="18" t="s">
        <v>88</v>
      </c>
    </row>
    <row r="617" s="2" customFormat="1" ht="16.5" customHeight="1">
      <c r="A617" s="39"/>
      <c r="B617" s="40"/>
      <c r="C617" s="254" t="s">
        <v>1204</v>
      </c>
      <c r="D617" s="254" t="s">
        <v>345</v>
      </c>
      <c r="E617" s="255" t="s">
        <v>1205</v>
      </c>
      <c r="F617" s="256" t="s">
        <v>1206</v>
      </c>
      <c r="G617" s="257" t="s">
        <v>172</v>
      </c>
      <c r="H617" s="258">
        <v>4.4000000000000004</v>
      </c>
      <c r="I617" s="259"/>
      <c r="J617" s="260"/>
      <c r="K617" s="261">
        <f>ROUND(P617*H617,2)</f>
        <v>0</v>
      </c>
      <c r="L617" s="256" t="s">
        <v>1</v>
      </c>
      <c r="M617" s="262"/>
      <c r="N617" s="263" t="s">
        <v>1</v>
      </c>
      <c r="O617" s="230" t="s">
        <v>41</v>
      </c>
      <c r="P617" s="231">
        <f>I617+J617</f>
        <v>0</v>
      </c>
      <c r="Q617" s="231">
        <f>ROUND(I617*H617,2)</f>
        <v>0</v>
      </c>
      <c r="R617" s="231">
        <f>ROUND(J617*H617,2)</f>
        <v>0</v>
      </c>
      <c r="S617" s="92"/>
      <c r="T617" s="232">
        <f>S617*H617</f>
        <v>0</v>
      </c>
      <c r="U617" s="232">
        <v>0</v>
      </c>
      <c r="V617" s="232">
        <f>U617*H617</f>
        <v>0</v>
      </c>
      <c r="W617" s="232">
        <v>0</v>
      </c>
      <c r="X617" s="233">
        <f>W617*H617</f>
        <v>0</v>
      </c>
      <c r="Y617" s="39"/>
      <c r="Z617" s="39"/>
      <c r="AA617" s="39"/>
      <c r="AB617" s="39"/>
      <c r="AC617" s="39"/>
      <c r="AD617" s="39"/>
      <c r="AE617" s="39"/>
      <c r="AR617" s="234" t="s">
        <v>221</v>
      </c>
      <c r="AT617" s="234" t="s">
        <v>345</v>
      </c>
      <c r="AU617" s="234" t="s">
        <v>88</v>
      </c>
      <c r="AY617" s="18" t="s">
        <v>167</v>
      </c>
      <c r="BE617" s="235">
        <f>IF(O617="základní",K617,0)</f>
        <v>0</v>
      </c>
      <c r="BF617" s="235">
        <f>IF(O617="snížená",K617,0)</f>
        <v>0</v>
      </c>
      <c r="BG617" s="235">
        <f>IF(O617="zákl. přenesená",K617,0)</f>
        <v>0</v>
      </c>
      <c r="BH617" s="235">
        <f>IF(O617="sníž. přenesená",K617,0)</f>
        <v>0</v>
      </c>
      <c r="BI617" s="235">
        <f>IF(O617="nulová",K617,0)</f>
        <v>0</v>
      </c>
      <c r="BJ617" s="18" t="s">
        <v>86</v>
      </c>
      <c r="BK617" s="235">
        <f>ROUND(P617*H617,2)</f>
        <v>0</v>
      </c>
      <c r="BL617" s="18" t="s">
        <v>174</v>
      </c>
      <c r="BM617" s="234" t="s">
        <v>1207</v>
      </c>
    </row>
    <row r="618" s="2" customFormat="1">
      <c r="A618" s="39"/>
      <c r="B618" s="40"/>
      <c r="C618" s="41"/>
      <c r="D618" s="236" t="s">
        <v>176</v>
      </c>
      <c r="E618" s="41"/>
      <c r="F618" s="237" t="s">
        <v>1206</v>
      </c>
      <c r="G618" s="41"/>
      <c r="H618" s="41"/>
      <c r="I618" s="238"/>
      <c r="J618" s="238"/>
      <c r="K618" s="41"/>
      <c r="L618" s="41"/>
      <c r="M618" s="45"/>
      <c r="N618" s="239"/>
      <c r="O618" s="240"/>
      <c r="P618" s="92"/>
      <c r="Q618" s="92"/>
      <c r="R618" s="92"/>
      <c r="S618" s="92"/>
      <c r="T618" s="92"/>
      <c r="U618" s="92"/>
      <c r="V618" s="92"/>
      <c r="W618" s="92"/>
      <c r="X618" s="93"/>
      <c r="Y618" s="39"/>
      <c r="Z618" s="39"/>
      <c r="AA618" s="39"/>
      <c r="AB618" s="39"/>
      <c r="AC618" s="39"/>
      <c r="AD618" s="39"/>
      <c r="AE618" s="39"/>
      <c r="AT618" s="18" t="s">
        <v>176</v>
      </c>
      <c r="AU618" s="18" t="s">
        <v>88</v>
      </c>
    </row>
    <row r="619" s="12" customFormat="1" ht="22.8" customHeight="1">
      <c r="A619" s="12"/>
      <c r="B619" s="205"/>
      <c r="C619" s="206"/>
      <c r="D619" s="207" t="s">
        <v>77</v>
      </c>
      <c r="E619" s="220" t="s">
        <v>1208</v>
      </c>
      <c r="F619" s="220" t="s">
        <v>1209</v>
      </c>
      <c r="G619" s="206"/>
      <c r="H619" s="206"/>
      <c r="I619" s="209"/>
      <c r="J619" s="209"/>
      <c r="K619" s="221">
        <f>BK619</f>
        <v>0</v>
      </c>
      <c r="L619" s="206"/>
      <c r="M619" s="211"/>
      <c r="N619" s="212"/>
      <c r="O619" s="213"/>
      <c r="P619" s="213"/>
      <c r="Q619" s="214">
        <f>SUM(Q620:Q667)</f>
        <v>0</v>
      </c>
      <c r="R619" s="214">
        <f>SUM(R620:R667)</f>
        <v>0</v>
      </c>
      <c r="S619" s="213"/>
      <c r="T619" s="215">
        <f>SUM(T620:T667)</f>
        <v>0</v>
      </c>
      <c r="U619" s="213"/>
      <c r="V619" s="215">
        <f>SUM(V620:V667)</f>
        <v>0</v>
      </c>
      <c r="W619" s="213"/>
      <c r="X619" s="216">
        <f>SUM(X620:X667)</f>
        <v>0</v>
      </c>
      <c r="Y619" s="12"/>
      <c r="Z619" s="12"/>
      <c r="AA619" s="12"/>
      <c r="AB619" s="12"/>
      <c r="AC619" s="12"/>
      <c r="AD619" s="12"/>
      <c r="AE619" s="12"/>
      <c r="AR619" s="217" t="s">
        <v>86</v>
      </c>
      <c r="AT619" s="218" t="s">
        <v>77</v>
      </c>
      <c r="AU619" s="218" t="s">
        <v>86</v>
      </c>
      <c r="AY619" s="217" t="s">
        <v>167</v>
      </c>
      <c r="BK619" s="219">
        <f>SUM(BK620:BK667)</f>
        <v>0</v>
      </c>
    </row>
    <row r="620" s="2" customFormat="1" ht="33" customHeight="1">
      <c r="A620" s="39"/>
      <c r="B620" s="40"/>
      <c r="C620" s="222" t="s">
        <v>1210</v>
      </c>
      <c r="D620" s="222" t="s">
        <v>169</v>
      </c>
      <c r="E620" s="223" t="s">
        <v>1211</v>
      </c>
      <c r="F620" s="224" t="s">
        <v>1212</v>
      </c>
      <c r="G620" s="225" t="s">
        <v>348</v>
      </c>
      <c r="H620" s="226">
        <v>75.349999999999994</v>
      </c>
      <c r="I620" s="227"/>
      <c r="J620" s="227"/>
      <c r="K620" s="228">
        <f>ROUND(P620*H620,2)</f>
        <v>0</v>
      </c>
      <c r="L620" s="224" t="s">
        <v>478</v>
      </c>
      <c r="M620" s="45"/>
      <c r="N620" s="229" t="s">
        <v>1</v>
      </c>
      <c r="O620" s="230" t="s">
        <v>41</v>
      </c>
      <c r="P620" s="231">
        <f>I620+J620</f>
        <v>0</v>
      </c>
      <c r="Q620" s="231">
        <f>ROUND(I620*H620,2)</f>
        <v>0</v>
      </c>
      <c r="R620" s="231">
        <f>ROUND(J620*H620,2)</f>
        <v>0</v>
      </c>
      <c r="S620" s="92"/>
      <c r="T620" s="232">
        <f>S620*H620</f>
        <v>0</v>
      </c>
      <c r="U620" s="232">
        <v>0</v>
      </c>
      <c r="V620" s="232">
        <f>U620*H620</f>
        <v>0</v>
      </c>
      <c r="W620" s="232">
        <v>0</v>
      </c>
      <c r="X620" s="233">
        <f>W620*H620</f>
        <v>0</v>
      </c>
      <c r="Y620" s="39"/>
      <c r="Z620" s="39"/>
      <c r="AA620" s="39"/>
      <c r="AB620" s="39"/>
      <c r="AC620" s="39"/>
      <c r="AD620" s="39"/>
      <c r="AE620" s="39"/>
      <c r="AR620" s="234" t="s">
        <v>174</v>
      </c>
      <c r="AT620" s="234" t="s">
        <v>169</v>
      </c>
      <c r="AU620" s="234" t="s">
        <v>88</v>
      </c>
      <c r="AY620" s="18" t="s">
        <v>167</v>
      </c>
      <c r="BE620" s="235">
        <f>IF(O620="základní",K620,0)</f>
        <v>0</v>
      </c>
      <c r="BF620" s="235">
        <f>IF(O620="snížená",K620,0)</f>
        <v>0</v>
      </c>
      <c r="BG620" s="235">
        <f>IF(O620="zákl. přenesená",K620,0)</f>
        <v>0</v>
      </c>
      <c r="BH620" s="235">
        <f>IF(O620="sníž. přenesená",K620,0)</f>
        <v>0</v>
      </c>
      <c r="BI620" s="235">
        <f>IF(O620="nulová",K620,0)</f>
        <v>0</v>
      </c>
      <c r="BJ620" s="18" t="s">
        <v>86</v>
      </c>
      <c r="BK620" s="235">
        <f>ROUND(P620*H620,2)</f>
        <v>0</v>
      </c>
      <c r="BL620" s="18" t="s">
        <v>174</v>
      </c>
      <c r="BM620" s="234" t="s">
        <v>1213</v>
      </c>
    </row>
    <row r="621" s="2" customFormat="1">
      <c r="A621" s="39"/>
      <c r="B621" s="40"/>
      <c r="C621" s="41"/>
      <c r="D621" s="236" t="s">
        <v>176</v>
      </c>
      <c r="E621" s="41"/>
      <c r="F621" s="237" t="s">
        <v>1214</v>
      </c>
      <c r="G621" s="41"/>
      <c r="H621" s="41"/>
      <c r="I621" s="238"/>
      <c r="J621" s="238"/>
      <c r="K621" s="41"/>
      <c r="L621" s="41"/>
      <c r="M621" s="45"/>
      <c r="N621" s="239"/>
      <c r="O621" s="240"/>
      <c r="P621" s="92"/>
      <c r="Q621" s="92"/>
      <c r="R621" s="92"/>
      <c r="S621" s="92"/>
      <c r="T621" s="92"/>
      <c r="U621" s="92"/>
      <c r="V621" s="92"/>
      <c r="W621" s="92"/>
      <c r="X621" s="93"/>
      <c r="Y621" s="39"/>
      <c r="Z621" s="39"/>
      <c r="AA621" s="39"/>
      <c r="AB621" s="39"/>
      <c r="AC621" s="39"/>
      <c r="AD621" s="39"/>
      <c r="AE621" s="39"/>
      <c r="AT621" s="18" t="s">
        <v>176</v>
      </c>
      <c r="AU621" s="18" t="s">
        <v>88</v>
      </c>
    </row>
    <row r="622" s="2" customFormat="1">
      <c r="A622" s="39"/>
      <c r="B622" s="40"/>
      <c r="C622" s="41"/>
      <c r="D622" s="241" t="s">
        <v>178</v>
      </c>
      <c r="E622" s="41"/>
      <c r="F622" s="242" t="s">
        <v>1215</v>
      </c>
      <c r="G622" s="41"/>
      <c r="H622" s="41"/>
      <c r="I622" s="238"/>
      <c r="J622" s="238"/>
      <c r="K622" s="41"/>
      <c r="L622" s="41"/>
      <c r="M622" s="45"/>
      <c r="N622" s="239"/>
      <c r="O622" s="240"/>
      <c r="P622" s="92"/>
      <c r="Q622" s="92"/>
      <c r="R622" s="92"/>
      <c r="S622" s="92"/>
      <c r="T622" s="92"/>
      <c r="U622" s="92"/>
      <c r="V622" s="92"/>
      <c r="W622" s="92"/>
      <c r="X622" s="93"/>
      <c r="Y622" s="39"/>
      <c r="Z622" s="39"/>
      <c r="AA622" s="39"/>
      <c r="AB622" s="39"/>
      <c r="AC622" s="39"/>
      <c r="AD622" s="39"/>
      <c r="AE622" s="39"/>
      <c r="AT622" s="18" t="s">
        <v>178</v>
      </c>
      <c r="AU622" s="18" t="s">
        <v>88</v>
      </c>
    </row>
    <row r="623" s="2" customFormat="1" ht="37.8" customHeight="1">
      <c r="A623" s="39"/>
      <c r="B623" s="40"/>
      <c r="C623" s="222" t="s">
        <v>1216</v>
      </c>
      <c r="D623" s="222" t="s">
        <v>169</v>
      </c>
      <c r="E623" s="223" t="s">
        <v>1217</v>
      </c>
      <c r="F623" s="224" t="s">
        <v>1218</v>
      </c>
      <c r="G623" s="225" t="s">
        <v>348</v>
      </c>
      <c r="H623" s="226">
        <v>1928.01</v>
      </c>
      <c r="I623" s="227"/>
      <c r="J623" s="227"/>
      <c r="K623" s="228">
        <f>ROUND(P623*H623,2)</f>
        <v>0</v>
      </c>
      <c r="L623" s="224" t="s">
        <v>1</v>
      </c>
      <c r="M623" s="45"/>
      <c r="N623" s="229" t="s">
        <v>1</v>
      </c>
      <c r="O623" s="230" t="s">
        <v>41</v>
      </c>
      <c r="P623" s="231">
        <f>I623+J623</f>
        <v>0</v>
      </c>
      <c r="Q623" s="231">
        <f>ROUND(I623*H623,2)</f>
        <v>0</v>
      </c>
      <c r="R623" s="231">
        <f>ROUND(J623*H623,2)</f>
        <v>0</v>
      </c>
      <c r="S623" s="92"/>
      <c r="T623" s="232">
        <f>S623*H623</f>
        <v>0</v>
      </c>
      <c r="U623" s="232">
        <v>0</v>
      </c>
      <c r="V623" s="232">
        <f>U623*H623</f>
        <v>0</v>
      </c>
      <c r="W623" s="232">
        <v>0</v>
      </c>
      <c r="X623" s="233">
        <f>W623*H623</f>
        <v>0</v>
      </c>
      <c r="Y623" s="39"/>
      <c r="Z623" s="39"/>
      <c r="AA623" s="39"/>
      <c r="AB623" s="39"/>
      <c r="AC623" s="39"/>
      <c r="AD623" s="39"/>
      <c r="AE623" s="39"/>
      <c r="AR623" s="234" t="s">
        <v>174</v>
      </c>
      <c r="AT623" s="234" t="s">
        <v>169</v>
      </c>
      <c r="AU623" s="234" t="s">
        <v>88</v>
      </c>
      <c r="AY623" s="18" t="s">
        <v>167</v>
      </c>
      <c r="BE623" s="235">
        <f>IF(O623="základní",K623,0)</f>
        <v>0</v>
      </c>
      <c r="BF623" s="235">
        <f>IF(O623="snížená",K623,0)</f>
        <v>0</v>
      </c>
      <c r="BG623" s="235">
        <f>IF(O623="zákl. přenesená",K623,0)</f>
        <v>0</v>
      </c>
      <c r="BH623" s="235">
        <f>IF(O623="sníž. přenesená",K623,0)</f>
        <v>0</v>
      </c>
      <c r="BI623" s="235">
        <f>IF(O623="nulová",K623,0)</f>
        <v>0</v>
      </c>
      <c r="BJ623" s="18" t="s">
        <v>86</v>
      </c>
      <c r="BK623" s="235">
        <f>ROUND(P623*H623,2)</f>
        <v>0</v>
      </c>
      <c r="BL623" s="18" t="s">
        <v>174</v>
      </c>
      <c r="BM623" s="234" t="s">
        <v>1219</v>
      </c>
    </row>
    <row r="624" s="2" customFormat="1">
      <c r="A624" s="39"/>
      <c r="B624" s="40"/>
      <c r="C624" s="41"/>
      <c r="D624" s="236" t="s">
        <v>176</v>
      </c>
      <c r="E624" s="41"/>
      <c r="F624" s="237" t="s">
        <v>1220</v>
      </c>
      <c r="G624" s="41"/>
      <c r="H624" s="41"/>
      <c r="I624" s="238"/>
      <c r="J624" s="238"/>
      <c r="K624" s="41"/>
      <c r="L624" s="41"/>
      <c r="M624" s="45"/>
      <c r="N624" s="239"/>
      <c r="O624" s="240"/>
      <c r="P624" s="92"/>
      <c r="Q624" s="92"/>
      <c r="R624" s="92"/>
      <c r="S624" s="92"/>
      <c r="T624" s="92"/>
      <c r="U624" s="92"/>
      <c r="V624" s="92"/>
      <c r="W624" s="92"/>
      <c r="X624" s="93"/>
      <c r="Y624" s="39"/>
      <c r="Z624" s="39"/>
      <c r="AA624" s="39"/>
      <c r="AB624" s="39"/>
      <c r="AC624" s="39"/>
      <c r="AD624" s="39"/>
      <c r="AE624" s="39"/>
      <c r="AT624" s="18" t="s">
        <v>176</v>
      </c>
      <c r="AU624" s="18" t="s">
        <v>88</v>
      </c>
    </row>
    <row r="625" s="2" customFormat="1">
      <c r="A625" s="39"/>
      <c r="B625" s="40"/>
      <c r="C625" s="41"/>
      <c r="D625" s="236" t="s">
        <v>186</v>
      </c>
      <c r="E625" s="41"/>
      <c r="F625" s="243" t="s">
        <v>1221</v>
      </c>
      <c r="G625" s="41"/>
      <c r="H625" s="41"/>
      <c r="I625" s="238"/>
      <c r="J625" s="238"/>
      <c r="K625" s="41"/>
      <c r="L625" s="41"/>
      <c r="M625" s="45"/>
      <c r="N625" s="239"/>
      <c r="O625" s="240"/>
      <c r="P625" s="92"/>
      <c r="Q625" s="92"/>
      <c r="R625" s="92"/>
      <c r="S625" s="92"/>
      <c r="T625" s="92"/>
      <c r="U625" s="92"/>
      <c r="V625" s="92"/>
      <c r="W625" s="92"/>
      <c r="X625" s="93"/>
      <c r="Y625" s="39"/>
      <c r="Z625" s="39"/>
      <c r="AA625" s="39"/>
      <c r="AB625" s="39"/>
      <c r="AC625" s="39"/>
      <c r="AD625" s="39"/>
      <c r="AE625" s="39"/>
      <c r="AT625" s="18" t="s">
        <v>186</v>
      </c>
      <c r="AU625" s="18" t="s">
        <v>88</v>
      </c>
    </row>
    <row r="626" s="13" customFormat="1">
      <c r="A626" s="13"/>
      <c r="B626" s="244"/>
      <c r="C626" s="245"/>
      <c r="D626" s="236" t="s">
        <v>304</v>
      </c>
      <c r="E626" s="268" t="s">
        <v>1</v>
      </c>
      <c r="F626" s="246" t="s">
        <v>1222</v>
      </c>
      <c r="G626" s="245"/>
      <c r="H626" s="247">
        <v>1928.01</v>
      </c>
      <c r="I626" s="248"/>
      <c r="J626" s="248"/>
      <c r="K626" s="245"/>
      <c r="L626" s="245"/>
      <c r="M626" s="249"/>
      <c r="N626" s="250"/>
      <c r="O626" s="251"/>
      <c r="P626" s="251"/>
      <c r="Q626" s="251"/>
      <c r="R626" s="251"/>
      <c r="S626" s="251"/>
      <c r="T626" s="251"/>
      <c r="U626" s="251"/>
      <c r="V626" s="251"/>
      <c r="W626" s="251"/>
      <c r="X626" s="252"/>
      <c r="Y626" s="13"/>
      <c r="Z626" s="13"/>
      <c r="AA626" s="13"/>
      <c r="AB626" s="13"/>
      <c r="AC626" s="13"/>
      <c r="AD626" s="13"/>
      <c r="AE626" s="13"/>
      <c r="AT626" s="253" t="s">
        <v>304</v>
      </c>
      <c r="AU626" s="253" t="s">
        <v>88</v>
      </c>
      <c r="AV626" s="13" t="s">
        <v>88</v>
      </c>
      <c r="AW626" s="13" t="s">
        <v>5</v>
      </c>
      <c r="AX626" s="13" t="s">
        <v>86</v>
      </c>
      <c r="AY626" s="253" t="s">
        <v>167</v>
      </c>
    </row>
    <row r="627" s="2" customFormat="1">
      <c r="A627" s="39"/>
      <c r="B627" s="40"/>
      <c r="C627" s="222" t="s">
        <v>1223</v>
      </c>
      <c r="D627" s="222" t="s">
        <v>169</v>
      </c>
      <c r="E627" s="223" t="s">
        <v>1224</v>
      </c>
      <c r="F627" s="224" t="s">
        <v>1225</v>
      </c>
      <c r="G627" s="225" t="s">
        <v>348</v>
      </c>
      <c r="H627" s="226">
        <v>4525.1880000000001</v>
      </c>
      <c r="I627" s="227"/>
      <c r="J627" s="227"/>
      <c r="K627" s="228">
        <f>ROUND(P627*H627,2)</f>
        <v>0</v>
      </c>
      <c r="L627" s="224" t="s">
        <v>450</v>
      </c>
      <c r="M627" s="45"/>
      <c r="N627" s="229" t="s">
        <v>1</v>
      </c>
      <c r="O627" s="230" t="s">
        <v>41</v>
      </c>
      <c r="P627" s="231">
        <f>I627+J627</f>
        <v>0</v>
      </c>
      <c r="Q627" s="231">
        <f>ROUND(I627*H627,2)</f>
        <v>0</v>
      </c>
      <c r="R627" s="231">
        <f>ROUND(J627*H627,2)</f>
        <v>0</v>
      </c>
      <c r="S627" s="92"/>
      <c r="T627" s="232">
        <f>S627*H627</f>
        <v>0</v>
      </c>
      <c r="U627" s="232">
        <v>0</v>
      </c>
      <c r="V627" s="232">
        <f>U627*H627</f>
        <v>0</v>
      </c>
      <c r="W627" s="232">
        <v>0</v>
      </c>
      <c r="X627" s="233">
        <f>W627*H627</f>
        <v>0</v>
      </c>
      <c r="Y627" s="39"/>
      <c r="Z627" s="39"/>
      <c r="AA627" s="39"/>
      <c r="AB627" s="39"/>
      <c r="AC627" s="39"/>
      <c r="AD627" s="39"/>
      <c r="AE627" s="39"/>
      <c r="AR627" s="234" t="s">
        <v>174</v>
      </c>
      <c r="AT627" s="234" t="s">
        <v>169</v>
      </c>
      <c r="AU627" s="234" t="s">
        <v>88</v>
      </c>
      <c r="AY627" s="18" t="s">
        <v>167</v>
      </c>
      <c r="BE627" s="235">
        <f>IF(O627="základní",K627,0)</f>
        <v>0</v>
      </c>
      <c r="BF627" s="235">
        <f>IF(O627="snížená",K627,0)</f>
        <v>0</v>
      </c>
      <c r="BG627" s="235">
        <f>IF(O627="zákl. přenesená",K627,0)</f>
        <v>0</v>
      </c>
      <c r="BH627" s="235">
        <f>IF(O627="sníž. přenesená",K627,0)</f>
        <v>0</v>
      </c>
      <c r="BI627" s="235">
        <f>IF(O627="nulová",K627,0)</f>
        <v>0</v>
      </c>
      <c r="BJ627" s="18" t="s">
        <v>86</v>
      </c>
      <c r="BK627" s="235">
        <f>ROUND(P627*H627,2)</f>
        <v>0</v>
      </c>
      <c r="BL627" s="18" t="s">
        <v>174</v>
      </c>
      <c r="BM627" s="234" t="s">
        <v>1226</v>
      </c>
    </row>
    <row r="628" s="2" customFormat="1">
      <c r="A628" s="39"/>
      <c r="B628" s="40"/>
      <c r="C628" s="41"/>
      <c r="D628" s="236" t="s">
        <v>176</v>
      </c>
      <c r="E628" s="41"/>
      <c r="F628" s="237" t="s">
        <v>1227</v>
      </c>
      <c r="G628" s="41"/>
      <c r="H628" s="41"/>
      <c r="I628" s="238"/>
      <c r="J628" s="238"/>
      <c r="K628" s="41"/>
      <c r="L628" s="41"/>
      <c r="M628" s="45"/>
      <c r="N628" s="239"/>
      <c r="O628" s="240"/>
      <c r="P628" s="92"/>
      <c r="Q628" s="92"/>
      <c r="R628" s="92"/>
      <c r="S628" s="92"/>
      <c r="T628" s="92"/>
      <c r="U628" s="92"/>
      <c r="V628" s="92"/>
      <c r="W628" s="92"/>
      <c r="X628" s="93"/>
      <c r="Y628" s="39"/>
      <c r="Z628" s="39"/>
      <c r="AA628" s="39"/>
      <c r="AB628" s="39"/>
      <c r="AC628" s="39"/>
      <c r="AD628" s="39"/>
      <c r="AE628" s="39"/>
      <c r="AT628" s="18" t="s">
        <v>176</v>
      </c>
      <c r="AU628" s="18" t="s">
        <v>88</v>
      </c>
    </row>
    <row r="629" s="2" customFormat="1">
      <c r="A629" s="39"/>
      <c r="B629" s="40"/>
      <c r="C629" s="41"/>
      <c r="D629" s="241" t="s">
        <v>178</v>
      </c>
      <c r="E629" s="41"/>
      <c r="F629" s="242" t="s">
        <v>1228</v>
      </c>
      <c r="G629" s="41"/>
      <c r="H629" s="41"/>
      <c r="I629" s="238"/>
      <c r="J629" s="238"/>
      <c r="K629" s="41"/>
      <c r="L629" s="41"/>
      <c r="M629" s="45"/>
      <c r="N629" s="239"/>
      <c r="O629" s="240"/>
      <c r="P629" s="92"/>
      <c r="Q629" s="92"/>
      <c r="R629" s="92"/>
      <c r="S629" s="92"/>
      <c r="T629" s="92"/>
      <c r="U629" s="92"/>
      <c r="V629" s="92"/>
      <c r="W629" s="92"/>
      <c r="X629" s="93"/>
      <c r="Y629" s="39"/>
      <c r="Z629" s="39"/>
      <c r="AA629" s="39"/>
      <c r="AB629" s="39"/>
      <c r="AC629" s="39"/>
      <c r="AD629" s="39"/>
      <c r="AE629" s="39"/>
      <c r="AT629" s="18" t="s">
        <v>178</v>
      </c>
      <c r="AU629" s="18" t="s">
        <v>88</v>
      </c>
    </row>
    <row r="630" s="2" customFormat="1">
      <c r="A630" s="39"/>
      <c r="B630" s="40"/>
      <c r="C630" s="41"/>
      <c r="D630" s="236" t="s">
        <v>186</v>
      </c>
      <c r="E630" s="41"/>
      <c r="F630" s="243" t="s">
        <v>1229</v>
      </c>
      <c r="G630" s="41"/>
      <c r="H630" s="41"/>
      <c r="I630" s="238"/>
      <c r="J630" s="238"/>
      <c r="K630" s="41"/>
      <c r="L630" s="41"/>
      <c r="M630" s="45"/>
      <c r="N630" s="239"/>
      <c r="O630" s="240"/>
      <c r="P630" s="92"/>
      <c r="Q630" s="92"/>
      <c r="R630" s="92"/>
      <c r="S630" s="92"/>
      <c r="T630" s="92"/>
      <c r="U630" s="92"/>
      <c r="V630" s="92"/>
      <c r="W630" s="92"/>
      <c r="X630" s="93"/>
      <c r="Y630" s="39"/>
      <c r="Z630" s="39"/>
      <c r="AA630" s="39"/>
      <c r="AB630" s="39"/>
      <c r="AC630" s="39"/>
      <c r="AD630" s="39"/>
      <c r="AE630" s="39"/>
      <c r="AT630" s="18" t="s">
        <v>186</v>
      </c>
      <c r="AU630" s="18" t="s">
        <v>88</v>
      </c>
    </row>
    <row r="631" s="13" customFormat="1">
      <c r="A631" s="13"/>
      <c r="B631" s="244"/>
      <c r="C631" s="245"/>
      <c r="D631" s="236" t="s">
        <v>304</v>
      </c>
      <c r="E631" s="268" t="s">
        <v>1</v>
      </c>
      <c r="F631" s="246" t="s">
        <v>1230</v>
      </c>
      <c r="G631" s="245"/>
      <c r="H631" s="247">
        <v>4525.1880000000001</v>
      </c>
      <c r="I631" s="248"/>
      <c r="J631" s="248"/>
      <c r="K631" s="245"/>
      <c r="L631" s="245"/>
      <c r="M631" s="249"/>
      <c r="N631" s="250"/>
      <c r="O631" s="251"/>
      <c r="P631" s="251"/>
      <c r="Q631" s="251"/>
      <c r="R631" s="251"/>
      <c r="S631" s="251"/>
      <c r="T631" s="251"/>
      <c r="U631" s="251"/>
      <c r="V631" s="251"/>
      <c r="W631" s="251"/>
      <c r="X631" s="252"/>
      <c r="Y631" s="13"/>
      <c r="Z631" s="13"/>
      <c r="AA631" s="13"/>
      <c r="AB631" s="13"/>
      <c r="AC631" s="13"/>
      <c r="AD631" s="13"/>
      <c r="AE631" s="13"/>
      <c r="AT631" s="253" t="s">
        <v>304</v>
      </c>
      <c r="AU631" s="253" t="s">
        <v>88</v>
      </c>
      <c r="AV631" s="13" t="s">
        <v>88</v>
      </c>
      <c r="AW631" s="13" t="s">
        <v>5</v>
      </c>
      <c r="AX631" s="13" t="s">
        <v>78</v>
      </c>
      <c r="AY631" s="253" t="s">
        <v>167</v>
      </c>
    </row>
    <row r="632" s="14" customFormat="1">
      <c r="A632" s="14"/>
      <c r="B632" s="269"/>
      <c r="C632" s="270"/>
      <c r="D632" s="236" t="s">
        <v>304</v>
      </c>
      <c r="E632" s="271" t="s">
        <v>1</v>
      </c>
      <c r="F632" s="272" t="s">
        <v>1231</v>
      </c>
      <c r="G632" s="270"/>
      <c r="H632" s="273">
        <v>4525.1880000000001</v>
      </c>
      <c r="I632" s="274"/>
      <c r="J632" s="274"/>
      <c r="K632" s="270"/>
      <c r="L632" s="270"/>
      <c r="M632" s="275"/>
      <c r="N632" s="276"/>
      <c r="O632" s="277"/>
      <c r="P632" s="277"/>
      <c r="Q632" s="277"/>
      <c r="R632" s="277"/>
      <c r="S632" s="277"/>
      <c r="T632" s="277"/>
      <c r="U632" s="277"/>
      <c r="V632" s="277"/>
      <c r="W632" s="277"/>
      <c r="X632" s="278"/>
      <c r="Y632" s="14"/>
      <c r="Z632" s="14"/>
      <c r="AA632" s="14"/>
      <c r="AB632" s="14"/>
      <c r="AC632" s="14"/>
      <c r="AD632" s="14"/>
      <c r="AE632" s="14"/>
      <c r="AT632" s="279" t="s">
        <v>304</v>
      </c>
      <c r="AU632" s="279" t="s">
        <v>88</v>
      </c>
      <c r="AV632" s="14" t="s">
        <v>174</v>
      </c>
      <c r="AW632" s="14" t="s">
        <v>5</v>
      </c>
      <c r="AX632" s="14" t="s">
        <v>86</v>
      </c>
      <c r="AY632" s="279" t="s">
        <v>167</v>
      </c>
    </row>
    <row r="633" s="2" customFormat="1" ht="24.15" customHeight="1">
      <c r="A633" s="39"/>
      <c r="B633" s="40"/>
      <c r="C633" s="222" t="s">
        <v>1232</v>
      </c>
      <c r="D633" s="222" t="s">
        <v>169</v>
      </c>
      <c r="E633" s="223" t="s">
        <v>1233</v>
      </c>
      <c r="F633" s="224" t="s">
        <v>1234</v>
      </c>
      <c r="G633" s="225" t="s">
        <v>348</v>
      </c>
      <c r="H633" s="226">
        <v>108604.512</v>
      </c>
      <c r="I633" s="227"/>
      <c r="J633" s="227"/>
      <c r="K633" s="228">
        <f>ROUND(P633*H633,2)</f>
        <v>0</v>
      </c>
      <c r="L633" s="224" t="s">
        <v>450</v>
      </c>
      <c r="M633" s="45"/>
      <c r="N633" s="229" t="s">
        <v>1</v>
      </c>
      <c r="O633" s="230" t="s">
        <v>41</v>
      </c>
      <c r="P633" s="231">
        <f>I633+J633</f>
        <v>0</v>
      </c>
      <c r="Q633" s="231">
        <f>ROUND(I633*H633,2)</f>
        <v>0</v>
      </c>
      <c r="R633" s="231">
        <f>ROUND(J633*H633,2)</f>
        <v>0</v>
      </c>
      <c r="S633" s="92"/>
      <c r="T633" s="232">
        <f>S633*H633</f>
        <v>0</v>
      </c>
      <c r="U633" s="232">
        <v>0</v>
      </c>
      <c r="V633" s="232">
        <f>U633*H633</f>
        <v>0</v>
      </c>
      <c r="W633" s="232">
        <v>0</v>
      </c>
      <c r="X633" s="233">
        <f>W633*H633</f>
        <v>0</v>
      </c>
      <c r="Y633" s="39"/>
      <c r="Z633" s="39"/>
      <c r="AA633" s="39"/>
      <c r="AB633" s="39"/>
      <c r="AC633" s="39"/>
      <c r="AD633" s="39"/>
      <c r="AE633" s="39"/>
      <c r="AR633" s="234" t="s">
        <v>174</v>
      </c>
      <c r="AT633" s="234" t="s">
        <v>169</v>
      </c>
      <c r="AU633" s="234" t="s">
        <v>88</v>
      </c>
      <c r="AY633" s="18" t="s">
        <v>167</v>
      </c>
      <c r="BE633" s="235">
        <f>IF(O633="základní",K633,0)</f>
        <v>0</v>
      </c>
      <c r="BF633" s="235">
        <f>IF(O633="snížená",K633,0)</f>
        <v>0</v>
      </c>
      <c r="BG633" s="235">
        <f>IF(O633="zákl. přenesená",K633,0)</f>
        <v>0</v>
      </c>
      <c r="BH633" s="235">
        <f>IF(O633="sníž. přenesená",K633,0)</f>
        <v>0</v>
      </c>
      <c r="BI633" s="235">
        <f>IF(O633="nulová",K633,0)</f>
        <v>0</v>
      </c>
      <c r="BJ633" s="18" t="s">
        <v>86</v>
      </c>
      <c r="BK633" s="235">
        <f>ROUND(P633*H633,2)</f>
        <v>0</v>
      </c>
      <c r="BL633" s="18" t="s">
        <v>174</v>
      </c>
      <c r="BM633" s="234" t="s">
        <v>1235</v>
      </c>
    </row>
    <row r="634" s="2" customFormat="1">
      <c r="A634" s="39"/>
      <c r="B634" s="40"/>
      <c r="C634" s="41"/>
      <c r="D634" s="236" t="s">
        <v>176</v>
      </c>
      <c r="E634" s="41"/>
      <c r="F634" s="237" t="s">
        <v>1236</v>
      </c>
      <c r="G634" s="41"/>
      <c r="H634" s="41"/>
      <c r="I634" s="238"/>
      <c r="J634" s="238"/>
      <c r="K634" s="41"/>
      <c r="L634" s="41"/>
      <c r="M634" s="45"/>
      <c r="N634" s="239"/>
      <c r="O634" s="240"/>
      <c r="P634" s="92"/>
      <c r="Q634" s="92"/>
      <c r="R634" s="92"/>
      <c r="S634" s="92"/>
      <c r="T634" s="92"/>
      <c r="U634" s="92"/>
      <c r="V634" s="92"/>
      <c r="W634" s="92"/>
      <c r="X634" s="93"/>
      <c r="Y634" s="39"/>
      <c r="Z634" s="39"/>
      <c r="AA634" s="39"/>
      <c r="AB634" s="39"/>
      <c r="AC634" s="39"/>
      <c r="AD634" s="39"/>
      <c r="AE634" s="39"/>
      <c r="AT634" s="18" t="s">
        <v>176</v>
      </c>
      <c r="AU634" s="18" t="s">
        <v>88</v>
      </c>
    </row>
    <row r="635" s="2" customFormat="1">
      <c r="A635" s="39"/>
      <c r="B635" s="40"/>
      <c r="C635" s="41"/>
      <c r="D635" s="241" t="s">
        <v>178</v>
      </c>
      <c r="E635" s="41"/>
      <c r="F635" s="242" t="s">
        <v>1237</v>
      </c>
      <c r="G635" s="41"/>
      <c r="H635" s="41"/>
      <c r="I635" s="238"/>
      <c r="J635" s="238"/>
      <c r="K635" s="41"/>
      <c r="L635" s="41"/>
      <c r="M635" s="45"/>
      <c r="N635" s="239"/>
      <c r="O635" s="240"/>
      <c r="P635" s="92"/>
      <c r="Q635" s="92"/>
      <c r="R635" s="92"/>
      <c r="S635" s="92"/>
      <c r="T635" s="92"/>
      <c r="U635" s="92"/>
      <c r="V635" s="92"/>
      <c r="W635" s="92"/>
      <c r="X635" s="93"/>
      <c r="Y635" s="39"/>
      <c r="Z635" s="39"/>
      <c r="AA635" s="39"/>
      <c r="AB635" s="39"/>
      <c r="AC635" s="39"/>
      <c r="AD635" s="39"/>
      <c r="AE635" s="39"/>
      <c r="AT635" s="18" t="s">
        <v>178</v>
      </c>
      <c r="AU635" s="18" t="s">
        <v>88</v>
      </c>
    </row>
    <row r="636" s="2" customFormat="1">
      <c r="A636" s="39"/>
      <c r="B636" s="40"/>
      <c r="C636" s="41"/>
      <c r="D636" s="236" t="s">
        <v>186</v>
      </c>
      <c r="E636" s="41"/>
      <c r="F636" s="243" t="s">
        <v>1238</v>
      </c>
      <c r="G636" s="41"/>
      <c r="H636" s="41"/>
      <c r="I636" s="238"/>
      <c r="J636" s="238"/>
      <c r="K636" s="41"/>
      <c r="L636" s="41"/>
      <c r="M636" s="45"/>
      <c r="N636" s="239"/>
      <c r="O636" s="240"/>
      <c r="P636" s="92"/>
      <c r="Q636" s="92"/>
      <c r="R636" s="92"/>
      <c r="S636" s="92"/>
      <c r="T636" s="92"/>
      <c r="U636" s="92"/>
      <c r="V636" s="92"/>
      <c r="W636" s="92"/>
      <c r="X636" s="93"/>
      <c r="Y636" s="39"/>
      <c r="Z636" s="39"/>
      <c r="AA636" s="39"/>
      <c r="AB636" s="39"/>
      <c r="AC636" s="39"/>
      <c r="AD636" s="39"/>
      <c r="AE636" s="39"/>
      <c r="AT636" s="18" t="s">
        <v>186</v>
      </c>
      <c r="AU636" s="18" t="s">
        <v>88</v>
      </c>
    </row>
    <row r="637" s="13" customFormat="1">
      <c r="A637" s="13"/>
      <c r="B637" s="244"/>
      <c r="C637" s="245"/>
      <c r="D637" s="236" t="s">
        <v>304</v>
      </c>
      <c r="E637" s="268" t="s">
        <v>1</v>
      </c>
      <c r="F637" s="246" t="s">
        <v>1239</v>
      </c>
      <c r="G637" s="245"/>
      <c r="H637" s="247">
        <v>108604.512</v>
      </c>
      <c r="I637" s="248"/>
      <c r="J637" s="248"/>
      <c r="K637" s="245"/>
      <c r="L637" s="245"/>
      <c r="M637" s="249"/>
      <c r="N637" s="250"/>
      <c r="O637" s="251"/>
      <c r="P637" s="251"/>
      <c r="Q637" s="251"/>
      <c r="R637" s="251"/>
      <c r="S637" s="251"/>
      <c r="T637" s="251"/>
      <c r="U637" s="251"/>
      <c r="V637" s="251"/>
      <c r="W637" s="251"/>
      <c r="X637" s="252"/>
      <c r="Y637" s="13"/>
      <c r="Z637" s="13"/>
      <c r="AA637" s="13"/>
      <c r="AB637" s="13"/>
      <c r="AC637" s="13"/>
      <c r="AD637" s="13"/>
      <c r="AE637" s="13"/>
      <c r="AT637" s="253" t="s">
        <v>304</v>
      </c>
      <c r="AU637" s="253" t="s">
        <v>88</v>
      </c>
      <c r="AV637" s="13" t="s">
        <v>88</v>
      </c>
      <c r="AW637" s="13" t="s">
        <v>5</v>
      </c>
      <c r="AX637" s="13" t="s">
        <v>86</v>
      </c>
      <c r="AY637" s="253" t="s">
        <v>167</v>
      </c>
    </row>
    <row r="638" s="2" customFormat="1">
      <c r="A638" s="39"/>
      <c r="B638" s="40"/>
      <c r="C638" s="222" t="s">
        <v>1240</v>
      </c>
      <c r="D638" s="222" t="s">
        <v>169</v>
      </c>
      <c r="E638" s="223" t="s">
        <v>1241</v>
      </c>
      <c r="F638" s="224" t="s">
        <v>1242</v>
      </c>
      <c r="G638" s="225" t="s">
        <v>348</v>
      </c>
      <c r="H638" s="226">
        <v>2294.9499999999998</v>
      </c>
      <c r="I638" s="227"/>
      <c r="J638" s="227"/>
      <c r="K638" s="228">
        <f>ROUND(P638*H638,2)</f>
        <v>0</v>
      </c>
      <c r="L638" s="224" t="s">
        <v>450</v>
      </c>
      <c r="M638" s="45"/>
      <c r="N638" s="229" t="s">
        <v>1</v>
      </c>
      <c r="O638" s="230" t="s">
        <v>41</v>
      </c>
      <c r="P638" s="231">
        <f>I638+J638</f>
        <v>0</v>
      </c>
      <c r="Q638" s="231">
        <f>ROUND(I638*H638,2)</f>
        <v>0</v>
      </c>
      <c r="R638" s="231">
        <f>ROUND(J638*H638,2)</f>
        <v>0</v>
      </c>
      <c r="S638" s="92"/>
      <c r="T638" s="232">
        <f>S638*H638</f>
        <v>0</v>
      </c>
      <c r="U638" s="232">
        <v>0</v>
      </c>
      <c r="V638" s="232">
        <f>U638*H638</f>
        <v>0</v>
      </c>
      <c r="W638" s="232">
        <v>0</v>
      </c>
      <c r="X638" s="233">
        <f>W638*H638</f>
        <v>0</v>
      </c>
      <c r="Y638" s="39"/>
      <c r="Z638" s="39"/>
      <c r="AA638" s="39"/>
      <c r="AB638" s="39"/>
      <c r="AC638" s="39"/>
      <c r="AD638" s="39"/>
      <c r="AE638" s="39"/>
      <c r="AR638" s="234" t="s">
        <v>174</v>
      </c>
      <c r="AT638" s="234" t="s">
        <v>169</v>
      </c>
      <c r="AU638" s="234" t="s">
        <v>88</v>
      </c>
      <c r="AY638" s="18" t="s">
        <v>167</v>
      </c>
      <c r="BE638" s="235">
        <f>IF(O638="základní",K638,0)</f>
        <v>0</v>
      </c>
      <c r="BF638" s="235">
        <f>IF(O638="snížená",K638,0)</f>
        <v>0</v>
      </c>
      <c r="BG638" s="235">
        <f>IF(O638="zákl. přenesená",K638,0)</f>
        <v>0</v>
      </c>
      <c r="BH638" s="235">
        <f>IF(O638="sníž. přenesená",K638,0)</f>
        <v>0</v>
      </c>
      <c r="BI638" s="235">
        <f>IF(O638="nulová",K638,0)</f>
        <v>0</v>
      </c>
      <c r="BJ638" s="18" t="s">
        <v>86</v>
      </c>
      <c r="BK638" s="235">
        <f>ROUND(P638*H638,2)</f>
        <v>0</v>
      </c>
      <c r="BL638" s="18" t="s">
        <v>174</v>
      </c>
      <c r="BM638" s="234" t="s">
        <v>1243</v>
      </c>
    </row>
    <row r="639" s="2" customFormat="1">
      <c r="A639" s="39"/>
      <c r="B639" s="40"/>
      <c r="C639" s="41"/>
      <c r="D639" s="236" t="s">
        <v>176</v>
      </c>
      <c r="E639" s="41"/>
      <c r="F639" s="237" t="s">
        <v>1244</v>
      </c>
      <c r="G639" s="41"/>
      <c r="H639" s="41"/>
      <c r="I639" s="238"/>
      <c r="J639" s="238"/>
      <c r="K639" s="41"/>
      <c r="L639" s="41"/>
      <c r="M639" s="45"/>
      <c r="N639" s="239"/>
      <c r="O639" s="240"/>
      <c r="P639" s="92"/>
      <c r="Q639" s="92"/>
      <c r="R639" s="92"/>
      <c r="S639" s="92"/>
      <c r="T639" s="92"/>
      <c r="U639" s="92"/>
      <c r="V639" s="92"/>
      <c r="W639" s="92"/>
      <c r="X639" s="93"/>
      <c r="Y639" s="39"/>
      <c r="Z639" s="39"/>
      <c r="AA639" s="39"/>
      <c r="AB639" s="39"/>
      <c r="AC639" s="39"/>
      <c r="AD639" s="39"/>
      <c r="AE639" s="39"/>
      <c r="AT639" s="18" t="s">
        <v>176</v>
      </c>
      <c r="AU639" s="18" t="s">
        <v>88</v>
      </c>
    </row>
    <row r="640" s="2" customFormat="1">
      <c r="A640" s="39"/>
      <c r="B640" s="40"/>
      <c r="C640" s="41"/>
      <c r="D640" s="241" t="s">
        <v>178</v>
      </c>
      <c r="E640" s="41"/>
      <c r="F640" s="242" t="s">
        <v>1245</v>
      </c>
      <c r="G640" s="41"/>
      <c r="H640" s="41"/>
      <c r="I640" s="238"/>
      <c r="J640" s="238"/>
      <c r="K640" s="41"/>
      <c r="L640" s="41"/>
      <c r="M640" s="45"/>
      <c r="N640" s="239"/>
      <c r="O640" s="240"/>
      <c r="P640" s="92"/>
      <c r="Q640" s="92"/>
      <c r="R640" s="92"/>
      <c r="S640" s="92"/>
      <c r="T640" s="92"/>
      <c r="U640" s="92"/>
      <c r="V640" s="92"/>
      <c r="W640" s="92"/>
      <c r="X640" s="93"/>
      <c r="Y640" s="39"/>
      <c r="Z640" s="39"/>
      <c r="AA640" s="39"/>
      <c r="AB640" s="39"/>
      <c r="AC640" s="39"/>
      <c r="AD640" s="39"/>
      <c r="AE640" s="39"/>
      <c r="AT640" s="18" t="s">
        <v>178</v>
      </c>
      <c r="AU640" s="18" t="s">
        <v>88</v>
      </c>
    </row>
    <row r="641" s="2" customFormat="1">
      <c r="A641" s="39"/>
      <c r="B641" s="40"/>
      <c r="C641" s="41"/>
      <c r="D641" s="236" t="s">
        <v>186</v>
      </c>
      <c r="E641" s="41"/>
      <c r="F641" s="243" t="s">
        <v>1246</v>
      </c>
      <c r="G641" s="41"/>
      <c r="H641" s="41"/>
      <c r="I641" s="238"/>
      <c r="J641" s="238"/>
      <c r="K641" s="41"/>
      <c r="L641" s="41"/>
      <c r="M641" s="45"/>
      <c r="N641" s="239"/>
      <c r="O641" s="240"/>
      <c r="P641" s="92"/>
      <c r="Q641" s="92"/>
      <c r="R641" s="92"/>
      <c r="S641" s="92"/>
      <c r="T641" s="92"/>
      <c r="U641" s="92"/>
      <c r="V641" s="92"/>
      <c r="W641" s="92"/>
      <c r="X641" s="93"/>
      <c r="Y641" s="39"/>
      <c r="Z641" s="39"/>
      <c r="AA641" s="39"/>
      <c r="AB641" s="39"/>
      <c r="AC641" s="39"/>
      <c r="AD641" s="39"/>
      <c r="AE641" s="39"/>
      <c r="AT641" s="18" t="s">
        <v>186</v>
      </c>
      <c r="AU641" s="18" t="s">
        <v>88</v>
      </c>
    </row>
    <row r="642" s="13" customFormat="1">
      <c r="A642" s="13"/>
      <c r="B642" s="244"/>
      <c r="C642" s="245"/>
      <c r="D642" s="236" t="s">
        <v>304</v>
      </c>
      <c r="E642" s="268" t="s">
        <v>1</v>
      </c>
      <c r="F642" s="246" t="s">
        <v>1247</v>
      </c>
      <c r="G642" s="245"/>
      <c r="H642" s="247">
        <v>2294.9499999999998</v>
      </c>
      <c r="I642" s="248"/>
      <c r="J642" s="248"/>
      <c r="K642" s="245"/>
      <c r="L642" s="245"/>
      <c r="M642" s="249"/>
      <c r="N642" s="250"/>
      <c r="O642" s="251"/>
      <c r="P642" s="251"/>
      <c r="Q642" s="251"/>
      <c r="R642" s="251"/>
      <c r="S642" s="251"/>
      <c r="T642" s="251"/>
      <c r="U642" s="251"/>
      <c r="V642" s="251"/>
      <c r="W642" s="251"/>
      <c r="X642" s="252"/>
      <c r="Y642" s="13"/>
      <c r="Z642" s="13"/>
      <c r="AA642" s="13"/>
      <c r="AB642" s="13"/>
      <c r="AC642" s="13"/>
      <c r="AD642" s="13"/>
      <c r="AE642" s="13"/>
      <c r="AT642" s="253" t="s">
        <v>304</v>
      </c>
      <c r="AU642" s="253" t="s">
        <v>88</v>
      </c>
      <c r="AV642" s="13" t="s">
        <v>88</v>
      </c>
      <c r="AW642" s="13" t="s">
        <v>5</v>
      </c>
      <c r="AX642" s="13" t="s">
        <v>86</v>
      </c>
      <c r="AY642" s="253" t="s">
        <v>167</v>
      </c>
    </row>
    <row r="643" s="2" customFormat="1" ht="24.15" customHeight="1">
      <c r="A643" s="39"/>
      <c r="B643" s="40"/>
      <c r="C643" s="222" t="s">
        <v>1248</v>
      </c>
      <c r="D643" s="222" t="s">
        <v>169</v>
      </c>
      <c r="E643" s="223" t="s">
        <v>1249</v>
      </c>
      <c r="F643" s="224" t="s">
        <v>1250</v>
      </c>
      <c r="G643" s="225" t="s">
        <v>348</v>
      </c>
      <c r="H643" s="226">
        <v>3484.8000000000002</v>
      </c>
      <c r="I643" s="227"/>
      <c r="J643" s="227"/>
      <c r="K643" s="228">
        <f>ROUND(P643*H643,2)</f>
        <v>0</v>
      </c>
      <c r="L643" s="224" t="s">
        <v>450</v>
      </c>
      <c r="M643" s="45"/>
      <c r="N643" s="229" t="s">
        <v>1</v>
      </c>
      <c r="O643" s="230" t="s">
        <v>41</v>
      </c>
      <c r="P643" s="231">
        <f>I643+J643</f>
        <v>0</v>
      </c>
      <c r="Q643" s="231">
        <f>ROUND(I643*H643,2)</f>
        <v>0</v>
      </c>
      <c r="R643" s="231">
        <f>ROUND(J643*H643,2)</f>
        <v>0</v>
      </c>
      <c r="S643" s="92"/>
      <c r="T643" s="232">
        <f>S643*H643</f>
        <v>0</v>
      </c>
      <c r="U643" s="232">
        <v>0</v>
      </c>
      <c r="V643" s="232">
        <f>U643*H643</f>
        <v>0</v>
      </c>
      <c r="W643" s="232">
        <v>0</v>
      </c>
      <c r="X643" s="233">
        <f>W643*H643</f>
        <v>0</v>
      </c>
      <c r="Y643" s="39"/>
      <c r="Z643" s="39"/>
      <c r="AA643" s="39"/>
      <c r="AB643" s="39"/>
      <c r="AC643" s="39"/>
      <c r="AD643" s="39"/>
      <c r="AE643" s="39"/>
      <c r="AR643" s="234" t="s">
        <v>174</v>
      </c>
      <c r="AT643" s="234" t="s">
        <v>169</v>
      </c>
      <c r="AU643" s="234" t="s">
        <v>88</v>
      </c>
      <c r="AY643" s="18" t="s">
        <v>167</v>
      </c>
      <c r="BE643" s="235">
        <f>IF(O643="základní",K643,0)</f>
        <v>0</v>
      </c>
      <c r="BF643" s="235">
        <f>IF(O643="snížená",K643,0)</f>
        <v>0</v>
      </c>
      <c r="BG643" s="235">
        <f>IF(O643="zákl. přenesená",K643,0)</f>
        <v>0</v>
      </c>
      <c r="BH643" s="235">
        <f>IF(O643="sníž. přenesená",K643,0)</f>
        <v>0</v>
      </c>
      <c r="BI643" s="235">
        <f>IF(O643="nulová",K643,0)</f>
        <v>0</v>
      </c>
      <c r="BJ643" s="18" t="s">
        <v>86</v>
      </c>
      <c r="BK643" s="235">
        <f>ROUND(P643*H643,2)</f>
        <v>0</v>
      </c>
      <c r="BL643" s="18" t="s">
        <v>174</v>
      </c>
      <c r="BM643" s="234" t="s">
        <v>1251</v>
      </c>
    </row>
    <row r="644" s="2" customFormat="1">
      <c r="A644" s="39"/>
      <c r="B644" s="40"/>
      <c r="C644" s="41"/>
      <c r="D644" s="236" t="s">
        <v>176</v>
      </c>
      <c r="E644" s="41"/>
      <c r="F644" s="237" t="s">
        <v>1236</v>
      </c>
      <c r="G644" s="41"/>
      <c r="H644" s="41"/>
      <c r="I644" s="238"/>
      <c r="J644" s="238"/>
      <c r="K644" s="41"/>
      <c r="L644" s="41"/>
      <c r="M644" s="45"/>
      <c r="N644" s="239"/>
      <c r="O644" s="240"/>
      <c r="P644" s="92"/>
      <c r="Q644" s="92"/>
      <c r="R644" s="92"/>
      <c r="S644" s="92"/>
      <c r="T644" s="92"/>
      <c r="U644" s="92"/>
      <c r="V644" s="92"/>
      <c r="W644" s="92"/>
      <c r="X644" s="93"/>
      <c r="Y644" s="39"/>
      <c r="Z644" s="39"/>
      <c r="AA644" s="39"/>
      <c r="AB644" s="39"/>
      <c r="AC644" s="39"/>
      <c r="AD644" s="39"/>
      <c r="AE644" s="39"/>
      <c r="AT644" s="18" t="s">
        <v>176</v>
      </c>
      <c r="AU644" s="18" t="s">
        <v>88</v>
      </c>
    </row>
    <row r="645" s="2" customFormat="1">
      <c r="A645" s="39"/>
      <c r="B645" s="40"/>
      <c r="C645" s="41"/>
      <c r="D645" s="241" t="s">
        <v>178</v>
      </c>
      <c r="E645" s="41"/>
      <c r="F645" s="242" t="s">
        <v>1252</v>
      </c>
      <c r="G645" s="41"/>
      <c r="H645" s="41"/>
      <c r="I645" s="238"/>
      <c r="J645" s="238"/>
      <c r="K645" s="41"/>
      <c r="L645" s="41"/>
      <c r="M645" s="45"/>
      <c r="N645" s="239"/>
      <c r="O645" s="240"/>
      <c r="P645" s="92"/>
      <c r="Q645" s="92"/>
      <c r="R645" s="92"/>
      <c r="S645" s="92"/>
      <c r="T645" s="92"/>
      <c r="U645" s="92"/>
      <c r="V645" s="92"/>
      <c r="W645" s="92"/>
      <c r="X645" s="93"/>
      <c r="Y645" s="39"/>
      <c r="Z645" s="39"/>
      <c r="AA645" s="39"/>
      <c r="AB645" s="39"/>
      <c r="AC645" s="39"/>
      <c r="AD645" s="39"/>
      <c r="AE645" s="39"/>
      <c r="AT645" s="18" t="s">
        <v>178</v>
      </c>
      <c r="AU645" s="18" t="s">
        <v>88</v>
      </c>
    </row>
    <row r="646" s="2" customFormat="1">
      <c r="A646" s="39"/>
      <c r="B646" s="40"/>
      <c r="C646" s="41"/>
      <c r="D646" s="236" t="s">
        <v>186</v>
      </c>
      <c r="E646" s="41"/>
      <c r="F646" s="243" t="s">
        <v>1253</v>
      </c>
      <c r="G646" s="41"/>
      <c r="H646" s="41"/>
      <c r="I646" s="238"/>
      <c r="J646" s="238"/>
      <c r="K646" s="41"/>
      <c r="L646" s="41"/>
      <c r="M646" s="45"/>
      <c r="N646" s="239"/>
      <c r="O646" s="240"/>
      <c r="P646" s="92"/>
      <c r="Q646" s="92"/>
      <c r="R646" s="92"/>
      <c r="S646" s="92"/>
      <c r="T646" s="92"/>
      <c r="U646" s="92"/>
      <c r="V646" s="92"/>
      <c r="W646" s="92"/>
      <c r="X646" s="93"/>
      <c r="Y646" s="39"/>
      <c r="Z646" s="39"/>
      <c r="AA646" s="39"/>
      <c r="AB646" s="39"/>
      <c r="AC646" s="39"/>
      <c r="AD646" s="39"/>
      <c r="AE646" s="39"/>
      <c r="AT646" s="18" t="s">
        <v>186</v>
      </c>
      <c r="AU646" s="18" t="s">
        <v>88</v>
      </c>
    </row>
    <row r="647" s="13" customFormat="1">
      <c r="A647" s="13"/>
      <c r="B647" s="244"/>
      <c r="C647" s="245"/>
      <c r="D647" s="236" t="s">
        <v>304</v>
      </c>
      <c r="E647" s="268" t="s">
        <v>1</v>
      </c>
      <c r="F647" s="246" t="s">
        <v>1254</v>
      </c>
      <c r="G647" s="245"/>
      <c r="H647" s="247">
        <v>3484.8000000000002</v>
      </c>
      <c r="I647" s="248"/>
      <c r="J647" s="248"/>
      <c r="K647" s="245"/>
      <c r="L647" s="245"/>
      <c r="M647" s="249"/>
      <c r="N647" s="250"/>
      <c r="O647" s="251"/>
      <c r="P647" s="251"/>
      <c r="Q647" s="251"/>
      <c r="R647" s="251"/>
      <c r="S647" s="251"/>
      <c r="T647" s="251"/>
      <c r="U647" s="251"/>
      <c r="V647" s="251"/>
      <c r="W647" s="251"/>
      <c r="X647" s="252"/>
      <c r="Y647" s="13"/>
      <c r="Z647" s="13"/>
      <c r="AA647" s="13"/>
      <c r="AB647" s="13"/>
      <c r="AC647" s="13"/>
      <c r="AD647" s="13"/>
      <c r="AE647" s="13"/>
      <c r="AT647" s="253" t="s">
        <v>304</v>
      </c>
      <c r="AU647" s="253" t="s">
        <v>88</v>
      </c>
      <c r="AV647" s="13" t="s">
        <v>88</v>
      </c>
      <c r="AW647" s="13" t="s">
        <v>5</v>
      </c>
      <c r="AX647" s="13" t="s">
        <v>86</v>
      </c>
      <c r="AY647" s="253" t="s">
        <v>167</v>
      </c>
    </row>
    <row r="648" s="2" customFormat="1" ht="24.15" customHeight="1">
      <c r="A648" s="39"/>
      <c r="B648" s="40"/>
      <c r="C648" s="222" t="s">
        <v>1255</v>
      </c>
      <c r="D648" s="222" t="s">
        <v>169</v>
      </c>
      <c r="E648" s="223" t="s">
        <v>1249</v>
      </c>
      <c r="F648" s="224" t="s">
        <v>1250</v>
      </c>
      <c r="G648" s="225" t="s">
        <v>348</v>
      </c>
      <c r="H648" s="226">
        <v>7812.1999999999998</v>
      </c>
      <c r="I648" s="227"/>
      <c r="J648" s="227"/>
      <c r="K648" s="228">
        <f>ROUND(P648*H648,2)</f>
        <v>0</v>
      </c>
      <c r="L648" s="224" t="s">
        <v>450</v>
      </c>
      <c r="M648" s="45"/>
      <c r="N648" s="229" t="s">
        <v>1</v>
      </c>
      <c r="O648" s="230" t="s">
        <v>41</v>
      </c>
      <c r="P648" s="231">
        <f>I648+J648</f>
        <v>0</v>
      </c>
      <c r="Q648" s="231">
        <f>ROUND(I648*H648,2)</f>
        <v>0</v>
      </c>
      <c r="R648" s="231">
        <f>ROUND(J648*H648,2)</f>
        <v>0</v>
      </c>
      <c r="S648" s="92"/>
      <c r="T648" s="232">
        <f>S648*H648</f>
        <v>0</v>
      </c>
      <c r="U648" s="232">
        <v>0</v>
      </c>
      <c r="V648" s="232">
        <f>U648*H648</f>
        <v>0</v>
      </c>
      <c r="W648" s="232">
        <v>0</v>
      </c>
      <c r="X648" s="233">
        <f>W648*H648</f>
        <v>0</v>
      </c>
      <c r="Y648" s="39"/>
      <c r="Z648" s="39"/>
      <c r="AA648" s="39"/>
      <c r="AB648" s="39"/>
      <c r="AC648" s="39"/>
      <c r="AD648" s="39"/>
      <c r="AE648" s="39"/>
      <c r="AR648" s="234" t="s">
        <v>174</v>
      </c>
      <c r="AT648" s="234" t="s">
        <v>169</v>
      </c>
      <c r="AU648" s="234" t="s">
        <v>88</v>
      </c>
      <c r="AY648" s="18" t="s">
        <v>167</v>
      </c>
      <c r="BE648" s="235">
        <f>IF(O648="základní",K648,0)</f>
        <v>0</v>
      </c>
      <c r="BF648" s="235">
        <f>IF(O648="snížená",K648,0)</f>
        <v>0</v>
      </c>
      <c r="BG648" s="235">
        <f>IF(O648="zákl. přenesená",K648,0)</f>
        <v>0</v>
      </c>
      <c r="BH648" s="235">
        <f>IF(O648="sníž. přenesená",K648,0)</f>
        <v>0</v>
      </c>
      <c r="BI648" s="235">
        <f>IF(O648="nulová",K648,0)</f>
        <v>0</v>
      </c>
      <c r="BJ648" s="18" t="s">
        <v>86</v>
      </c>
      <c r="BK648" s="235">
        <f>ROUND(P648*H648,2)</f>
        <v>0</v>
      </c>
      <c r="BL648" s="18" t="s">
        <v>174</v>
      </c>
      <c r="BM648" s="234" t="s">
        <v>1256</v>
      </c>
    </row>
    <row r="649" s="2" customFormat="1">
      <c r="A649" s="39"/>
      <c r="B649" s="40"/>
      <c r="C649" s="41"/>
      <c r="D649" s="236" t="s">
        <v>176</v>
      </c>
      <c r="E649" s="41"/>
      <c r="F649" s="237" t="s">
        <v>1236</v>
      </c>
      <c r="G649" s="41"/>
      <c r="H649" s="41"/>
      <c r="I649" s="238"/>
      <c r="J649" s="238"/>
      <c r="K649" s="41"/>
      <c r="L649" s="41"/>
      <c r="M649" s="45"/>
      <c r="N649" s="239"/>
      <c r="O649" s="240"/>
      <c r="P649" s="92"/>
      <c r="Q649" s="92"/>
      <c r="R649" s="92"/>
      <c r="S649" s="92"/>
      <c r="T649" s="92"/>
      <c r="U649" s="92"/>
      <c r="V649" s="92"/>
      <c r="W649" s="92"/>
      <c r="X649" s="93"/>
      <c r="Y649" s="39"/>
      <c r="Z649" s="39"/>
      <c r="AA649" s="39"/>
      <c r="AB649" s="39"/>
      <c r="AC649" s="39"/>
      <c r="AD649" s="39"/>
      <c r="AE649" s="39"/>
      <c r="AT649" s="18" t="s">
        <v>176</v>
      </c>
      <c r="AU649" s="18" t="s">
        <v>88</v>
      </c>
    </row>
    <row r="650" s="2" customFormat="1">
      <c r="A650" s="39"/>
      <c r="B650" s="40"/>
      <c r="C650" s="41"/>
      <c r="D650" s="241" t="s">
        <v>178</v>
      </c>
      <c r="E650" s="41"/>
      <c r="F650" s="242" t="s">
        <v>1252</v>
      </c>
      <c r="G650" s="41"/>
      <c r="H650" s="41"/>
      <c r="I650" s="238"/>
      <c r="J650" s="238"/>
      <c r="K650" s="41"/>
      <c r="L650" s="41"/>
      <c r="M650" s="45"/>
      <c r="N650" s="239"/>
      <c r="O650" s="240"/>
      <c r="P650" s="92"/>
      <c r="Q650" s="92"/>
      <c r="R650" s="92"/>
      <c r="S650" s="92"/>
      <c r="T650" s="92"/>
      <c r="U650" s="92"/>
      <c r="V650" s="92"/>
      <c r="W650" s="92"/>
      <c r="X650" s="93"/>
      <c r="Y650" s="39"/>
      <c r="Z650" s="39"/>
      <c r="AA650" s="39"/>
      <c r="AB650" s="39"/>
      <c r="AC650" s="39"/>
      <c r="AD650" s="39"/>
      <c r="AE650" s="39"/>
      <c r="AT650" s="18" t="s">
        <v>178</v>
      </c>
      <c r="AU650" s="18" t="s">
        <v>88</v>
      </c>
    </row>
    <row r="651" s="2" customFormat="1">
      <c r="A651" s="39"/>
      <c r="B651" s="40"/>
      <c r="C651" s="41"/>
      <c r="D651" s="236" t="s">
        <v>186</v>
      </c>
      <c r="E651" s="41"/>
      <c r="F651" s="243" t="s">
        <v>1257</v>
      </c>
      <c r="G651" s="41"/>
      <c r="H651" s="41"/>
      <c r="I651" s="238"/>
      <c r="J651" s="238"/>
      <c r="K651" s="41"/>
      <c r="L651" s="41"/>
      <c r="M651" s="45"/>
      <c r="N651" s="239"/>
      <c r="O651" s="240"/>
      <c r="P651" s="92"/>
      <c r="Q651" s="92"/>
      <c r="R651" s="92"/>
      <c r="S651" s="92"/>
      <c r="T651" s="92"/>
      <c r="U651" s="92"/>
      <c r="V651" s="92"/>
      <c r="W651" s="92"/>
      <c r="X651" s="93"/>
      <c r="Y651" s="39"/>
      <c r="Z651" s="39"/>
      <c r="AA651" s="39"/>
      <c r="AB651" s="39"/>
      <c r="AC651" s="39"/>
      <c r="AD651" s="39"/>
      <c r="AE651" s="39"/>
      <c r="AT651" s="18" t="s">
        <v>186</v>
      </c>
      <c r="AU651" s="18" t="s">
        <v>88</v>
      </c>
    </row>
    <row r="652" s="13" customFormat="1">
      <c r="A652" s="13"/>
      <c r="B652" s="244"/>
      <c r="C652" s="245"/>
      <c r="D652" s="236" t="s">
        <v>304</v>
      </c>
      <c r="E652" s="268" t="s">
        <v>1</v>
      </c>
      <c r="F652" s="246" t="s">
        <v>1258</v>
      </c>
      <c r="G652" s="245"/>
      <c r="H652" s="247">
        <v>7812.1999999999998</v>
      </c>
      <c r="I652" s="248"/>
      <c r="J652" s="248"/>
      <c r="K652" s="245"/>
      <c r="L652" s="245"/>
      <c r="M652" s="249"/>
      <c r="N652" s="250"/>
      <c r="O652" s="251"/>
      <c r="P652" s="251"/>
      <c r="Q652" s="251"/>
      <c r="R652" s="251"/>
      <c r="S652" s="251"/>
      <c r="T652" s="251"/>
      <c r="U652" s="251"/>
      <c r="V652" s="251"/>
      <c r="W652" s="251"/>
      <c r="X652" s="252"/>
      <c r="Y652" s="13"/>
      <c r="Z652" s="13"/>
      <c r="AA652" s="13"/>
      <c r="AB652" s="13"/>
      <c r="AC652" s="13"/>
      <c r="AD652" s="13"/>
      <c r="AE652" s="13"/>
      <c r="AT652" s="253" t="s">
        <v>304</v>
      </c>
      <c r="AU652" s="253" t="s">
        <v>88</v>
      </c>
      <c r="AV652" s="13" t="s">
        <v>88</v>
      </c>
      <c r="AW652" s="13" t="s">
        <v>5</v>
      </c>
      <c r="AX652" s="13" t="s">
        <v>86</v>
      </c>
      <c r="AY652" s="253" t="s">
        <v>167</v>
      </c>
    </row>
    <row r="653" s="2" customFormat="1" ht="37.8" customHeight="1">
      <c r="A653" s="39"/>
      <c r="B653" s="40"/>
      <c r="C653" s="222" t="s">
        <v>1259</v>
      </c>
      <c r="D653" s="222" t="s">
        <v>169</v>
      </c>
      <c r="E653" s="223" t="s">
        <v>1260</v>
      </c>
      <c r="F653" s="224" t="s">
        <v>1261</v>
      </c>
      <c r="G653" s="225" t="s">
        <v>348</v>
      </c>
      <c r="H653" s="226">
        <v>240.97200000000001</v>
      </c>
      <c r="I653" s="227"/>
      <c r="J653" s="227"/>
      <c r="K653" s="228">
        <f>ROUND(P653*H653,2)</f>
        <v>0</v>
      </c>
      <c r="L653" s="224" t="s">
        <v>450</v>
      </c>
      <c r="M653" s="45"/>
      <c r="N653" s="229" t="s">
        <v>1</v>
      </c>
      <c r="O653" s="230" t="s">
        <v>41</v>
      </c>
      <c r="P653" s="231">
        <f>I653+J653</f>
        <v>0</v>
      </c>
      <c r="Q653" s="231">
        <f>ROUND(I653*H653,2)</f>
        <v>0</v>
      </c>
      <c r="R653" s="231">
        <f>ROUND(J653*H653,2)</f>
        <v>0</v>
      </c>
      <c r="S653" s="92"/>
      <c r="T653" s="232">
        <f>S653*H653</f>
        <v>0</v>
      </c>
      <c r="U653" s="232">
        <v>0</v>
      </c>
      <c r="V653" s="232">
        <f>U653*H653</f>
        <v>0</v>
      </c>
      <c r="W653" s="232">
        <v>0</v>
      </c>
      <c r="X653" s="233">
        <f>W653*H653</f>
        <v>0</v>
      </c>
      <c r="Y653" s="39"/>
      <c r="Z653" s="39"/>
      <c r="AA653" s="39"/>
      <c r="AB653" s="39"/>
      <c r="AC653" s="39"/>
      <c r="AD653" s="39"/>
      <c r="AE653" s="39"/>
      <c r="AR653" s="234" t="s">
        <v>174</v>
      </c>
      <c r="AT653" s="234" t="s">
        <v>169</v>
      </c>
      <c r="AU653" s="234" t="s">
        <v>88</v>
      </c>
      <c r="AY653" s="18" t="s">
        <v>167</v>
      </c>
      <c r="BE653" s="235">
        <f>IF(O653="základní",K653,0)</f>
        <v>0</v>
      </c>
      <c r="BF653" s="235">
        <f>IF(O653="snížená",K653,0)</f>
        <v>0</v>
      </c>
      <c r="BG653" s="235">
        <f>IF(O653="zákl. přenesená",K653,0)</f>
        <v>0</v>
      </c>
      <c r="BH653" s="235">
        <f>IF(O653="sníž. přenesená",K653,0)</f>
        <v>0</v>
      </c>
      <c r="BI653" s="235">
        <f>IF(O653="nulová",K653,0)</f>
        <v>0</v>
      </c>
      <c r="BJ653" s="18" t="s">
        <v>86</v>
      </c>
      <c r="BK653" s="235">
        <f>ROUND(P653*H653,2)</f>
        <v>0</v>
      </c>
      <c r="BL653" s="18" t="s">
        <v>174</v>
      </c>
      <c r="BM653" s="234" t="s">
        <v>1262</v>
      </c>
    </row>
    <row r="654" s="2" customFormat="1">
      <c r="A654" s="39"/>
      <c r="B654" s="40"/>
      <c r="C654" s="41"/>
      <c r="D654" s="236" t="s">
        <v>176</v>
      </c>
      <c r="E654" s="41"/>
      <c r="F654" s="237" t="s">
        <v>1263</v>
      </c>
      <c r="G654" s="41"/>
      <c r="H654" s="41"/>
      <c r="I654" s="238"/>
      <c r="J654" s="238"/>
      <c r="K654" s="41"/>
      <c r="L654" s="41"/>
      <c r="M654" s="45"/>
      <c r="N654" s="239"/>
      <c r="O654" s="240"/>
      <c r="P654" s="92"/>
      <c r="Q654" s="92"/>
      <c r="R654" s="92"/>
      <c r="S654" s="92"/>
      <c r="T654" s="92"/>
      <c r="U654" s="92"/>
      <c r="V654" s="92"/>
      <c r="W654" s="92"/>
      <c r="X654" s="93"/>
      <c r="Y654" s="39"/>
      <c r="Z654" s="39"/>
      <c r="AA654" s="39"/>
      <c r="AB654" s="39"/>
      <c r="AC654" s="39"/>
      <c r="AD654" s="39"/>
      <c r="AE654" s="39"/>
      <c r="AT654" s="18" t="s">
        <v>176</v>
      </c>
      <c r="AU654" s="18" t="s">
        <v>88</v>
      </c>
    </row>
    <row r="655" s="2" customFormat="1">
      <c r="A655" s="39"/>
      <c r="B655" s="40"/>
      <c r="C655" s="41"/>
      <c r="D655" s="241" t="s">
        <v>178</v>
      </c>
      <c r="E655" s="41"/>
      <c r="F655" s="242" t="s">
        <v>1264</v>
      </c>
      <c r="G655" s="41"/>
      <c r="H655" s="41"/>
      <c r="I655" s="238"/>
      <c r="J655" s="238"/>
      <c r="K655" s="41"/>
      <c r="L655" s="41"/>
      <c r="M655" s="45"/>
      <c r="N655" s="239"/>
      <c r="O655" s="240"/>
      <c r="P655" s="92"/>
      <c r="Q655" s="92"/>
      <c r="R655" s="92"/>
      <c r="S655" s="92"/>
      <c r="T655" s="92"/>
      <c r="U655" s="92"/>
      <c r="V655" s="92"/>
      <c r="W655" s="92"/>
      <c r="X655" s="93"/>
      <c r="Y655" s="39"/>
      <c r="Z655" s="39"/>
      <c r="AA655" s="39"/>
      <c r="AB655" s="39"/>
      <c r="AC655" s="39"/>
      <c r="AD655" s="39"/>
      <c r="AE655" s="39"/>
      <c r="AT655" s="18" t="s">
        <v>178</v>
      </c>
      <c r="AU655" s="18" t="s">
        <v>88</v>
      </c>
    </row>
    <row r="656" s="2" customFormat="1">
      <c r="A656" s="39"/>
      <c r="B656" s="40"/>
      <c r="C656" s="41"/>
      <c r="D656" s="236" t="s">
        <v>186</v>
      </c>
      <c r="E656" s="41"/>
      <c r="F656" s="243" t="s">
        <v>1265</v>
      </c>
      <c r="G656" s="41"/>
      <c r="H656" s="41"/>
      <c r="I656" s="238"/>
      <c r="J656" s="238"/>
      <c r="K656" s="41"/>
      <c r="L656" s="41"/>
      <c r="M656" s="45"/>
      <c r="N656" s="239"/>
      <c r="O656" s="240"/>
      <c r="P656" s="92"/>
      <c r="Q656" s="92"/>
      <c r="R656" s="92"/>
      <c r="S656" s="92"/>
      <c r="T656" s="92"/>
      <c r="U656" s="92"/>
      <c r="V656" s="92"/>
      <c r="W656" s="92"/>
      <c r="X656" s="93"/>
      <c r="Y656" s="39"/>
      <c r="Z656" s="39"/>
      <c r="AA656" s="39"/>
      <c r="AB656" s="39"/>
      <c r="AC656" s="39"/>
      <c r="AD656" s="39"/>
      <c r="AE656" s="39"/>
      <c r="AT656" s="18" t="s">
        <v>186</v>
      </c>
      <c r="AU656" s="18" t="s">
        <v>88</v>
      </c>
    </row>
    <row r="657" s="13" customFormat="1">
      <c r="A657" s="13"/>
      <c r="B657" s="244"/>
      <c r="C657" s="245"/>
      <c r="D657" s="236" t="s">
        <v>304</v>
      </c>
      <c r="E657" s="268" t="s">
        <v>1</v>
      </c>
      <c r="F657" s="246" t="s">
        <v>1266</v>
      </c>
      <c r="G657" s="245"/>
      <c r="H657" s="247">
        <v>240.97200000000001</v>
      </c>
      <c r="I657" s="248"/>
      <c r="J657" s="248"/>
      <c r="K657" s="245"/>
      <c r="L657" s="245"/>
      <c r="M657" s="249"/>
      <c r="N657" s="250"/>
      <c r="O657" s="251"/>
      <c r="P657" s="251"/>
      <c r="Q657" s="251"/>
      <c r="R657" s="251"/>
      <c r="S657" s="251"/>
      <c r="T657" s="251"/>
      <c r="U657" s="251"/>
      <c r="V657" s="251"/>
      <c r="W657" s="251"/>
      <c r="X657" s="252"/>
      <c r="Y657" s="13"/>
      <c r="Z657" s="13"/>
      <c r="AA657" s="13"/>
      <c r="AB657" s="13"/>
      <c r="AC657" s="13"/>
      <c r="AD657" s="13"/>
      <c r="AE657" s="13"/>
      <c r="AT657" s="253" t="s">
        <v>304</v>
      </c>
      <c r="AU657" s="253" t="s">
        <v>88</v>
      </c>
      <c r="AV657" s="13" t="s">
        <v>88</v>
      </c>
      <c r="AW657" s="13" t="s">
        <v>5</v>
      </c>
      <c r="AX657" s="13" t="s">
        <v>86</v>
      </c>
      <c r="AY657" s="253" t="s">
        <v>167</v>
      </c>
    </row>
    <row r="658" s="2" customFormat="1" ht="44.25" customHeight="1">
      <c r="A658" s="39"/>
      <c r="B658" s="40"/>
      <c r="C658" s="222" t="s">
        <v>1267</v>
      </c>
      <c r="D658" s="222" t="s">
        <v>169</v>
      </c>
      <c r="E658" s="223" t="s">
        <v>1268</v>
      </c>
      <c r="F658" s="224" t="s">
        <v>1269</v>
      </c>
      <c r="G658" s="225" t="s">
        <v>348</v>
      </c>
      <c r="H658" s="226">
        <v>2872.25</v>
      </c>
      <c r="I658" s="227"/>
      <c r="J658" s="227"/>
      <c r="K658" s="228">
        <f>ROUND(P658*H658,2)</f>
        <v>0</v>
      </c>
      <c r="L658" s="224" t="s">
        <v>450</v>
      </c>
      <c r="M658" s="45"/>
      <c r="N658" s="229" t="s">
        <v>1</v>
      </c>
      <c r="O658" s="230" t="s">
        <v>41</v>
      </c>
      <c r="P658" s="231">
        <f>I658+J658</f>
        <v>0</v>
      </c>
      <c r="Q658" s="231">
        <f>ROUND(I658*H658,2)</f>
        <v>0</v>
      </c>
      <c r="R658" s="231">
        <f>ROUND(J658*H658,2)</f>
        <v>0</v>
      </c>
      <c r="S658" s="92"/>
      <c r="T658" s="232">
        <f>S658*H658</f>
        <v>0</v>
      </c>
      <c r="U658" s="232">
        <v>0</v>
      </c>
      <c r="V658" s="232">
        <f>U658*H658</f>
        <v>0</v>
      </c>
      <c r="W658" s="232">
        <v>0</v>
      </c>
      <c r="X658" s="233">
        <f>W658*H658</f>
        <v>0</v>
      </c>
      <c r="Y658" s="39"/>
      <c r="Z658" s="39"/>
      <c r="AA658" s="39"/>
      <c r="AB658" s="39"/>
      <c r="AC658" s="39"/>
      <c r="AD658" s="39"/>
      <c r="AE658" s="39"/>
      <c r="AR658" s="234" t="s">
        <v>174</v>
      </c>
      <c r="AT658" s="234" t="s">
        <v>169</v>
      </c>
      <c r="AU658" s="234" t="s">
        <v>88</v>
      </c>
      <c r="AY658" s="18" t="s">
        <v>167</v>
      </c>
      <c r="BE658" s="235">
        <f>IF(O658="základní",K658,0)</f>
        <v>0</v>
      </c>
      <c r="BF658" s="235">
        <f>IF(O658="snížená",K658,0)</f>
        <v>0</v>
      </c>
      <c r="BG658" s="235">
        <f>IF(O658="zákl. přenesená",K658,0)</f>
        <v>0</v>
      </c>
      <c r="BH658" s="235">
        <f>IF(O658="sníž. přenesená",K658,0)</f>
        <v>0</v>
      </c>
      <c r="BI658" s="235">
        <f>IF(O658="nulová",K658,0)</f>
        <v>0</v>
      </c>
      <c r="BJ658" s="18" t="s">
        <v>86</v>
      </c>
      <c r="BK658" s="235">
        <f>ROUND(P658*H658,2)</f>
        <v>0</v>
      </c>
      <c r="BL658" s="18" t="s">
        <v>174</v>
      </c>
      <c r="BM658" s="234" t="s">
        <v>1270</v>
      </c>
    </row>
    <row r="659" s="2" customFormat="1">
      <c r="A659" s="39"/>
      <c r="B659" s="40"/>
      <c r="C659" s="41"/>
      <c r="D659" s="236" t="s">
        <v>176</v>
      </c>
      <c r="E659" s="41"/>
      <c r="F659" s="237" t="s">
        <v>1269</v>
      </c>
      <c r="G659" s="41"/>
      <c r="H659" s="41"/>
      <c r="I659" s="238"/>
      <c r="J659" s="238"/>
      <c r="K659" s="41"/>
      <c r="L659" s="41"/>
      <c r="M659" s="45"/>
      <c r="N659" s="239"/>
      <c r="O659" s="240"/>
      <c r="P659" s="92"/>
      <c r="Q659" s="92"/>
      <c r="R659" s="92"/>
      <c r="S659" s="92"/>
      <c r="T659" s="92"/>
      <c r="U659" s="92"/>
      <c r="V659" s="92"/>
      <c r="W659" s="92"/>
      <c r="X659" s="93"/>
      <c r="Y659" s="39"/>
      <c r="Z659" s="39"/>
      <c r="AA659" s="39"/>
      <c r="AB659" s="39"/>
      <c r="AC659" s="39"/>
      <c r="AD659" s="39"/>
      <c r="AE659" s="39"/>
      <c r="AT659" s="18" t="s">
        <v>176</v>
      </c>
      <c r="AU659" s="18" t="s">
        <v>88</v>
      </c>
    </row>
    <row r="660" s="2" customFormat="1">
      <c r="A660" s="39"/>
      <c r="B660" s="40"/>
      <c r="C660" s="41"/>
      <c r="D660" s="241" t="s">
        <v>178</v>
      </c>
      <c r="E660" s="41"/>
      <c r="F660" s="242" t="s">
        <v>1271</v>
      </c>
      <c r="G660" s="41"/>
      <c r="H660" s="41"/>
      <c r="I660" s="238"/>
      <c r="J660" s="238"/>
      <c r="K660" s="41"/>
      <c r="L660" s="41"/>
      <c r="M660" s="45"/>
      <c r="N660" s="239"/>
      <c r="O660" s="240"/>
      <c r="P660" s="92"/>
      <c r="Q660" s="92"/>
      <c r="R660" s="92"/>
      <c r="S660" s="92"/>
      <c r="T660" s="92"/>
      <c r="U660" s="92"/>
      <c r="V660" s="92"/>
      <c r="W660" s="92"/>
      <c r="X660" s="93"/>
      <c r="Y660" s="39"/>
      <c r="Z660" s="39"/>
      <c r="AA660" s="39"/>
      <c r="AB660" s="39"/>
      <c r="AC660" s="39"/>
      <c r="AD660" s="39"/>
      <c r="AE660" s="39"/>
      <c r="AT660" s="18" t="s">
        <v>178</v>
      </c>
      <c r="AU660" s="18" t="s">
        <v>88</v>
      </c>
    </row>
    <row r="661" s="2" customFormat="1">
      <c r="A661" s="39"/>
      <c r="B661" s="40"/>
      <c r="C661" s="41"/>
      <c r="D661" s="236" t="s">
        <v>186</v>
      </c>
      <c r="E661" s="41"/>
      <c r="F661" s="243" t="s">
        <v>1272</v>
      </c>
      <c r="G661" s="41"/>
      <c r="H661" s="41"/>
      <c r="I661" s="238"/>
      <c r="J661" s="238"/>
      <c r="K661" s="41"/>
      <c r="L661" s="41"/>
      <c r="M661" s="45"/>
      <c r="N661" s="239"/>
      <c r="O661" s="240"/>
      <c r="P661" s="92"/>
      <c r="Q661" s="92"/>
      <c r="R661" s="92"/>
      <c r="S661" s="92"/>
      <c r="T661" s="92"/>
      <c r="U661" s="92"/>
      <c r="V661" s="92"/>
      <c r="W661" s="92"/>
      <c r="X661" s="93"/>
      <c r="Y661" s="39"/>
      <c r="Z661" s="39"/>
      <c r="AA661" s="39"/>
      <c r="AB661" s="39"/>
      <c r="AC661" s="39"/>
      <c r="AD661" s="39"/>
      <c r="AE661" s="39"/>
      <c r="AT661" s="18" t="s">
        <v>186</v>
      </c>
      <c r="AU661" s="18" t="s">
        <v>88</v>
      </c>
    </row>
    <row r="662" s="13" customFormat="1">
      <c r="A662" s="13"/>
      <c r="B662" s="244"/>
      <c r="C662" s="245"/>
      <c r="D662" s="236" t="s">
        <v>304</v>
      </c>
      <c r="E662" s="268" t="s">
        <v>1</v>
      </c>
      <c r="F662" s="246" t="s">
        <v>1273</v>
      </c>
      <c r="G662" s="245"/>
      <c r="H662" s="247">
        <v>2872.25</v>
      </c>
      <c r="I662" s="248"/>
      <c r="J662" s="248"/>
      <c r="K662" s="245"/>
      <c r="L662" s="245"/>
      <c r="M662" s="249"/>
      <c r="N662" s="250"/>
      <c r="O662" s="251"/>
      <c r="P662" s="251"/>
      <c r="Q662" s="251"/>
      <c r="R662" s="251"/>
      <c r="S662" s="251"/>
      <c r="T662" s="251"/>
      <c r="U662" s="251"/>
      <c r="V662" s="251"/>
      <c r="W662" s="251"/>
      <c r="X662" s="252"/>
      <c r="Y662" s="13"/>
      <c r="Z662" s="13"/>
      <c r="AA662" s="13"/>
      <c r="AB662" s="13"/>
      <c r="AC662" s="13"/>
      <c r="AD662" s="13"/>
      <c r="AE662" s="13"/>
      <c r="AT662" s="253" t="s">
        <v>304</v>
      </c>
      <c r="AU662" s="253" t="s">
        <v>88</v>
      </c>
      <c r="AV662" s="13" t="s">
        <v>88</v>
      </c>
      <c r="AW662" s="13" t="s">
        <v>5</v>
      </c>
      <c r="AX662" s="13" t="s">
        <v>86</v>
      </c>
      <c r="AY662" s="253" t="s">
        <v>167</v>
      </c>
    </row>
    <row r="663" s="2" customFormat="1" ht="44.25" customHeight="1">
      <c r="A663" s="39"/>
      <c r="B663" s="40"/>
      <c r="C663" s="222" t="s">
        <v>1274</v>
      </c>
      <c r="D663" s="222" t="s">
        <v>169</v>
      </c>
      <c r="E663" s="223" t="s">
        <v>1275</v>
      </c>
      <c r="F663" s="224" t="s">
        <v>1276</v>
      </c>
      <c r="G663" s="225" t="s">
        <v>348</v>
      </c>
      <c r="H663" s="226">
        <v>1071.6500000000001</v>
      </c>
      <c r="I663" s="227"/>
      <c r="J663" s="227"/>
      <c r="K663" s="228">
        <f>ROUND(P663*H663,2)</f>
        <v>0</v>
      </c>
      <c r="L663" s="224" t="s">
        <v>450</v>
      </c>
      <c r="M663" s="45"/>
      <c r="N663" s="229" t="s">
        <v>1</v>
      </c>
      <c r="O663" s="230" t="s">
        <v>41</v>
      </c>
      <c r="P663" s="231">
        <f>I663+J663</f>
        <v>0</v>
      </c>
      <c r="Q663" s="231">
        <f>ROUND(I663*H663,2)</f>
        <v>0</v>
      </c>
      <c r="R663" s="231">
        <f>ROUND(J663*H663,2)</f>
        <v>0</v>
      </c>
      <c r="S663" s="92"/>
      <c r="T663" s="232">
        <f>S663*H663</f>
        <v>0</v>
      </c>
      <c r="U663" s="232">
        <v>0</v>
      </c>
      <c r="V663" s="232">
        <f>U663*H663</f>
        <v>0</v>
      </c>
      <c r="W663" s="232">
        <v>0</v>
      </c>
      <c r="X663" s="233">
        <f>W663*H663</f>
        <v>0</v>
      </c>
      <c r="Y663" s="39"/>
      <c r="Z663" s="39"/>
      <c r="AA663" s="39"/>
      <c r="AB663" s="39"/>
      <c r="AC663" s="39"/>
      <c r="AD663" s="39"/>
      <c r="AE663" s="39"/>
      <c r="AR663" s="234" t="s">
        <v>174</v>
      </c>
      <c r="AT663" s="234" t="s">
        <v>169</v>
      </c>
      <c r="AU663" s="234" t="s">
        <v>88</v>
      </c>
      <c r="AY663" s="18" t="s">
        <v>167</v>
      </c>
      <c r="BE663" s="235">
        <f>IF(O663="základní",K663,0)</f>
        <v>0</v>
      </c>
      <c r="BF663" s="235">
        <f>IF(O663="snížená",K663,0)</f>
        <v>0</v>
      </c>
      <c r="BG663" s="235">
        <f>IF(O663="zákl. přenesená",K663,0)</f>
        <v>0</v>
      </c>
      <c r="BH663" s="235">
        <f>IF(O663="sníž. přenesená",K663,0)</f>
        <v>0</v>
      </c>
      <c r="BI663" s="235">
        <f>IF(O663="nulová",K663,0)</f>
        <v>0</v>
      </c>
      <c r="BJ663" s="18" t="s">
        <v>86</v>
      </c>
      <c r="BK663" s="235">
        <f>ROUND(P663*H663,2)</f>
        <v>0</v>
      </c>
      <c r="BL663" s="18" t="s">
        <v>174</v>
      </c>
      <c r="BM663" s="234" t="s">
        <v>1277</v>
      </c>
    </row>
    <row r="664" s="2" customFormat="1">
      <c r="A664" s="39"/>
      <c r="B664" s="40"/>
      <c r="C664" s="41"/>
      <c r="D664" s="236" t="s">
        <v>176</v>
      </c>
      <c r="E664" s="41"/>
      <c r="F664" s="237" t="s">
        <v>1276</v>
      </c>
      <c r="G664" s="41"/>
      <c r="H664" s="41"/>
      <c r="I664" s="238"/>
      <c r="J664" s="238"/>
      <c r="K664" s="41"/>
      <c r="L664" s="41"/>
      <c r="M664" s="45"/>
      <c r="N664" s="239"/>
      <c r="O664" s="240"/>
      <c r="P664" s="92"/>
      <c r="Q664" s="92"/>
      <c r="R664" s="92"/>
      <c r="S664" s="92"/>
      <c r="T664" s="92"/>
      <c r="U664" s="92"/>
      <c r="V664" s="92"/>
      <c r="W664" s="92"/>
      <c r="X664" s="93"/>
      <c r="Y664" s="39"/>
      <c r="Z664" s="39"/>
      <c r="AA664" s="39"/>
      <c r="AB664" s="39"/>
      <c r="AC664" s="39"/>
      <c r="AD664" s="39"/>
      <c r="AE664" s="39"/>
      <c r="AT664" s="18" t="s">
        <v>176</v>
      </c>
      <c r="AU664" s="18" t="s">
        <v>88</v>
      </c>
    </row>
    <row r="665" s="2" customFormat="1">
      <c r="A665" s="39"/>
      <c r="B665" s="40"/>
      <c r="C665" s="41"/>
      <c r="D665" s="241" t="s">
        <v>178</v>
      </c>
      <c r="E665" s="41"/>
      <c r="F665" s="242" t="s">
        <v>1278</v>
      </c>
      <c r="G665" s="41"/>
      <c r="H665" s="41"/>
      <c r="I665" s="238"/>
      <c r="J665" s="238"/>
      <c r="K665" s="41"/>
      <c r="L665" s="41"/>
      <c r="M665" s="45"/>
      <c r="N665" s="239"/>
      <c r="O665" s="240"/>
      <c r="P665" s="92"/>
      <c r="Q665" s="92"/>
      <c r="R665" s="92"/>
      <c r="S665" s="92"/>
      <c r="T665" s="92"/>
      <c r="U665" s="92"/>
      <c r="V665" s="92"/>
      <c r="W665" s="92"/>
      <c r="X665" s="93"/>
      <c r="Y665" s="39"/>
      <c r="Z665" s="39"/>
      <c r="AA665" s="39"/>
      <c r="AB665" s="39"/>
      <c r="AC665" s="39"/>
      <c r="AD665" s="39"/>
      <c r="AE665" s="39"/>
      <c r="AT665" s="18" t="s">
        <v>178</v>
      </c>
      <c r="AU665" s="18" t="s">
        <v>88</v>
      </c>
    </row>
    <row r="666" s="2" customFormat="1">
      <c r="A666" s="39"/>
      <c r="B666" s="40"/>
      <c r="C666" s="41"/>
      <c r="D666" s="236" t="s">
        <v>186</v>
      </c>
      <c r="E666" s="41"/>
      <c r="F666" s="243" t="s">
        <v>1279</v>
      </c>
      <c r="G666" s="41"/>
      <c r="H666" s="41"/>
      <c r="I666" s="238"/>
      <c r="J666" s="238"/>
      <c r="K666" s="41"/>
      <c r="L666" s="41"/>
      <c r="M666" s="45"/>
      <c r="N666" s="239"/>
      <c r="O666" s="240"/>
      <c r="P666" s="92"/>
      <c r="Q666" s="92"/>
      <c r="R666" s="92"/>
      <c r="S666" s="92"/>
      <c r="T666" s="92"/>
      <c r="U666" s="92"/>
      <c r="V666" s="92"/>
      <c r="W666" s="92"/>
      <c r="X666" s="93"/>
      <c r="Y666" s="39"/>
      <c r="Z666" s="39"/>
      <c r="AA666" s="39"/>
      <c r="AB666" s="39"/>
      <c r="AC666" s="39"/>
      <c r="AD666" s="39"/>
      <c r="AE666" s="39"/>
      <c r="AT666" s="18" t="s">
        <v>186</v>
      </c>
      <c r="AU666" s="18" t="s">
        <v>88</v>
      </c>
    </row>
    <row r="667" s="13" customFormat="1">
      <c r="A667" s="13"/>
      <c r="B667" s="244"/>
      <c r="C667" s="245"/>
      <c r="D667" s="236" t="s">
        <v>304</v>
      </c>
      <c r="E667" s="268" t="s">
        <v>1</v>
      </c>
      <c r="F667" s="246" t="s">
        <v>1280</v>
      </c>
      <c r="G667" s="245"/>
      <c r="H667" s="247">
        <v>1071.6500000000001</v>
      </c>
      <c r="I667" s="248"/>
      <c r="J667" s="248"/>
      <c r="K667" s="245"/>
      <c r="L667" s="245"/>
      <c r="M667" s="249"/>
      <c r="N667" s="250"/>
      <c r="O667" s="251"/>
      <c r="P667" s="251"/>
      <c r="Q667" s="251"/>
      <c r="R667" s="251"/>
      <c r="S667" s="251"/>
      <c r="T667" s="251"/>
      <c r="U667" s="251"/>
      <c r="V667" s="251"/>
      <c r="W667" s="251"/>
      <c r="X667" s="252"/>
      <c r="Y667" s="13"/>
      <c r="Z667" s="13"/>
      <c r="AA667" s="13"/>
      <c r="AB667" s="13"/>
      <c r="AC667" s="13"/>
      <c r="AD667" s="13"/>
      <c r="AE667" s="13"/>
      <c r="AT667" s="253" t="s">
        <v>304</v>
      </c>
      <c r="AU667" s="253" t="s">
        <v>88</v>
      </c>
      <c r="AV667" s="13" t="s">
        <v>88</v>
      </c>
      <c r="AW667" s="13" t="s">
        <v>5</v>
      </c>
      <c r="AX667" s="13" t="s">
        <v>86</v>
      </c>
      <c r="AY667" s="253" t="s">
        <v>167</v>
      </c>
    </row>
    <row r="668" s="12" customFormat="1" ht="22.8" customHeight="1">
      <c r="A668" s="12"/>
      <c r="B668" s="205"/>
      <c r="C668" s="206"/>
      <c r="D668" s="207" t="s">
        <v>77</v>
      </c>
      <c r="E668" s="220" t="s">
        <v>1281</v>
      </c>
      <c r="F668" s="220" t="s">
        <v>1282</v>
      </c>
      <c r="G668" s="206"/>
      <c r="H668" s="206"/>
      <c r="I668" s="209"/>
      <c r="J668" s="209"/>
      <c r="K668" s="221">
        <f>BK668</f>
        <v>0</v>
      </c>
      <c r="L668" s="206"/>
      <c r="M668" s="211"/>
      <c r="N668" s="212"/>
      <c r="O668" s="213"/>
      <c r="P668" s="213"/>
      <c r="Q668" s="214">
        <f>SUM(Q669:Q671)</f>
        <v>0</v>
      </c>
      <c r="R668" s="214">
        <f>SUM(R669:R671)</f>
        <v>0</v>
      </c>
      <c r="S668" s="213"/>
      <c r="T668" s="215">
        <f>SUM(T669:T671)</f>
        <v>0</v>
      </c>
      <c r="U668" s="213"/>
      <c r="V668" s="215">
        <f>SUM(V669:V671)</f>
        <v>0</v>
      </c>
      <c r="W668" s="213"/>
      <c r="X668" s="216">
        <f>SUM(X669:X671)</f>
        <v>0</v>
      </c>
      <c r="Y668" s="12"/>
      <c r="Z668" s="12"/>
      <c r="AA668" s="12"/>
      <c r="AB668" s="12"/>
      <c r="AC668" s="12"/>
      <c r="AD668" s="12"/>
      <c r="AE668" s="12"/>
      <c r="AR668" s="217" t="s">
        <v>86</v>
      </c>
      <c r="AT668" s="218" t="s">
        <v>77</v>
      </c>
      <c r="AU668" s="218" t="s">
        <v>86</v>
      </c>
      <c r="AY668" s="217" t="s">
        <v>167</v>
      </c>
      <c r="BK668" s="219">
        <f>SUM(BK669:BK671)</f>
        <v>0</v>
      </c>
    </row>
    <row r="669" s="2" customFormat="1" ht="24.15" customHeight="1">
      <c r="A669" s="39"/>
      <c r="B669" s="40"/>
      <c r="C669" s="222" t="s">
        <v>1283</v>
      </c>
      <c r="D669" s="222" t="s">
        <v>169</v>
      </c>
      <c r="E669" s="223" t="s">
        <v>1284</v>
      </c>
      <c r="F669" s="224" t="s">
        <v>1285</v>
      </c>
      <c r="G669" s="225" t="s">
        <v>348</v>
      </c>
      <c r="H669" s="226">
        <v>3513.2449999999999</v>
      </c>
      <c r="I669" s="227"/>
      <c r="J669" s="227"/>
      <c r="K669" s="228">
        <f>ROUND(P669*H669,2)</f>
        <v>0</v>
      </c>
      <c r="L669" s="224" t="s">
        <v>478</v>
      </c>
      <c r="M669" s="45"/>
      <c r="N669" s="229" t="s">
        <v>1</v>
      </c>
      <c r="O669" s="230" t="s">
        <v>41</v>
      </c>
      <c r="P669" s="231">
        <f>I669+J669</f>
        <v>0</v>
      </c>
      <c r="Q669" s="231">
        <f>ROUND(I669*H669,2)</f>
        <v>0</v>
      </c>
      <c r="R669" s="231">
        <f>ROUND(J669*H669,2)</f>
        <v>0</v>
      </c>
      <c r="S669" s="92"/>
      <c r="T669" s="232">
        <f>S669*H669</f>
        <v>0</v>
      </c>
      <c r="U669" s="232">
        <v>0</v>
      </c>
      <c r="V669" s="232">
        <f>U669*H669</f>
        <v>0</v>
      </c>
      <c r="W669" s="232">
        <v>0</v>
      </c>
      <c r="X669" s="233">
        <f>W669*H669</f>
        <v>0</v>
      </c>
      <c r="Y669" s="39"/>
      <c r="Z669" s="39"/>
      <c r="AA669" s="39"/>
      <c r="AB669" s="39"/>
      <c r="AC669" s="39"/>
      <c r="AD669" s="39"/>
      <c r="AE669" s="39"/>
      <c r="AR669" s="234" t="s">
        <v>268</v>
      </c>
      <c r="AT669" s="234" t="s">
        <v>169</v>
      </c>
      <c r="AU669" s="234" t="s">
        <v>88</v>
      </c>
      <c r="AY669" s="18" t="s">
        <v>167</v>
      </c>
      <c r="BE669" s="235">
        <f>IF(O669="základní",K669,0)</f>
        <v>0</v>
      </c>
      <c r="BF669" s="235">
        <f>IF(O669="snížená",K669,0)</f>
        <v>0</v>
      </c>
      <c r="BG669" s="235">
        <f>IF(O669="zákl. přenesená",K669,0)</f>
        <v>0</v>
      </c>
      <c r="BH669" s="235">
        <f>IF(O669="sníž. přenesená",K669,0)</f>
        <v>0</v>
      </c>
      <c r="BI669" s="235">
        <f>IF(O669="nulová",K669,0)</f>
        <v>0</v>
      </c>
      <c r="BJ669" s="18" t="s">
        <v>86</v>
      </c>
      <c r="BK669" s="235">
        <f>ROUND(P669*H669,2)</f>
        <v>0</v>
      </c>
      <c r="BL669" s="18" t="s">
        <v>268</v>
      </c>
      <c r="BM669" s="234" t="s">
        <v>1286</v>
      </c>
    </row>
    <row r="670" s="2" customFormat="1">
      <c r="A670" s="39"/>
      <c r="B670" s="40"/>
      <c r="C670" s="41"/>
      <c r="D670" s="236" t="s">
        <v>176</v>
      </c>
      <c r="E670" s="41"/>
      <c r="F670" s="237" t="s">
        <v>1287</v>
      </c>
      <c r="G670" s="41"/>
      <c r="H670" s="41"/>
      <c r="I670" s="238"/>
      <c r="J670" s="238"/>
      <c r="K670" s="41"/>
      <c r="L670" s="41"/>
      <c r="M670" s="45"/>
      <c r="N670" s="239"/>
      <c r="O670" s="240"/>
      <c r="P670" s="92"/>
      <c r="Q670" s="92"/>
      <c r="R670" s="92"/>
      <c r="S670" s="92"/>
      <c r="T670" s="92"/>
      <c r="U670" s="92"/>
      <c r="V670" s="92"/>
      <c r="W670" s="92"/>
      <c r="X670" s="93"/>
      <c r="Y670" s="39"/>
      <c r="Z670" s="39"/>
      <c r="AA670" s="39"/>
      <c r="AB670" s="39"/>
      <c r="AC670" s="39"/>
      <c r="AD670" s="39"/>
      <c r="AE670" s="39"/>
      <c r="AT670" s="18" t="s">
        <v>176</v>
      </c>
      <c r="AU670" s="18" t="s">
        <v>88</v>
      </c>
    </row>
    <row r="671" s="2" customFormat="1">
      <c r="A671" s="39"/>
      <c r="B671" s="40"/>
      <c r="C671" s="41"/>
      <c r="D671" s="241" t="s">
        <v>178</v>
      </c>
      <c r="E671" s="41"/>
      <c r="F671" s="242" t="s">
        <v>1288</v>
      </c>
      <c r="G671" s="41"/>
      <c r="H671" s="41"/>
      <c r="I671" s="238"/>
      <c r="J671" s="238"/>
      <c r="K671" s="41"/>
      <c r="L671" s="41"/>
      <c r="M671" s="45"/>
      <c r="N671" s="239"/>
      <c r="O671" s="240"/>
      <c r="P671" s="92"/>
      <c r="Q671" s="92"/>
      <c r="R671" s="92"/>
      <c r="S671" s="92"/>
      <c r="T671" s="92"/>
      <c r="U671" s="92"/>
      <c r="V671" s="92"/>
      <c r="W671" s="92"/>
      <c r="X671" s="93"/>
      <c r="Y671" s="39"/>
      <c r="Z671" s="39"/>
      <c r="AA671" s="39"/>
      <c r="AB671" s="39"/>
      <c r="AC671" s="39"/>
      <c r="AD671" s="39"/>
      <c r="AE671" s="39"/>
      <c r="AT671" s="18" t="s">
        <v>178</v>
      </c>
      <c r="AU671" s="18" t="s">
        <v>88</v>
      </c>
    </row>
    <row r="672" s="12" customFormat="1" ht="25.92" customHeight="1">
      <c r="A672" s="12"/>
      <c r="B672" s="205"/>
      <c r="C672" s="206"/>
      <c r="D672" s="207" t="s">
        <v>77</v>
      </c>
      <c r="E672" s="208" t="s">
        <v>1289</v>
      </c>
      <c r="F672" s="208" t="s">
        <v>1290</v>
      </c>
      <c r="G672" s="206"/>
      <c r="H672" s="206"/>
      <c r="I672" s="209"/>
      <c r="J672" s="209"/>
      <c r="K672" s="210">
        <f>BK672</f>
        <v>0</v>
      </c>
      <c r="L672" s="206"/>
      <c r="M672" s="211"/>
      <c r="N672" s="212"/>
      <c r="O672" s="213"/>
      <c r="P672" s="213"/>
      <c r="Q672" s="214">
        <f>Q673+Q679+Q684</f>
        <v>0</v>
      </c>
      <c r="R672" s="214">
        <f>R673+R679+R684</f>
        <v>0</v>
      </c>
      <c r="S672" s="213"/>
      <c r="T672" s="215">
        <f>T673+T679+T684</f>
        <v>0</v>
      </c>
      <c r="U672" s="213"/>
      <c r="V672" s="215">
        <f>V673+V679+V684</f>
        <v>681.2147020000001</v>
      </c>
      <c r="W672" s="213"/>
      <c r="X672" s="216">
        <f>X673+X679+X684</f>
        <v>0</v>
      </c>
      <c r="Y672" s="12"/>
      <c r="Z672" s="12"/>
      <c r="AA672" s="12"/>
      <c r="AB672" s="12"/>
      <c r="AC672" s="12"/>
      <c r="AD672" s="12"/>
      <c r="AE672" s="12"/>
      <c r="AR672" s="217" t="s">
        <v>88</v>
      </c>
      <c r="AT672" s="218" t="s">
        <v>77</v>
      </c>
      <c r="AU672" s="218" t="s">
        <v>78</v>
      </c>
      <c r="AY672" s="217" t="s">
        <v>167</v>
      </c>
      <c r="BK672" s="219">
        <f>BK673+BK679+BK684</f>
        <v>0</v>
      </c>
    </row>
    <row r="673" s="12" customFormat="1" ht="22.8" customHeight="1">
      <c r="A673" s="12"/>
      <c r="B673" s="205"/>
      <c r="C673" s="206"/>
      <c r="D673" s="207" t="s">
        <v>77</v>
      </c>
      <c r="E673" s="220" t="s">
        <v>1291</v>
      </c>
      <c r="F673" s="220" t="s">
        <v>1292</v>
      </c>
      <c r="G673" s="206"/>
      <c r="H673" s="206"/>
      <c r="I673" s="209"/>
      <c r="J673" s="209"/>
      <c r="K673" s="221">
        <f>BK673</f>
        <v>0</v>
      </c>
      <c r="L673" s="206"/>
      <c r="M673" s="211"/>
      <c r="N673" s="212"/>
      <c r="O673" s="213"/>
      <c r="P673" s="213"/>
      <c r="Q673" s="214">
        <f>SUM(Q674:Q678)</f>
        <v>0</v>
      </c>
      <c r="R673" s="214">
        <f>SUM(R674:R678)</f>
        <v>0</v>
      </c>
      <c r="S673" s="213"/>
      <c r="T673" s="215">
        <f>SUM(T674:T678)</f>
        <v>0</v>
      </c>
      <c r="U673" s="213"/>
      <c r="V673" s="215">
        <f>SUM(V674:V678)</f>
        <v>0.13312199999999999</v>
      </c>
      <c r="W673" s="213"/>
      <c r="X673" s="216">
        <f>SUM(X674:X678)</f>
        <v>0</v>
      </c>
      <c r="Y673" s="12"/>
      <c r="Z673" s="12"/>
      <c r="AA673" s="12"/>
      <c r="AB673" s="12"/>
      <c r="AC673" s="12"/>
      <c r="AD673" s="12"/>
      <c r="AE673" s="12"/>
      <c r="AR673" s="217" t="s">
        <v>88</v>
      </c>
      <c r="AT673" s="218" t="s">
        <v>77</v>
      </c>
      <c r="AU673" s="218" t="s">
        <v>86</v>
      </c>
      <c r="AY673" s="217" t="s">
        <v>167</v>
      </c>
      <c r="BK673" s="219">
        <f>SUM(BK674:BK678)</f>
        <v>0</v>
      </c>
    </row>
    <row r="674" s="2" customFormat="1" ht="24.15" customHeight="1">
      <c r="A674" s="39"/>
      <c r="B674" s="40"/>
      <c r="C674" s="222" t="s">
        <v>1293</v>
      </c>
      <c r="D674" s="222" t="s">
        <v>169</v>
      </c>
      <c r="E674" s="223" t="s">
        <v>1294</v>
      </c>
      <c r="F674" s="224" t="s">
        <v>1295</v>
      </c>
      <c r="G674" s="225" t="s">
        <v>172</v>
      </c>
      <c r="H674" s="226">
        <v>443.74000000000001</v>
      </c>
      <c r="I674" s="227"/>
      <c r="J674" s="227"/>
      <c r="K674" s="228">
        <f>ROUND(P674*H674,2)</f>
        <v>0</v>
      </c>
      <c r="L674" s="224" t="s">
        <v>450</v>
      </c>
      <c r="M674" s="45"/>
      <c r="N674" s="229" t="s">
        <v>1</v>
      </c>
      <c r="O674" s="230" t="s">
        <v>41</v>
      </c>
      <c r="P674" s="231">
        <f>I674+J674</f>
        <v>0</v>
      </c>
      <c r="Q674" s="231">
        <f>ROUND(I674*H674,2)</f>
        <v>0</v>
      </c>
      <c r="R674" s="231">
        <f>ROUND(J674*H674,2)</f>
        <v>0</v>
      </c>
      <c r="S674" s="92"/>
      <c r="T674" s="232">
        <f>S674*H674</f>
        <v>0</v>
      </c>
      <c r="U674" s="232">
        <v>0</v>
      </c>
      <c r="V674" s="232">
        <f>U674*H674</f>
        <v>0</v>
      </c>
      <c r="W674" s="232">
        <v>0</v>
      </c>
      <c r="X674" s="233">
        <f>W674*H674</f>
        <v>0</v>
      </c>
      <c r="Y674" s="39"/>
      <c r="Z674" s="39"/>
      <c r="AA674" s="39"/>
      <c r="AB674" s="39"/>
      <c r="AC674" s="39"/>
      <c r="AD674" s="39"/>
      <c r="AE674" s="39"/>
      <c r="AR674" s="234" t="s">
        <v>268</v>
      </c>
      <c r="AT674" s="234" t="s">
        <v>169</v>
      </c>
      <c r="AU674" s="234" t="s">
        <v>88</v>
      </c>
      <c r="AY674" s="18" t="s">
        <v>167</v>
      </c>
      <c r="BE674" s="235">
        <f>IF(O674="základní",K674,0)</f>
        <v>0</v>
      </c>
      <c r="BF674" s="235">
        <f>IF(O674="snížená",K674,0)</f>
        <v>0</v>
      </c>
      <c r="BG674" s="235">
        <f>IF(O674="zákl. přenesená",K674,0)</f>
        <v>0</v>
      </c>
      <c r="BH674" s="235">
        <f>IF(O674="sníž. přenesená",K674,0)</f>
        <v>0</v>
      </c>
      <c r="BI674" s="235">
        <f>IF(O674="nulová",K674,0)</f>
        <v>0</v>
      </c>
      <c r="BJ674" s="18" t="s">
        <v>86</v>
      </c>
      <c r="BK674" s="235">
        <f>ROUND(P674*H674,2)</f>
        <v>0</v>
      </c>
      <c r="BL674" s="18" t="s">
        <v>268</v>
      </c>
      <c r="BM674" s="234" t="s">
        <v>1296</v>
      </c>
    </row>
    <row r="675" s="2" customFormat="1">
      <c r="A675" s="39"/>
      <c r="B675" s="40"/>
      <c r="C675" s="41"/>
      <c r="D675" s="236" t="s">
        <v>176</v>
      </c>
      <c r="E675" s="41"/>
      <c r="F675" s="237" t="s">
        <v>1297</v>
      </c>
      <c r="G675" s="41"/>
      <c r="H675" s="41"/>
      <c r="I675" s="238"/>
      <c r="J675" s="238"/>
      <c r="K675" s="41"/>
      <c r="L675" s="41"/>
      <c r="M675" s="45"/>
      <c r="N675" s="239"/>
      <c r="O675" s="240"/>
      <c r="P675" s="92"/>
      <c r="Q675" s="92"/>
      <c r="R675" s="92"/>
      <c r="S675" s="92"/>
      <c r="T675" s="92"/>
      <c r="U675" s="92"/>
      <c r="V675" s="92"/>
      <c r="W675" s="92"/>
      <c r="X675" s="93"/>
      <c r="Y675" s="39"/>
      <c r="Z675" s="39"/>
      <c r="AA675" s="39"/>
      <c r="AB675" s="39"/>
      <c r="AC675" s="39"/>
      <c r="AD675" s="39"/>
      <c r="AE675" s="39"/>
      <c r="AT675" s="18" t="s">
        <v>176</v>
      </c>
      <c r="AU675" s="18" t="s">
        <v>88</v>
      </c>
    </row>
    <row r="676" s="2" customFormat="1">
      <c r="A676" s="39"/>
      <c r="B676" s="40"/>
      <c r="C676" s="41"/>
      <c r="D676" s="241" t="s">
        <v>178</v>
      </c>
      <c r="E676" s="41"/>
      <c r="F676" s="242" t="s">
        <v>1298</v>
      </c>
      <c r="G676" s="41"/>
      <c r="H676" s="41"/>
      <c r="I676" s="238"/>
      <c r="J676" s="238"/>
      <c r="K676" s="41"/>
      <c r="L676" s="41"/>
      <c r="M676" s="45"/>
      <c r="N676" s="239"/>
      <c r="O676" s="240"/>
      <c r="P676" s="92"/>
      <c r="Q676" s="92"/>
      <c r="R676" s="92"/>
      <c r="S676" s="92"/>
      <c r="T676" s="92"/>
      <c r="U676" s="92"/>
      <c r="V676" s="92"/>
      <c r="W676" s="92"/>
      <c r="X676" s="93"/>
      <c r="Y676" s="39"/>
      <c r="Z676" s="39"/>
      <c r="AA676" s="39"/>
      <c r="AB676" s="39"/>
      <c r="AC676" s="39"/>
      <c r="AD676" s="39"/>
      <c r="AE676" s="39"/>
      <c r="AT676" s="18" t="s">
        <v>178</v>
      </c>
      <c r="AU676" s="18" t="s">
        <v>88</v>
      </c>
    </row>
    <row r="677" s="2" customFormat="1" ht="24.15" customHeight="1">
      <c r="A677" s="39"/>
      <c r="B677" s="40"/>
      <c r="C677" s="254" t="s">
        <v>1299</v>
      </c>
      <c r="D677" s="254" t="s">
        <v>345</v>
      </c>
      <c r="E677" s="255" t="s">
        <v>1300</v>
      </c>
      <c r="F677" s="256" t="s">
        <v>1301</v>
      </c>
      <c r="G677" s="257" t="s">
        <v>172</v>
      </c>
      <c r="H677" s="258">
        <v>443.74000000000001</v>
      </c>
      <c r="I677" s="259"/>
      <c r="J677" s="260"/>
      <c r="K677" s="261">
        <f>ROUND(P677*H677,2)</f>
        <v>0</v>
      </c>
      <c r="L677" s="256" t="s">
        <v>450</v>
      </c>
      <c r="M677" s="262"/>
      <c r="N677" s="263" t="s">
        <v>1</v>
      </c>
      <c r="O677" s="230" t="s">
        <v>41</v>
      </c>
      <c r="P677" s="231">
        <f>I677+J677</f>
        <v>0</v>
      </c>
      <c r="Q677" s="231">
        <f>ROUND(I677*H677,2)</f>
        <v>0</v>
      </c>
      <c r="R677" s="231">
        <f>ROUND(J677*H677,2)</f>
        <v>0</v>
      </c>
      <c r="S677" s="92"/>
      <c r="T677" s="232">
        <f>S677*H677</f>
        <v>0</v>
      </c>
      <c r="U677" s="232">
        <v>0.00029999999999999997</v>
      </c>
      <c r="V677" s="232">
        <f>U677*H677</f>
        <v>0.13312199999999999</v>
      </c>
      <c r="W677" s="232">
        <v>0</v>
      </c>
      <c r="X677" s="233">
        <f>W677*H677</f>
        <v>0</v>
      </c>
      <c r="Y677" s="39"/>
      <c r="Z677" s="39"/>
      <c r="AA677" s="39"/>
      <c r="AB677" s="39"/>
      <c r="AC677" s="39"/>
      <c r="AD677" s="39"/>
      <c r="AE677" s="39"/>
      <c r="AR677" s="234" t="s">
        <v>372</v>
      </c>
      <c r="AT677" s="234" t="s">
        <v>345</v>
      </c>
      <c r="AU677" s="234" t="s">
        <v>88</v>
      </c>
      <c r="AY677" s="18" t="s">
        <v>167</v>
      </c>
      <c r="BE677" s="235">
        <f>IF(O677="základní",K677,0)</f>
        <v>0</v>
      </c>
      <c r="BF677" s="235">
        <f>IF(O677="snížená",K677,0)</f>
        <v>0</v>
      </c>
      <c r="BG677" s="235">
        <f>IF(O677="zákl. přenesená",K677,0)</f>
        <v>0</v>
      </c>
      <c r="BH677" s="235">
        <f>IF(O677="sníž. přenesená",K677,0)</f>
        <v>0</v>
      </c>
      <c r="BI677" s="235">
        <f>IF(O677="nulová",K677,0)</f>
        <v>0</v>
      </c>
      <c r="BJ677" s="18" t="s">
        <v>86</v>
      </c>
      <c r="BK677" s="235">
        <f>ROUND(P677*H677,2)</f>
        <v>0</v>
      </c>
      <c r="BL677" s="18" t="s">
        <v>268</v>
      </c>
      <c r="BM677" s="234" t="s">
        <v>1302</v>
      </c>
    </row>
    <row r="678" s="2" customFormat="1">
      <c r="A678" s="39"/>
      <c r="B678" s="40"/>
      <c r="C678" s="41"/>
      <c r="D678" s="236" t="s">
        <v>176</v>
      </c>
      <c r="E678" s="41"/>
      <c r="F678" s="237" t="s">
        <v>1301</v>
      </c>
      <c r="G678" s="41"/>
      <c r="H678" s="41"/>
      <c r="I678" s="238"/>
      <c r="J678" s="238"/>
      <c r="K678" s="41"/>
      <c r="L678" s="41"/>
      <c r="M678" s="45"/>
      <c r="N678" s="239"/>
      <c r="O678" s="240"/>
      <c r="P678" s="92"/>
      <c r="Q678" s="92"/>
      <c r="R678" s="92"/>
      <c r="S678" s="92"/>
      <c r="T678" s="92"/>
      <c r="U678" s="92"/>
      <c r="V678" s="92"/>
      <c r="W678" s="92"/>
      <c r="X678" s="93"/>
      <c r="Y678" s="39"/>
      <c r="Z678" s="39"/>
      <c r="AA678" s="39"/>
      <c r="AB678" s="39"/>
      <c r="AC678" s="39"/>
      <c r="AD678" s="39"/>
      <c r="AE678" s="39"/>
      <c r="AT678" s="18" t="s">
        <v>176</v>
      </c>
      <c r="AU678" s="18" t="s">
        <v>88</v>
      </c>
    </row>
    <row r="679" s="12" customFormat="1" ht="22.8" customHeight="1">
      <c r="A679" s="12"/>
      <c r="B679" s="205"/>
      <c r="C679" s="206"/>
      <c r="D679" s="207" t="s">
        <v>77</v>
      </c>
      <c r="E679" s="220" t="s">
        <v>1303</v>
      </c>
      <c r="F679" s="220" t="s">
        <v>1304</v>
      </c>
      <c r="G679" s="206"/>
      <c r="H679" s="206"/>
      <c r="I679" s="209"/>
      <c r="J679" s="209"/>
      <c r="K679" s="221">
        <f>BK679</f>
        <v>0</v>
      </c>
      <c r="L679" s="206"/>
      <c r="M679" s="211"/>
      <c r="N679" s="212"/>
      <c r="O679" s="213"/>
      <c r="P679" s="213"/>
      <c r="Q679" s="214">
        <f>SUM(Q680:Q683)</f>
        <v>0</v>
      </c>
      <c r="R679" s="214">
        <f>SUM(R680:R683)</f>
        <v>0</v>
      </c>
      <c r="S679" s="213"/>
      <c r="T679" s="215">
        <f>SUM(T680:T683)</f>
        <v>0</v>
      </c>
      <c r="U679" s="213"/>
      <c r="V679" s="215">
        <f>SUM(V680:V683)</f>
        <v>0.0016000000000000001</v>
      </c>
      <c r="W679" s="213"/>
      <c r="X679" s="216">
        <f>SUM(X680:X683)</f>
        <v>0</v>
      </c>
      <c r="Y679" s="12"/>
      <c r="Z679" s="12"/>
      <c r="AA679" s="12"/>
      <c r="AB679" s="12"/>
      <c r="AC679" s="12"/>
      <c r="AD679" s="12"/>
      <c r="AE679" s="12"/>
      <c r="AR679" s="217" t="s">
        <v>88</v>
      </c>
      <c r="AT679" s="218" t="s">
        <v>77</v>
      </c>
      <c r="AU679" s="218" t="s">
        <v>86</v>
      </c>
      <c r="AY679" s="217" t="s">
        <v>167</v>
      </c>
      <c r="BK679" s="219">
        <f>SUM(BK680:BK683)</f>
        <v>0</v>
      </c>
    </row>
    <row r="680" s="2" customFormat="1" ht="24.15" customHeight="1">
      <c r="A680" s="39"/>
      <c r="B680" s="40"/>
      <c r="C680" s="222" t="s">
        <v>1305</v>
      </c>
      <c r="D680" s="222" t="s">
        <v>169</v>
      </c>
      <c r="E680" s="223" t="s">
        <v>1306</v>
      </c>
      <c r="F680" s="224" t="s">
        <v>1307</v>
      </c>
      <c r="G680" s="225" t="s">
        <v>576</v>
      </c>
      <c r="H680" s="226">
        <v>4</v>
      </c>
      <c r="I680" s="227"/>
      <c r="J680" s="227"/>
      <c r="K680" s="228">
        <f>ROUND(P680*H680,2)</f>
        <v>0</v>
      </c>
      <c r="L680" s="224" t="s">
        <v>478</v>
      </c>
      <c r="M680" s="45"/>
      <c r="N680" s="229" t="s">
        <v>1</v>
      </c>
      <c r="O680" s="230" t="s">
        <v>41</v>
      </c>
      <c r="P680" s="231">
        <f>I680+J680</f>
        <v>0</v>
      </c>
      <c r="Q680" s="231">
        <f>ROUND(I680*H680,2)</f>
        <v>0</v>
      </c>
      <c r="R680" s="231">
        <f>ROUND(J680*H680,2)</f>
        <v>0</v>
      </c>
      <c r="S680" s="92"/>
      <c r="T680" s="232">
        <f>S680*H680</f>
        <v>0</v>
      </c>
      <c r="U680" s="232">
        <v>0.00040000000000000002</v>
      </c>
      <c r="V680" s="232">
        <f>U680*H680</f>
        <v>0.0016000000000000001</v>
      </c>
      <c r="W680" s="232">
        <v>0</v>
      </c>
      <c r="X680" s="233">
        <f>W680*H680</f>
        <v>0</v>
      </c>
      <c r="Y680" s="39"/>
      <c r="Z680" s="39"/>
      <c r="AA680" s="39"/>
      <c r="AB680" s="39"/>
      <c r="AC680" s="39"/>
      <c r="AD680" s="39"/>
      <c r="AE680" s="39"/>
      <c r="AR680" s="234" t="s">
        <v>268</v>
      </c>
      <c r="AT680" s="234" t="s">
        <v>169</v>
      </c>
      <c r="AU680" s="234" t="s">
        <v>88</v>
      </c>
      <c r="AY680" s="18" t="s">
        <v>167</v>
      </c>
      <c r="BE680" s="235">
        <f>IF(O680="základní",K680,0)</f>
        <v>0</v>
      </c>
      <c r="BF680" s="235">
        <f>IF(O680="snížená",K680,0)</f>
        <v>0</v>
      </c>
      <c r="BG680" s="235">
        <f>IF(O680="zákl. přenesená",K680,0)</f>
        <v>0</v>
      </c>
      <c r="BH680" s="235">
        <f>IF(O680="sníž. přenesená",K680,0)</f>
        <v>0</v>
      </c>
      <c r="BI680" s="235">
        <f>IF(O680="nulová",K680,0)</f>
        <v>0</v>
      </c>
      <c r="BJ680" s="18" t="s">
        <v>86</v>
      </c>
      <c r="BK680" s="235">
        <f>ROUND(P680*H680,2)</f>
        <v>0</v>
      </c>
      <c r="BL680" s="18" t="s">
        <v>268</v>
      </c>
      <c r="BM680" s="234" t="s">
        <v>1308</v>
      </c>
    </row>
    <row r="681" s="2" customFormat="1">
      <c r="A681" s="39"/>
      <c r="B681" s="40"/>
      <c r="C681" s="41"/>
      <c r="D681" s="236" t="s">
        <v>176</v>
      </c>
      <c r="E681" s="41"/>
      <c r="F681" s="237" t="s">
        <v>1309</v>
      </c>
      <c r="G681" s="41"/>
      <c r="H681" s="41"/>
      <c r="I681" s="238"/>
      <c r="J681" s="238"/>
      <c r="K681" s="41"/>
      <c r="L681" s="41"/>
      <c r="M681" s="45"/>
      <c r="N681" s="239"/>
      <c r="O681" s="240"/>
      <c r="P681" s="92"/>
      <c r="Q681" s="92"/>
      <c r="R681" s="92"/>
      <c r="S681" s="92"/>
      <c r="T681" s="92"/>
      <c r="U681" s="92"/>
      <c r="V681" s="92"/>
      <c r="W681" s="92"/>
      <c r="X681" s="93"/>
      <c r="Y681" s="39"/>
      <c r="Z681" s="39"/>
      <c r="AA681" s="39"/>
      <c r="AB681" s="39"/>
      <c r="AC681" s="39"/>
      <c r="AD681" s="39"/>
      <c r="AE681" s="39"/>
      <c r="AT681" s="18" t="s">
        <v>176</v>
      </c>
      <c r="AU681" s="18" t="s">
        <v>88</v>
      </c>
    </row>
    <row r="682" s="2" customFormat="1">
      <c r="A682" s="39"/>
      <c r="B682" s="40"/>
      <c r="C682" s="41"/>
      <c r="D682" s="241" t="s">
        <v>178</v>
      </c>
      <c r="E682" s="41"/>
      <c r="F682" s="242" t="s">
        <v>1310</v>
      </c>
      <c r="G682" s="41"/>
      <c r="H682" s="41"/>
      <c r="I682" s="238"/>
      <c r="J682" s="238"/>
      <c r="K682" s="41"/>
      <c r="L682" s="41"/>
      <c r="M682" s="45"/>
      <c r="N682" s="239"/>
      <c r="O682" s="240"/>
      <c r="P682" s="92"/>
      <c r="Q682" s="92"/>
      <c r="R682" s="92"/>
      <c r="S682" s="92"/>
      <c r="T682" s="92"/>
      <c r="U682" s="92"/>
      <c r="V682" s="92"/>
      <c r="W682" s="92"/>
      <c r="X682" s="93"/>
      <c r="Y682" s="39"/>
      <c r="Z682" s="39"/>
      <c r="AA682" s="39"/>
      <c r="AB682" s="39"/>
      <c r="AC682" s="39"/>
      <c r="AD682" s="39"/>
      <c r="AE682" s="39"/>
      <c r="AT682" s="18" t="s">
        <v>178</v>
      </c>
      <c r="AU682" s="18" t="s">
        <v>88</v>
      </c>
    </row>
    <row r="683" s="2" customFormat="1">
      <c r="A683" s="39"/>
      <c r="B683" s="40"/>
      <c r="C683" s="41"/>
      <c r="D683" s="236" t="s">
        <v>186</v>
      </c>
      <c r="E683" s="41"/>
      <c r="F683" s="243" t="s">
        <v>1311</v>
      </c>
      <c r="G683" s="41"/>
      <c r="H683" s="41"/>
      <c r="I683" s="238"/>
      <c r="J683" s="238"/>
      <c r="K683" s="41"/>
      <c r="L683" s="41"/>
      <c r="M683" s="45"/>
      <c r="N683" s="239"/>
      <c r="O683" s="240"/>
      <c r="P683" s="92"/>
      <c r="Q683" s="92"/>
      <c r="R683" s="92"/>
      <c r="S683" s="92"/>
      <c r="T683" s="92"/>
      <c r="U683" s="92"/>
      <c r="V683" s="92"/>
      <c r="W683" s="92"/>
      <c r="X683" s="93"/>
      <c r="Y683" s="39"/>
      <c r="Z683" s="39"/>
      <c r="AA683" s="39"/>
      <c r="AB683" s="39"/>
      <c r="AC683" s="39"/>
      <c r="AD683" s="39"/>
      <c r="AE683" s="39"/>
      <c r="AT683" s="18" t="s">
        <v>186</v>
      </c>
      <c r="AU683" s="18" t="s">
        <v>88</v>
      </c>
    </row>
    <row r="684" s="12" customFormat="1" ht="22.8" customHeight="1">
      <c r="A684" s="12"/>
      <c r="B684" s="205"/>
      <c r="C684" s="206"/>
      <c r="D684" s="207" t="s">
        <v>77</v>
      </c>
      <c r="E684" s="220" t="s">
        <v>1312</v>
      </c>
      <c r="F684" s="220" t="s">
        <v>1313</v>
      </c>
      <c r="G684" s="206"/>
      <c r="H684" s="206"/>
      <c r="I684" s="209"/>
      <c r="J684" s="209"/>
      <c r="K684" s="221">
        <f>BK684</f>
        <v>0</v>
      </c>
      <c r="L684" s="206"/>
      <c r="M684" s="211"/>
      <c r="N684" s="212"/>
      <c r="O684" s="213"/>
      <c r="P684" s="213"/>
      <c r="Q684" s="214">
        <f>SUM(Q685:Q702)</f>
        <v>0</v>
      </c>
      <c r="R684" s="214">
        <f>SUM(R685:R702)</f>
        <v>0</v>
      </c>
      <c r="S684" s="213"/>
      <c r="T684" s="215">
        <f>SUM(T685:T702)</f>
        <v>0</v>
      </c>
      <c r="U684" s="213"/>
      <c r="V684" s="215">
        <f>SUM(V685:V702)</f>
        <v>681.07998000000009</v>
      </c>
      <c r="W684" s="213"/>
      <c r="X684" s="216">
        <f>SUM(X685:X702)</f>
        <v>0</v>
      </c>
      <c r="Y684" s="12"/>
      <c r="Z684" s="12"/>
      <c r="AA684" s="12"/>
      <c r="AB684" s="12"/>
      <c r="AC684" s="12"/>
      <c r="AD684" s="12"/>
      <c r="AE684" s="12"/>
      <c r="AR684" s="217" t="s">
        <v>88</v>
      </c>
      <c r="AT684" s="218" t="s">
        <v>77</v>
      </c>
      <c r="AU684" s="218" t="s">
        <v>86</v>
      </c>
      <c r="AY684" s="217" t="s">
        <v>167</v>
      </c>
      <c r="BK684" s="219">
        <f>SUM(BK685:BK702)</f>
        <v>0</v>
      </c>
    </row>
    <row r="685" s="2" customFormat="1" ht="33" customHeight="1">
      <c r="A685" s="39"/>
      <c r="B685" s="40"/>
      <c r="C685" s="222" t="s">
        <v>1314</v>
      </c>
      <c r="D685" s="222" t="s">
        <v>169</v>
      </c>
      <c r="E685" s="223" t="s">
        <v>1315</v>
      </c>
      <c r="F685" s="224" t="s">
        <v>1316</v>
      </c>
      <c r="G685" s="225" t="s">
        <v>172</v>
      </c>
      <c r="H685" s="226">
        <v>2496.0999999999999</v>
      </c>
      <c r="I685" s="227"/>
      <c r="J685" s="227"/>
      <c r="K685" s="228">
        <f>ROUND(P685*H685,2)</f>
        <v>0</v>
      </c>
      <c r="L685" s="224" t="s">
        <v>478</v>
      </c>
      <c r="M685" s="45"/>
      <c r="N685" s="229" t="s">
        <v>1</v>
      </c>
      <c r="O685" s="230" t="s">
        <v>41</v>
      </c>
      <c r="P685" s="231">
        <f>I685+J685</f>
        <v>0</v>
      </c>
      <c r="Q685" s="231">
        <f>ROUND(I685*H685,2)</f>
        <v>0</v>
      </c>
      <c r="R685" s="231">
        <f>ROUND(J685*H685,2)</f>
        <v>0</v>
      </c>
      <c r="S685" s="92"/>
      <c r="T685" s="232">
        <f>S685*H685</f>
        <v>0</v>
      </c>
      <c r="U685" s="232">
        <v>0.042000000000000003</v>
      </c>
      <c r="V685" s="232">
        <f>U685*H685</f>
        <v>104.83620000000001</v>
      </c>
      <c r="W685" s="232">
        <v>0</v>
      </c>
      <c r="X685" s="233">
        <f>W685*H685</f>
        <v>0</v>
      </c>
      <c r="Y685" s="39"/>
      <c r="Z685" s="39"/>
      <c r="AA685" s="39"/>
      <c r="AB685" s="39"/>
      <c r="AC685" s="39"/>
      <c r="AD685" s="39"/>
      <c r="AE685" s="39"/>
      <c r="AR685" s="234" t="s">
        <v>268</v>
      </c>
      <c r="AT685" s="234" t="s">
        <v>169</v>
      </c>
      <c r="AU685" s="234" t="s">
        <v>88</v>
      </c>
      <c r="AY685" s="18" t="s">
        <v>167</v>
      </c>
      <c r="BE685" s="235">
        <f>IF(O685="základní",K685,0)</f>
        <v>0</v>
      </c>
      <c r="BF685" s="235">
        <f>IF(O685="snížená",K685,0)</f>
        <v>0</v>
      </c>
      <c r="BG685" s="235">
        <f>IF(O685="zákl. přenesená",K685,0)</f>
        <v>0</v>
      </c>
      <c r="BH685" s="235">
        <f>IF(O685="sníž. přenesená",K685,0)</f>
        <v>0</v>
      </c>
      <c r="BI685" s="235">
        <f>IF(O685="nulová",K685,0)</f>
        <v>0</v>
      </c>
      <c r="BJ685" s="18" t="s">
        <v>86</v>
      </c>
      <c r="BK685" s="235">
        <f>ROUND(P685*H685,2)</f>
        <v>0</v>
      </c>
      <c r="BL685" s="18" t="s">
        <v>268</v>
      </c>
      <c r="BM685" s="234" t="s">
        <v>1317</v>
      </c>
    </row>
    <row r="686" s="2" customFormat="1">
      <c r="A686" s="39"/>
      <c r="B686" s="40"/>
      <c r="C686" s="41"/>
      <c r="D686" s="236" t="s">
        <v>176</v>
      </c>
      <c r="E686" s="41"/>
      <c r="F686" s="237" t="s">
        <v>1318</v>
      </c>
      <c r="G686" s="41"/>
      <c r="H686" s="41"/>
      <c r="I686" s="238"/>
      <c r="J686" s="238"/>
      <c r="K686" s="41"/>
      <c r="L686" s="41"/>
      <c r="M686" s="45"/>
      <c r="N686" s="239"/>
      <c r="O686" s="240"/>
      <c r="P686" s="92"/>
      <c r="Q686" s="92"/>
      <c r="R686" s="92"/>
      <c r="S686" s="92"/>
      <c r="T686" s="92"/>
      <c r="U686" s="92"/>
      <c r="V686" s="92"/>
      <c r="W686" s="92"/>
      <c r="X686" s="93"/>
      <c r="Y686" s="39"/>
      <c r="Z686" s="39"/>
      <c r="AA686" s="39"/>
      <c r="AB686" s="39"/>
      <c r="AC686" s="39"/>
      <c r="AD686" s="39"/>
      <c r="AE686" s="39"/>
      <c r="AT686" s="18" t="s">
        <v>176</v>
      </c>
      <c r="AU686" s="18" t="s">
        <v>88</v>
      </c>
    </row>
    <row r="687" s="2" customFormat="1">
      <c r="A687" s="39"/>
      <c r="B687" s="40"/>
      <c r="C687" s="41"/>
      <c r="D687" s="241" t="s">
        <v>178</v>
      </c>
      <c r="E687" s="41"/>
      <c r="F687" s="242" t="s">
        <v>1319</v>
      </c>
      <c r="G687" s="41"/>
      <c r="H687" s="41"/>
      <c r="I687" s="238"/>
      <c r="J687" s="238"/>
      <c r="K687" s="41"/>
      <c r="L687" s="41"/>
      <c r="M687" s="45"/>
      <c r="N687" s="239"/>
      <c r="O687" s="240"/>
      <c r="P687" s="92"/>
      <c r="Q687" s="92"/>
      <c r="R687" s="92"/>
      <c r="S687" s="92"/>
      <c r="T687" s="92"/>
      <c r="U687" s="92"/>
      <c r="V687" s="92"/>
      <c r="W687" s="92"/>
      <c r="X687" s="93"/>
      <c r="Y687" s="39"/>
      <c r="Z687" s="39"/>
      <c r="AA687" s="39"/>
      <c r="AB687" s="39"/>
      <c r="AC687" s="39"/>
      <c r="AD687" s="39"/>
      <c r="AE687" s="39"/>
      <c r="AT687" s="18" t="s">
        <v>178</v>
      </c>
      <c r="AU687" s="18" t="s">
        <v>88</v>
      </c>
    </row>
    <row r="688" s="2" customFormat="1" ht="24.15" customHeight="1">
      <c r="A688" s="39"/>
      <c r="B688" s="40"/>
      <c r="C688" s="254" t="s">
        <v>1320</v>
      </c>
      <c r="D688" s="254" t="s">
        <v>345</v>
      </c>
      <c r="E688" s="255" t="s">
        <v>1321</v>
      </c>
      <c r="F688" s="256" t="s">
        <v>1322</v>
      </c>
      <c r="G688" s="257" t="s">
        <v>172</v>
      </c>
      <c r="H688" s="258">
        <v>2620.9050000000002</v>
      </c>
      <c r="I688" s="259"/>
      <c r="J688" s="260"/>
      <c r="K688" s="261">
        <f>ROUND(P688*H688,2)</f>
        <v>0</v>
      </c>
      <c r="L688" s="256" t="s">
        <v>478</v>
      </c>
      <c r="M688" s="262"/>
      <c r="N688" s="263" t="s">
        <v>1</v>
      </c>
      <c r="O688" s="230" t="s">
        <v>41</v>
      </c>
      <c r="P688" s="231">
        <f>I688+J688</f>
        <v>0</v>
      </c>
      <c r="Q688" s="231">
        <f>ROUND(I688*H688,2)</f>
        <v>0</v>
      </c>
      <c r="R688" s="231">
        <f>ROUND(J688*H688,2)</f>
        <v>0</v>
      </c>
      <c r="S688" s="92"/>
      <c r="T688" s="232">
        <f>S688*H688</f>
        <v>0</v>
      </c>
      <c r="U688" s="232">
        <v>0.216</v>
      </c>
      <c r="V688" s="232">
        <f>U688*H688</f>
        <v>566.11548000000005</v>
      </c>
      <c r="W688" s="232">
        <v>0</v>
      </c>
      <c r="X688" s="233">
        <f>W688*H688</f>
        <v>0</v>
      </c>
      <c r="Y688" s="39"/>
      <c r="Z688" s="39"/>
      <c r="AA688" s="39"/>
      <c r="AB688" s="39"/>
      <c r="AC688" s="39"/>
      <c r="AD688" s="39"/>
      <c r="AE688" s="39"/>
      <c r="AR688" s="234" t="s">
        <v>372</v>
      </c>
      <c r="AT688" s="234" t="s">
        <v>345</v>
      </c>
      <c r="AU688" s="234" t="s">
        <v>88</v>
      </c>
      <c r="AY688" s="18" t="s">
        <v>167</v>
      </c>
      <c r="BE688" s="235">
        <f>IF(O688="základní",K688,0)</f>
        <v>0</v>
      </c>
      <c r="BF688" s="235">
        <f>IF(O688="snížená",K688,0)</f>
        <v>0</v>
      </c>
      <c r="BG688" s="235">
        <f>IF(O688="zákl. přenesená",K688,0)</f>
        <v>0</v>
      </c>
      <c r="BH688" s="235">
        <f>IF(O688="sníž. přenesená",K688,0)</f>
        <v>0</v>
      </c>
      <c r="BI688" s="235">
        <f>IF(O688="nulová",K688,0)</f>
        <v>0</v>
      </c>
      <c r="BJ688" s="18" t="s">
        <v>86</v>
      </c>
      <c r="BK688" s="235">
        <f>ROUND(P688*H688,2)</f>
        <v>0</v>
      </c>
      <c r="BL688" s="18" t="s">
        <v>268</v>
      </c>
      <c r="BM688" s="234" t="s">
        <v>1323</v>
      </c>
    </row>
    <row r="689" s="2" customFormat="1">
      <c r="A689" s="39"/>
      <c r="B689" s="40"/>
      <c r="C689" s="41"/>
      <c r="D689" s="236" t="s">
        <v>176</v>
      </c>
      <c r="E689" s="41"/>
      <c r="F689" s="237" t="s">
        <v>1324</v>
      </c>
      <c r="G689" s="41"/>
      <c r="H689" s="41"/>
      <c r="I689" s="238"/>
      <c r="J689" s="238"/>
      <c r="K689" s="41"/>
      <c r="L689" s="41"/>
      <c r="M689" s="45"/>
      <c r="N689" s="239"/>
      <c r="O689" s="240"/>
      <c r="P689" s="92"/>
      <c r="Q689" s="92"/>
      <c r="R689" s="92"/>
      <c r="S689" s="92"/>
      <c r="T689" s="92"/>
      <c r="U689" s="92"/>
      <c r="V689" s="92"/>
      <c r="W689" s="92"/>
      <c r="X689" s="93"/>
      <c r="Y689" s="39"/>
      <c r="Z689" s="39"/>
      <c r="AA689" s="39"/>
      <c r="AB689" s="39"/>
      <c r="AC689" s="39"/>
      <c r="AD689" s="39"/>
      <c r="AE689" s="39"/>
      <c r="AT689" s="18" t="s">
        <v>176</v>
      </c>
      <c r="AU689" s="18" t="s">
        <v>88</v>
      </c>
    </row>
    <row r="690" s="2" customFormat="1">
      <c r="A690" s="39"/>
      <c r="B690" s="40"/>
      <c r="C690" s="41"/>
      <c r="D690" s="236" t="s">
        <v>186</v>
      </c>
      <c r="E690" s="41"/>
      <c r="F690" s="243" t="s">
        <v>1325</v>
      </c>
      <c r="G690" s="41"/>
      <c r="H690" s="41"/>
      <c r="I690" s="238"/>
      <c r="J690" s="238"/>
      <c r="K690" s="41"/>
      <c r="L690" s="41"/>
      <c r="M690" s="45"/>
      <c r="N690" s="239"/>
      <c r="O690" s="240"/>
      <c r="P690" s="92"/>
      <c r="Q690" s="92"/>
      <c r="R690" s="92"/>
      <c r="S690" s="92"/>
      <c r="T690" s="92"/>
      <c r="U690" s="92"/>
      <c r="V690" s="92"/>
      <c r="W690" s="92"/>
      <c r="X690" s="93"/>
      <c r="Y690" s="39"/>
      <c r="Z690" s="39"/>
      <c r="AA690" s="39"/>
      <c r="AB690" s="39"/>
      <c r="AC690" s="39"/>
      <c r="AD690" s="39"/>
      <c r="AE690" s="39"/>
      <c r="AT690" s="18" t="s">
        <v>186</v>
      </c>
      <c r="AU690" s="18" t="s">
        <v>88</v>
      </c>
    </row>
    <row r="691" s="13" customFormat="1">
      <c r="A691" s="13"/>
      <c r="B691" s="244"/>
      <c r="C691" s="245"/>
      <c r="D691" s="236" t="s">
        <v>304</v>
      </c>
      <c r="E691" s="268" t="s">
        <v>1</v>
      </c>
      <c r="F691" s="246" t="s">
        <v>1326</v>
      </c>
      <c r="G691" s="245"/>
      <c r="H691" s="247">
        <v>2620.9050000000002</v>
      </c>
      <c r="I691" s="248"/>
      <c r="J691" s="248"/>
      <c r="K691" s="245"/>
      <c r="L691" s="245"/>
      <c r="M691" s="249"/>
      <c r="N691" s="250"/>
      <c r="O691" s="251"/>
      <c r="P691" s="251"/>
      <c r="Q691" s="251"/>
      <c r="R691" s="251"/>
      <c r="S691" s="251"/>
      <c r="T691" s="251"/>
      <c r="U691" s="251"/>
      <c r="V691" s="251"/>
      <c r="W691" s="251"/>
      <c r="X691" s="252"/>
      <c r="Y691" s="13"/>
      <c r="Z691" s="13"/>
      <c r="AA691" s="13"/>
      <c r="AB691" s="13"/>
      <c r="AC691" s="13"/>
      <c r="AD691" s="13"/>
      <c r="AE691" s="13"/>
      <c r="AT691" s="253" t="s">
        <v>304</v>
      </c>
      <c r="AU691" s="253" t="s">
        <v>88</v>
      </c>
      <c r="AV691" s="13" t="s">
        <v>88</v>
      </c>
      <c r="AW691" s="13" t="s">
        <v>5</v>
      </c>
      <c r="AX691" s="13" t="s">
        <v>86</v>
      </c>
      <c r="AY691" s="253" t="s">
        <v>167</v>
      </c>
    </row>
    <row r="692" s="2" customFormat="1" ht="24.15" customHeight="1">
      <c r="A692" s="39"/>
      <c r="B692" s="40"/>
      <c r="C692" s="254" t="s">
        <v>1327</v>
      </c>
      <c r="D692" s="254" t="s">
        <v>345</v>
      </c>
      <c r="E692" s="255" t="s">
        <v>1321</v>
      </c>
      <c r="F692" s="256" t="s">
        <v>1322</v>
      </c>
      <c r="G692" s="257" t="s">
        <v>172</v>
      </c>
      <c r="H692" s="258">
        <v>18.899999999999999</v>
      </c>
      <c r="I692" s="259"/>
      <c r="J692" s="260"/>
      <c r="K692" s="261">
        <f>ROUND(P692*H692,2)</f>
        <v>0</v>
      </c>
      <c r="L692" s="256" t="s">
        <v>478</v>
      </c>
      <c r="M692" s="262"/>
      <c r="N692" s="263" t="s">
        <v>1</v>
      </c>
      <c r="O692" s="230" t="s">
        <v>41</v>
      </c>
      <c r="P692" s="231">
        <f>I692+J692</f>
        <v>0</v>
      </c>
      <c r="Q692" s="231">
        <f>ROUND(I692*H692,2)</f>
        <v>0</v>
      </c>
      <c r="R692" s="231">
        <f>ROUND(J692*H692,2)</f>
        <v>0</v>
      </c>
      <c r="S692" s="92"/>
      <c r="T692" s="232">
        <f>S692*H692</f>
        <v>0</v>
      </c>
      <c r="U692" s="232">
        <v>0.216</v>
      </c>
      <c r="V692" s="232">
        <f>U692*H692</f>
        <v>4.0823999999999998</v>
      </c>
      <c r="W692" s="232">
        <v>0</v>
      </c>
      <c r="X692" s="233">
        <f>W692*H692</f>
        <v>0</v>
      </c>
      <c r="Y692" s="39"/>
      <c r="Z692" s="39"/>
      <c r="AA692" s="39"/>
      <c r="AB692" s="39"/>
      <c r="AC692" s="39"/>
      <c r="AD692" s="39"/>
      <c r="AE692" s="39"/>
      <c r="AR692" s="234" t="s">
        <v>372</v>
      </c>
      <c r="AT692" s="234" t="s">
        <v>345</v>
      </c>
      <c r="AU692" s="234" t="s">
        <v>88</v>
      </c>
      <c r="AY692" s="18" t="s">
        <v>167</v>
      </c>
      <c r="BE692" s="235">
        <f>IF(O692="základní",K692,0)</f>
        <v>0</v>
      </c>
      <c r="BF692" s="235">
        <f>IF(O692="snížená",K692,0)</f>
        <v>0</v>
      </c>
      <c r="BG692" s="235">
        <f>IF(O692="zákl. přenesená",K692,0)</f>
        <v>0</v>
      </c>
      <c r="BH692" s="235">
        <f>IF(O692="sníž. přenesená",K692,0)</f>
        <v>0</v>
      </c>
      <c r="BI692" s="235">
        <f>IF(O692="nulová",K692,0)</f>
        <v>0</v>
      </c>
      <c r="BJ692" s="18" t="s">
        <v>86</v>
      </c>
      <c r="BK692" s="235">
        <f>ROUND(P692*H692,2)</f>
        <v>0</v>
      </c>
      <c r="BL692" s="18" t="s">
        <v>268</v>
      </c>
      <c r="BM692" s="234" t="s">
        <v>1328</v>
      </c>
    </row>
    <row r="693" s="2" customFormat="1">
      <c r="A693" s="39"/>
      <c r="B693" s="40"/>
      <c r="C693" s="41"/>
      <c r="D693" s="236" t="s">
        <v>176</v>
      </c>
      <c r="E693" s="41"/>
      <c r="F693" s="237" t="s">
        <v>1324</v>
      </c>
      <c r="G693" s="41"/>
      <c r="H693" s="41"/>
      <c r="I693" s="238"/>
      <c r="J693" s="238"/>
      <c r="K693" s="41"/>
      <c r="L693" s="41"/>
      <c r="M693" s="45"/>
      <c r="N693" s="239"/>
      <c r="O693" s="240"/>
      <c r="P693" s="92"/>
      <c r="Q693" s="92"/>
      <c r="R693" s="92"/>
      <c r="S693" s="92"/>
      <c r="T693" s="92"/>
      <c r="U693" s="92"/>
      <c r="V693" s="92"/>
      <c r="W693" s="92"/>
      <c r="X693" s="93"/>
      <c r="Y693" s="39"/>
      <c r="Z693" s="39"/>
      <c r="AA693" s="39"/>
      <c r="AB693" s="39"/>
      <c r="AC693" s="39"/>
      <c r="AD693" s="39"/>
      <c r="AE693" s="39"/>
      <c r="AT693" s="18" t="s">
        <v>176</v>
      </c>
      <c r="AU693" s="18" t="s">
        <v>88</v>
      </c>
    </row>
    <row r="694" s="2" customFormat="1">
      <c r="A694" s="39"/>
      <c r="B694" s="40"/>
      <c r="C694" s="41"/>
      <c r="D694" s="236" t="s">
        <v>186</v>
      </c>
      <c r="E694" s="41"/>
      <c r="F694" s="243" t="s">
        <v>1329</v>
      </c>
      <c r="G694" s="41"/>
      <c r="H694" s="41"/>
      <c r="I694" s="238"/>
      <c r="J694" s="238"/>
      <c r="K694" s="41"/>
      <c r="L694" s="41"/>
      <c r="M694" s="45"/>
      <c r="N694" s="239"/>
      <c r="O694" s="240"/>
      <c r="P694" s="92"/>
      <c r="Q694" s="92"/>
      <c r="R694" s="92"/>
      <c r="S694" s="92"/>
      <c r="T694" s="92"/>
      <c r="U694" s="92"/>
      <c r="V694" s="92"/>
      <c r="W694" s="92"/>
      <c r="X694" s="93"/>
      <c r="Y694" s="39"/>
      <c r="Z694" s="39"/>
      <c r="AA694" s="39"/>
      <c r="AB694" s="39"/>
      <c r="AC694" s="39"/>
      <c r="AD694" s="39"/>
      <c r="AE694" s="39"/>
      <c r="AT694" s="18" t="s">
        <v>186</v>
      </c>
      <c r="AU694" s="18" t="s">
        <v>88</v>
      </c>
    </row>
    <row r="695" s="13" customFormat="1">
      <c r="A695" s="13"/>
      <c r="B695" s="244"/>
      <c r="C695" s="245"/>
      <c r="D695" s="236" t="s">
        <v>304</v>
      </c>
      <c r="E695" s="268" t="s">
        <v>1</v>
      </c>
      <c r="F695" s="246" t="s">
        <v>1330</v>
      </c>
      <c r="G695" s="245"/>
      <c r="H695" s="247">
        <v>18.899999999999999</v>
      </c>
      <c r="I695" s="248"/>
      <c r="J695" s="248"/>
      <c r="K695" s="245"/>
      <c r="L695" s="245"/>
      <c r="M695" s="249"/>
      <c r="N695" s="250"/>
      <c r="O695" s="251"/>
      <c r="P695" s="251"/>
      <c r="Q695" s="251"/>
      <c r="R695" s="251"/>
      <c r="S695" s="251"/>
      <c r="T695" s="251"/>
      <c r="U695" s="251"/>
      <c r="V695" s="251"/>
      <c r="W695" s="251"/>
      <c r="X695" s="252"/>
      <c r="Y695" s="13"/>
      <c r="Z695" s="13"/>
      <c r="AA695" s="13"/>
      <c r="AB695" s="13"/>
      <c r="AC695" s="13"/>
      <c r="AD695" s="13"/>
      <c r="AE695" s="13"/>
      <c r="AT695" s="253" t="s">
        <v>304</v>
      </c>
      <c r="AU695" s="253" t="s">
        <v>88</v>
      </c>
      <c r="AV695" s="13" t="s">
        <v>88</v>
      </c>
      <c r="AW695" s="13" t="s">
        <v>5</v>
      </c>
      <c r="AX695" s="13" t="s">
        <v>86</v>
      </c>
      <c r="AY695" s="253" t="s">
        <v>167</v>
      </c>
    </row>
    <row r="696" s="2" customFormat="1" ht="24.15" customHeight="1">
      <c r="A696" s="39"/>
      <c r="B696" s="40"/>
      <c r="C696" s="254" t="s">
        <v>1331</v>
      </c>
      <c r="D696" s="254" t="s">
        <v>345</v>
      </c>
      <c r="E696" s="255" t="s">
        <v>1332</v>
      </c>
      <c r="F696" s="256" t="s">
        <v>1333</v>
      </c>
      <c r="G696" s="257" t="s">
        <v>172</v>
      </c>
      <c r="H696" s="258">
        <v>48.090000000000003</v>
      </c>
      <c r="I696" s="259"/>
      <c r="J696" s="260"/>
      <c r="K696" s="261">
        <f>ROUND(P696*H696,2)</f>
        <v>0</v>
      </c>
      <c r="L696" s="256" t="s">
        <v>478</v>
      </c>
      <c r="M696" s="262"/>
      <c r="N696" s="263" t="s">
        <v>1</v>
      </c>
      <c r="O696" s="230" t="s">
        <v>41</v>
      </c>
      <c r="P696" s="231">
        <f>I696+J696</f>
        <v>0</v>
      </c>
      <c r="Q696" s="231">
        <f>ROUND(I696*H696,2)</f>
        <v>0</v>
      </c>
      <c r="R696" s="231">
        <f>ROUND(J696*H696,2)</f>
        <v>0</v>
      </c>
      <c r="S696" s="92"/>
      <c r="T696" s="232">
        <f>S696*H696</f>
        <v>0</v>
      </c>
      <c r="U696" s="232">
        <v>0.070000000000000007</v>
      </c>
      <c r="V696" s="232">
        <f>U696*H696</f>
        <v>3.3663000000000007</v>
      </c>
      <c r="W696" s="232">
        <v>0</v>
      </c>
      <c r="X696" s="233">
        <f>W696*H696</f>
        <v>0</v>
      </c>
      <c r="Y696" s="39"/>
      <c r="Z696" s="39"/>
      <c r="AA696" s="39"/>
      <c r="AB696" s="39"/>
      <c r="AC696" s="39"/>
      <c r="AD696" s="39"/>
      <c r="AE696" s="39"/>
      <c r="AR696" s="234" t="s">
        <v>372</v>
      </c>
      <c r="AT696" s="234" t="s">
        <v>345</v>
      </c>
      <c r="AU696" s="234" t="s">
        <v>88</v>
      </c>
      <c r="AY696" s="18" t="s">
        <v>167</v>
      </c>
      <c r="BE696" s="235">
        <f>IF(O696="základní",K696,0)</f>
        <v>0</v>
      </c>
      <c r="BF696" s="235">
        <f>IF(O696="snížená",K696,0)</f>
        <v>0</v>
      </c>
      <c r="BG696" s="235">
        <f>IF(O696="zákl. přenesená",K696,0)</f>
        <v>0</v>
      </c>
      <c r="BH696" s="235">
        <f>IF(O696="sníž. přenesená",K696,0)</f>
        <v>0</v>
      </c>
      <c r="BI696" s="235">
        <f>IF(O696="nulová",K696,0)</f>
        <v>0</v>
      </c>
      <c r="BJ696" s="18" t="s">
        <v>86</v>
      </c>
      <c r="BK696" s="235">
        <f>ROUND(P696*H696,2)</f>
        <v>0</v>
      </c>
      <c r="BL696" s="18" t="s">
        <v>268</v>
      </c>
      <c r="BM696" s="234" t="s">
        <v>1334</v>
      </c>
    </row>
    <row r="697" s="2" customFormat="1">
      <c r="A697" s="39"/>
      <c r="B697" s="40"/>
      <c r="C697" s="41"/>
      <c r="D697" s="236" t="s">
        <v>176</v>
      </c>
      <c r="E697" s="41"/>
      <c r="F697" s="237" t="s">
        <v>1333</v>
      </c>
      <c r="G697" s="41"/>
      <c r="H697" s="41"/>
      <c r="I697" s="238"/>
      <c r="J697" s="238"/>
      <c r="K697" s="41"/>
      <c r="L697" s="41"/>
      <c r="M697" s="45"/>
      <c r="N697" s="239"/>
      <c r="O697" s="240"/>
      <c r="P697" s="92"/>
      <c r="Q697" s="92"/>
      <c r="R697" s="92"/>
      <c r="S697" s="92"/>
      <c r="T697" s="92"/>
      <c r="U697" s="92"/>
      <c r="V697" s="92"/>
      <c r="W697" s="92"/>
      <c r="X697" s="93"/>
      <c r="Y697" s="39"/>
      <c r="Z697" s="39"/>
      <c r="AA697" s="39"/>
      <c r="AB697" s="39"/>
      <c r="AC697" s="39"/>
      <c r="AD697" s="39"/>
      <c r="AE697" s="39"/>
      <c r="AT697" s="18" t="s">
        <v>176</v>
      </c>
      <c r="AU697" s="18" t="s">
        <v>88</v>
      </c>
    </row>
    <row r="698" s="2" customFormat="1">
      <c r="A698" s="39"/>
      <c r="B698" s="40"/>
      <c r="C698" s="41"/>
      <c r="D698" s="236" t="s">
        <v>186</v>
      </c>
      <c r="E698" s="41"/>
      <c r="F698" s="243" t="s">
        <v>1335</v>
      </c>
      <c r="G698" s="41"/>
      <c r="H698" s="41"/>
      <c r="I698" s="238"/>
      <c r="J698" s="238"/>
      <c r="K698" s="41"/>
      <c r="L698" s="41"/>
      <c r="M698" s="45"/>
      <c r="N698" s="239"/>
      <c r="O698" s="240"/>
      <c r="P698" s="92"/>
      <c r="Q698" s="92"/>
      <c r="R698" s="92"/>
      <c r="S698" s="92"/>
      <c r="T698" s="92"/>
      <c r="U698" s="92"/>
      <c r="V698" s="92"/>
      <c r="W698" s="92"/>
      <c r="X698" s="93"/>
      <c r="Y698" s="39"/>
      <c r="Z698" s="39"/>
      <c r="AA698" s="39"/>
      <c r="AB698" s="39"/>
      <c r="AC698" s="39"/>
      <c r="AD698" s="39"/>
      <c r="AE698" s="39"/>
      <c r="AT698" s="18" t="s">
        <v>186</v>
      </c>
      <c r="AU698" s="18" t="s">
        <v>88</v>
      </c>
    </row>
    <row r="699" s="13" customFormat="1">
      <c r="A699" s="13"/>
      <c r="B699" s="244"/>
      <c r="C699" s="245"/>
      <c r="D699" s="236" t="s">
        <v>304</v>
      </c>
      <c r="E699" s="268" t="s">
        <v>1</v>
      </c>
      <c r="F699" s="246" t="s">
        <v>1336</v>
      </c>
      <c r="G699" s="245"/>
      <c r="H699" s="247">
        <v>48.090000000000003</v>
      </c>
      <c r="I699" s="248"/>
      <c r="J699" s="248"/>
      <c r="K699" s="245"/>
      <c r="L699" s="245"/>
      <c r="M699" s="249"/>
      <c r="N699" s="250"/>
      <c r="O699" s="251"/>
      <c r="P699" s="251"/>
      <c r="Q699" s="251"/>
      <c r="R699" s="251"/>
      <c r="S699" s="251"/>
      <c r="T699" s="251"/>
      <c r="U699" s="251"/>
      <c r="V699" s="251"/>
      <c r="W699" s="251"/>
      <c r="X699" s="252"/>
      <c r="Y699" s="13"/>
      <c r="Z699" s="13"/>
      <c r="AA699" s="13"/>
      <c r="AB699" s="13"/>
      <c r="AC699" s="13"/>
      <c r="AD699" s="13"/>
      <c r="AE699" s="13"/>
      <c r="AT699" s="253" t="s">
        <v>304</v>
      </c>
      <c r="AU699" s="253" t="s">
        <v>88</v>
      </c>
      <c r="AV699" s="13" t="s">
        <v>88</v>
      </c>
      <c r="AW699" s="13" t="s">
        <v>5</v>
      </c>
      <c r="AX699" s="13" t="s">
        <v>86</v>
      </c>
      <c r="AY699" s="253" t="s">
        <v>167</v>
      </c>
    </row>
    <row r="700" s="2" customFormat="1" ht="24.15" customHeight="1">
      <c r="A700" s="39"/>
      <c r="B700" s="40"/>
      <c r="C700" s="222" t="s">
        <v>1337</v>
      </c>
      <c r="D700" s="222" t="s">
        <v>169</v>
      </c>
      <c r="E700" s="223" t="s">
        <v>1338</v>
      </c>
      <c r="F700" s="224" t="s">
        <v>1339</v>
      </c>
      <c r="G700" s="225" t="s">
        <v>172</v>
      </c>
      <c r="H700" s="226">
        <v>63.799999999999997</v>
      </c>
      <c r="I700" s="227"/>
      <c r="J700" s="227"/>
      <c r="K700" s="228">
        <f>ROUND(P700*H700,2)</f>
        <v>0</v>
      </c>
      <c r="L700" s="224" t="s">
        <v>478</v>
      </c>
      <c r="M700" s="45"/>
      <c r="N700" s="229" t="s">
        <v>1</v>
      </c>
      <c r="O700" s="230" t="s">
        <v>41</v>
      </c>
      <c r="P700" s="231">
        <f>I700+J700</f>
        <v>0</v>
      </c>
      <c r="Q700" s="231">
        <f>ROUND(I700*H700,2)</f>
        <v>0</v>
      </c>
      <c r="R700" s="231">
        <f>ROUND(J700*H700,2)</f>
        <v>0</v>
      </c>
      <c r="S700" s="92"/>
      <c r="T700" s="232">
        <f>S700*H700</f>
        <v>0</v>
      </c>
      <c r="U700" s="232">
        <v>0.042000000000000003</v>
      </c>
      <c r="V700" s="232">
        <f>U700*H700</f>
        <v>2.6796000000000002</v>
      </c>
      <c r="W700" s="232">
        <v>0</v>
      </c>
      <c r="X700" s="233">
        <f>W700*H700</f>
        <v>0</v>
      </c>
      <c r="Y700" s="39"/>
      <c r="Z700" s="39"/>
      <c r="AA700" s="39"/>
      <c r="AB700" s="39"/>
      <c r="AC700" s="39"/>
      <c r="AD700" s="39"/>
      <c r="AE700" s="39"/>
      <c r="AR700" s="234" t="s">
        <v>268</v>
      </c>
      <c r="AT700" s="234" t="s">
        <v>169</v>
      </c>
      <c r="AU700" s="234" t="s">
        <v>88</v>
      </c>
      <c r="AY700" s="18" t="s">
        <v>167</v>
      </c>
      <c r="BE700" s="235">
        <f>IF(O700="základní",K700,0)</f>
        <v>0</v>
      </c>
      <c r="BF700" s="235">
        <f>IF(O700="snížená",K700,0)</f>
        <v>0</v>
      </c>
      <c r="BG700" s="235">
        <f>IF(O700="zákl. přenesená",K700,0)</f>
        <v>0</v>
      </c>
      <c r="BH700" s="235">
        <f>IF(O700="sníž. přenesená",K700,0)</f>
        <v>0</v>
      </c>
      <c r="BI700" s="235">
        <f>IF(O700="nulová",K700,0)</f>
        <v>0</v>
      </c>
      <c r="BJ700" s="18" t="s">
        <v>86</v>
      </c>
      <c r="BK700" s="235">
        <f>ROUND(P700*H700,2)</f>
        <v>0</v>
      </c>
      <c r="BL700" s="18" t="s">
        <v>268</v>
      </c>
      <c r="BM700" s="234" t="s">
        <v>1340</v>
      </c>
    </row>
    <row r="701" s="2" customFormat="1">
      <c r="A701" s="39"/>
      <c r="B701" s="40"/>
      <c r="C701" s="41"/>
      <c r="D701" s="236" t="s">
        <v>176</v>
      </c>
      <c r="E701" s="41"/>
      <c r="F701" s="237" t="s">
        <v>1341</v>
      </c>
      <c r="G701" s="41"/>
      <c r="H701" s="41"/>
      <c r="I701" s="238"/>
      <c r="J701" s="238"/>
      <c r="K701" s="41"/>
      <c r="L701" s="41"/>
      <c r="M701" s="45"/>
      <c r="N701" s="239"/>
      <c r="O701" s="240"/>
      <c r="P701" s="92"/>
      <c r="Q701" s="92"/>
      <c r="R701" s="92"/>
      <c r="S701" s="92"/>
      <c r="T701" s="92"/>
      <c r="U701" s="92"/>
      <c r="V701" s="92"/>
      <c r="W701" s="92"/>
      <c r="X701" s="93"/>
      <c r="Y701" s="39"/>
      <c r="Z701" s="39"/>
      <c r="AA701" s="39"/>
      <c r="AB701" s="39"/>
      <c r="AC701" s="39"/>
      <c r="AD701" s="39"/>
      <c r="AE701" s="39"/>
      <c r="AT701" s="18" t="s">
        <v>176</v>
      </c>
      <c r="AU701" s="18" t="s">
        <v>88</v>
      </c>
    </row>
    <row r="702" s="2" customFormat="1">
      <c r="A702" s="39"/>
      <c r="B702" s="40"/>
      <c r="C702" s="41"/>
      <c r="D702" s="241" t="s">
        <v>178</v>
      </c>
      <c r="E702" s="41"/>
      <c r="F702" s="242" t="s">
        <v>1342</v>
      </c>
      <c r="G702" s="41"/>
      <c r="H702" s="41"/>
      <c r="I702" s="238"/>
      <c r="J702" s="238"/>
      <c r="K702" s="41"/>
      <c r="L702" s="41"/>
      <c r="M702" s="45"/>
      <c r="N702" s="264"/>
      <c r="O702" s="265"/>
      <c r="P702" s="266"/>
      <c r="Q702" s="266"/>
      <c r="R702" s="266"/>
      <c r="S702" s="266"/>
      <c r="T702" s="266"/>
      <c r="U702" s="266"/>
      <c r="V702" s="266"/>
      <c r="W702" s="266"/>
      <c r="X702" s="267"/>
      <c r="Y702" s="39"/>
      <c r="Z702" s="39"/>
      <c r="AA702" s="39"/>
      <c r="AB702" s="39"/>
      <c r="AC702" s="39"/>
      <c r="AD702" s="39"/>
      <c r="AE702" s="39"/>
      <c r="AT702" s="18" t="s">
        <v>178</v>
      </c>
      <c r="AU702" s="18" t="s">
        <v>88</v>
      </c>
    </row>
    <row r="703" s="2" customFormat="1" ht="6.96" customHeight="1">
      <c r="A703" s="39"/>
      <c r="B703" s="67"/>
      <c r="C703" s="68"/>
      <c r="D703" s="68"/>
      <c r="E703" s="68"/>
      <c r="F703" s="68"/>
      <c r="G703" s="68"/>
      <c r="H703" s="68"/>
      <c r="I703" s="68"/>
      <c r="J703" s="68"/>
      <c r="K703" s="68"/>
      <c r="L703" s="68"/>
      <c r="M703" s="45"/>
      <c r="N703" s="39"/>
      <c r="P703" s="39"/>
      <c r="Q703" s="39"/>
      <c r="R703" s="39"/>
      <c r="S703" s="39"/>
      <c r="T703" s="39"/>
      <c r="U703" s="39"/>
      <c r="V703" s="39"/>
      <c r="W703" s="39"/>
      <c r="X703" s="39"/>
      <c r="Y703" s="39"/>
      <c r="Z703" s="39"/>
      <c r="AA703" s="39"/>
      <c r="AB703" s="39"/>
      <c r="AC703" s="39"/>
      <c r="AD703" s="39"/>
      <c r="AE703" s="39"/>
    </row>
  </sheetData>
  <sheetProtection sheet="1" autoFilter="0" formatColumns="0" formatRows="0" objects="1" scenarios="1" spinCount="100000" saltValue="ja+Ake6UjA4rSpngaUp2Jzf257znpvUCJCrG0InVnmghHaB24gz537HUcHnUzvd5pySm5jac5i5ofYHzQA7HFw==" hashValue="Pj801DCtmNNv6m3Hr179tkgsJINY36i5/ppxa3ysVlGaPpKAN+RPSU6TW0Nx2m6zjw76uQglBtFrYjyyohfPyw==" algorithmName="SHA-512" password="CC35"/>
  <autoFilter ref="C130:L702"/>
  <mergeCells count="9">
    <mergeCell ref="E7:H7"/>
    <mergeCell ref="E9:H9"/>
    <mergeCell ref="E18:H18"/>
    <mergeCell ref="E27:H27"/>
    <mergeCell ref="E85:H85"/>
    <mergeCell ref="E87:H87"/>
    <mergeCell ref="E121:H121"/>
    <mergeCell ref="E123:H123"/>
    <mergeCell ref="M2:Z2"/>
  </mergeCells>
  <hyperlinks>
    <hyperlink ref="F136" r:id="rId1" display="https://podminky.urs.cz/item/CS_URS_2023_02/113106122"/>
    <hyperlink ref="F139" r:id="rId2" display="https://podminky.urs.cz/item/CS_URS_2023_02/113106123"/>
    <hyperlink ref="F142" r:id="rId3" display="https://podminky.urs.cz/item/CS_URS_2023_02/113106143"/>
    <hyperlink ref="F145" r:id="rId4" display="https://podminky.urs.cz/item/CS_URS_2023_02/113106144"/>
    <hyperlink ref="F148" r:id="rId5" display="https://podminky.urs.cz/item/CS_URS_2023_02/113106161"/>
    <hyperlink ref="F151" r:id="rId6" display="https://podminky.urs.cz/item/CS_URS_2023_02/113106183"/>
    <hyperlink ref="F154" r:id="rId7" display="https://podminky.urs.cz/item/CS_URS_2023_02/113106522"/>
    <hyperlink ref="F157" r:id="rId8" display="https://podminky.urs.cz/item/CS_URS_2023_02/113107122"/>
    <hyperlink ref="F160" r:id="rId9" display="https://podminky.urs.cz/item/CS_URS_2023_02/113107131"/>
    <hyperlink ref="F163" r:id="rId10" display="https://podminky.urs.cz/item/CS_URS_2023_02/113107162"/>
    <hyperlink ref="F166" r:id="rId11" display="https://podminky.urs.cz/item/CS_URS_2023_02/113107163"/>
    <hyperlink ref="F169" r:id="rId12" display="https://podminky.urs.cz/item/CS_URS_2023_02/113107181"/>
    <hyperlink ref="F172" r:id="rId13" display="https://podminky.urs.cz/item/CS_URS_2023_02/113107182"/>
    <hyperlink ref="F175" r:id="rId14" display="https://podminky.urs.cz/item/CS_URS_2023_02/113107222"/>
    <hyperlink ref="F178" r:id="rId15" display="https://podminky.urs.cz/item/CS_URS_2023_02/113107223"/>
    <hyperlink ref="F181" r:id="rId16" display="https://podminky.urs.cz/item/CS_URS_2023_02/113107223"/>
    <hyperlink ref="F184" r:id="rId17" display="https://podminky.urs.cz/item/CS_URS_2023_02/113107241"/>
    <hyperlink ref="F187" r:id="rId18" display="https://podminky.urs.cz/item/CS_URS_2023_02/113107242"/>
    <hyperlink ref="F190" r:id="rId19" display="https://podminky.urs.cz/item/CS_URS_2023_02/113107242"/>
    <hyperlink ref="F193" r:id="rId20" display="https://podminky.urs.cz/item/CS_URS_2023_02/113107323"/>
    <hyperlink ref="F196" r:id="rId21" display="https://podminky.urs.cz/item/CS_URS_2023_02/113107342"/>
    <hyperlink ref="F199" r:id="rId22" display="https://podminky.urs.cz/item/CS_URS_2023_02/113201112"/>
    <hyperlink ref="F203" r:id="rId23" display="https://podminky.urs.cz/item/CS_URS_2023_02/113201112"/>
    <hyperlink ref="F207" r:id="rId24" display="https://podminky.urs.cz/item/CS_URS_2023_02/113202111"/>
    <hyperlink ref="F211" r:id="rId25" display="https://podminky.urs.cz/item/CS_URS_2023_02/113202111"/>
    <hyperlink ref="F215" r:id="rId26" display="https://podminky.urs.cz/item/CS_URS_2023_02/113203111"/>
    <hyperlink ref="F218" r:id="rId27" display="https://podminky.urs.cz/item/CS_URS_2023_02/113204111"/>
    <hyperlink ref="F221" r:id="rId28" display="https://podminky.urs.cz/item/CS_URS_2023_02/122251102"/>
    <hyperlink ref="F229" r:id="rId29" display="https://podminky.urs.cz/item/CS_URS_2023_02/122252206"/>
    <hyperlink ref="F232" r:id="rId30" display="https://podminky.urs.cz/item/CS_URS_2022_01/122702119"/>
    <hyperlink ref="F241" r:id="rId31" display="https://podminky.urs.cz/item/CS_URS_2023_02/131151201"/>
    <hyperlink ref="F245" r:id="rId32" display="https://podminky.urs.cz/item/CS_URS_2023_02/131151201"/>
    <hyperlink ref="F249" r:id="rId33" display="https://podminky.urs.cz/item/CS_URS_2023_02/132151101"/>
    <hyperlink ref="F253" r:id="rId34" display="https://podminky.urs.cz/item/CS_URS_2023_02/162751117"/>
    <hyperlink ref="F256" r:id="rId35" display="https://podminky.urs.cz/item/CS_URS_2023_02/162751117"/>
    <hyperlink ref="F260" r:id="rId36" display="https://podminky.urs.cz/item/CS_URS_2023_02/162751117"/>
    <hyperlink ref="F264" r:id="rId37" display="https://podminky.urs.cz/item/CS_URS_2023_02/162751117"/>
    <hyperlink ref="F268" r:id="rId38" display="https://podminky.urs.cz/item/CS_URS_2023_02/162751119"/>
    <hyperlink ref="F273" r:id="rId39" display="https://podminky.urs.cz/item/CS_URS_2023_02/162751119"/>
    <hyperlink ref="F278" r:id="rId40" display="https://podminky.urs.cz/item/CS_URS_2023_02/162751119"/>
    <hyperlink ref="F283" r:id="rId41" display="https://podminky.urs.cz/item/CS_URS_2023_02/162751119"/>
    <hyperlink ref="F288" r:id="rId42" display="https://podminky.urs.cz/item/CS_URS_2023_02/171152111"/>
    <hyperlink ref="F291" r:id="rId43" display="https://podminky.urs.cz/item/CS_URS_2023_02/171201221"/>
    <hyperlink ref="F296" r:id="rId44" display="https://podminky.urs.cz/item/CS_URS_2023_02/171251201"/>
    <hyperlink ref="F302" r:id="rId45" display="https://podminky.urs.cz/item/CS_URS_2023_01/181411121"/>
    <hyperlink ref="F312" r:id="rId46" display="https://podminky.urs.cz/item/CS_URS_2023_02/181951111"/>
    <hyperlink ref="F315" r:id="rId47" display="https://podminky.urs.cz/item/CS_URS_2023_02/181951112"/>
    <hyperlink ref="F344" r:id="rId48" display="https://podminky.urs.cz/item/CS_URS_2022_01/564671111"/>
    <hyperlink ref="F347" r:id="rId49" display="https://podminky.urs.cz/item/CS_URS_2022_01/564671111"/>
    <hyperlink ref="F350" r:id="rId50" display="https://podminky.urs.cz/item/CS_URS_2022_01/919726122"/>
    <hyperlink ref="F355" r:id="rId51" display="https://podminky.urs.cz/item/CS_URS_2023_02/212752102"/>
    <hyperlink ref="F359" r:id="rId52" display="https://podminky.urs.cz/item/CS_URS_2023_02/270352132"/>
    <hyperlink ref="F363" r:id="rId53" display="https://podminky.urs.cz/item/CS_URS_2023_02/273321211"/>
    <hyperlink ref="F367" r:id="rId54" display="https://podminky.urs.cz/item/CS_URS_2023_02/273321411"/>
    <hyperlink ref="F371" r:id="rId55" display="https://podminky.urs.cz/item/CS_URS_2023_02/273362021"/>
    <hyperlink ref="F375" r:id="rId56" display="https://podminky.urs.cz/item/CS_URS_2023_02/274321311"/>
    <hyperlink ref="F379" r:id="rId57" display="https://podminky.urs.cz/item/CS_URS_2023_02/275322611"/>
    <hyperlink ref="F389" r:id="rId58" display="https://podminky.urs.cz/item/CS_URS_2023_02/275351111"/>
    <hyperlink ref="F394" r:id="rId59" display="https://podminky.urs.cz/item/CS_URS_2023_02/380361006"/>
    <hyperlink ref="F402" r:id="rId60" display="https://podminky.urs.cz/item/CS_URS_2023_02/451319777"/>
    <hyperlink ref="F407" r:id="rId61" display="https://podminky.urs.cz/item/CS_URS_2023_02/451459777"/>
    <hyperlink ref="F412" r:id="rId62" display="https://podminky.urs.cz/item/CS_URS_2023_02/451459777"/>
    <hyperlink ref="F418" r:id="rId63" display="https://podminky.urs.cz/item/CS_URS_2023_02/564851011"/>
    <hyperlink ref="F422" r:id="rId64" display="https://podminky.urs.cz/item/CS_URS_2023_02/564851011"/>
    <hyperlink ref="F426" r:id="rId65" display="https://podminky.urs.cz/item/CS_URS_2023_02/564851011"/>
    <hyperlink ref="F430" r:id="rId66" display="https://podminky.urs.cz/item/CS_URS_2023_02/564851011"/>
    <hyperlink ref="F434" r:id="rId67" display="https://podminky.urs.cz/item/CS_URS_2023_02/564851111"/>
    <hyperlink ref="F437" r:id="rId68" display="https://podminky.urs.cz/item/CS_URS_2023_02/564861111"/>
    <hyperlink ref="F440" r:id="rId69" display="https://podminky.urs.cz/item/CS_URS_2023_02/567122114"/>
    <hyperlink ref="F443" r:id="rId70" display="https://podminky.urs.cz/item/CS_URS_2023_02/567132115"/>
    <hyperlink ref="F454" r:id="rId71" display="https://podminky.urs.cz/item/CS_URS_2023_02/577135121"/>
    <hyperlink ref="F457" r:id="rId72" display="https://podminky.urs.cz/item/CS_URS_2023_02/577156121"/>
    <hyperlink ref="F460" r:id="rId73" display="https://podminky.urs.cz/item/CS_URS_2023_02/591241111"/>
    <hyperlink ref="F464" r:id="rId74" display="https://podminky.urs.cz/item/CS_URS_2023_02/591441111"/>
    <hyperlink ref="F467" r:id="rId75" display="https://podminky.urs.cz/item/CS_URS_2023_02/596811120"/>
    <hyperlink ref="F472" r:id="rId76" display="https://podminky.urs.cz/item/CS_URS_2022_01/890411811"/>
    <hyperlink ref="F485" r:id="rId77" display="https://podminky.urs.cz/item/CS_URS_2022_01/899331111"/>
    <hyperlink ref="F488" r:id="rId78" display="https://podminky.urs.cz/item/CS_URS_2022_01/899431111"/>
    <hyperlink ref="F497" r:id="rId79" display="https://podminky.urs.cz/item/CS_URS_2023_02/916111113"/>
    <hyperlink ref="F500" r:id="rId80" display="https://podminky.urs.cz/item/CS_URS_2023_02/916111123"/>
    <hyperlink ref="F508" r:id="rId81" display="https://podminky.urs.cz/item/CS_URS_2023_02/916111123"/>
    <hyperlink ref="F516" r:id="rId82" display="https://podminky.urs.cz/item/CS_URS_2023_02/916241113"/>
    <hyperlink ref="F519" r:id="rId83" display="https://podminky.urs.cz/item/CS_URS_2023_02/916241113"/>
    <hyperlink ref="F530" r:id="rId84" display="https://podminky.urs.cz/item/CS_URS_2023_02/916331112"/>
    <hyperlink ref="F536" r:id="rId85" display="https://podminky.urs.cz/item/CS_URS_2023_02/916991121"/>
    <hyperlink ref="F540" r:id="rId86" display="https://podminky.urs.cz/item/CS_URS_2023_02/919791823"/>
    <hyperlink ref="F544" r:id="rId87" display="https://podminky.urs.cz/item/CS_URS_2023_02/961022311"/>
    <hyperlink ref="F547" r:id="rId88" display="https://podminky.urs.cz/item/CS_URS_2023_02/962032231"/>
    <hyperlink ref="F550" r:id="rId89" display="https://podminky.urs.cz/item/CS_URS_2023_02/962042320"/>
    <hyperlink ref="F553" r:id="rId90" display="https://podminky.urs.cz/item/CS_URS_2023_02/963023611"/>
    <hyperlink ref="F556" r:id="rId91" display="https://podminky.urs.cz/item/CS_URS_2023_02/963065512"/>
    <hyperlink ref="F559" r:id="rId92" display="https://podminky.urs.cz/item/CS_URS_2023_02/966001212"/>
    <hyperlink ref="F563" r:id="rId93" display="https://podminky.urs.cz/item/CS_URS_2023_02/772421811"/>
    <hyperlink ref="F566" r:id="rId94" display="https://podminky.urs.cz/item/CS_URS_2023_02/185805214"/>
    <hyperlink ref="F570" r:id="rId95" display="https://podminky.urs.cz/item/CS_URS_2023_02/966001311"/>
    <hyperlink ref="F574" r:id="rId96" display="https://podminky.urs.cz/item/CS_URS_2023_02/979024443"/>
    <hyperlink ref="F577" r:id="rId97" display="https://podminky.urs.cz/item/CS_URS_2023_02/979054441"/>
    <hyperlink ref="F580" r:id="rId98" display="https://podminky.urs.cz/item/CS_URS_2023_02/979054451"/>
    <hyperlink ref="F583" r:id="rId99" display="https://podminky.urs.cz/item/CS_URS_2023_02/979071111"/>
    <hyperlink ref="F586" r:id="rId100" display="https://podminky.urs.cz/item/CS_URS_2023_02/979071121"/>
    <hyperlink ref="F589" r:id="rId101" display="https://podminky.urs.cz/item/CS_URS_2023_02/979071122"/>
    <hyperlink ref="F622" r:id="rId102" display="https://podminky.urs.cz/item/CS_URS_2023_02/997013811"/>
    <hyperlink ref="F629" r:id="rId103" display="https://podminky.urs.cz/item/CS_URS_2022_01/997221551"/>
    <hyperlink ref="F635" r:id="rId104" display="https://podminky.urs.cz/item/CS_URS_2022_01/997221559"/>
    <hyperlink ref="F640" r:id="rId105" display="https://podminky.urs.cz/item/CS_URS_2022_01/997221561"/>
    <hyperlink ref="F645" r:id="rId106" display="https://podminky.urs.cz/item/CS_URS_2022_01/997221569"/>
    <hyperlink ref="F650" r:id="rId107" display="https://podminky.urs.cz/item/CS_URS_2022_01/997221569"/>
    <hyperlink ref="F655" r:id="rId108" display="https://podminky.urs.cz/item/CS_URS_2022_01/997221861"/>
    <hyperlink ref="F660" r:id="rId109" display="https://podminky.urs.cz/item/CS_URS_2022_01/997221873"/>
    <hyperlink ref="F665" r:id="rId110" display="https://podminky.urs.cz/item/CS_URS_2022_01/997221875"/>
    <hyperlink ref="F671" r:id="rId111" display="https://podminky.urs.cz/item/CS_URS_2023_02/998223011"/>
    <hyperlink ref="F676" r:id="rId112" display="https://podminky.urs.cz/item/CS_URS_2022_01/711132101"/>
    <hyperlink ref="F682" r:id="rId113" display="https://podminky.urs.cz/item/CS_URS_2023_02/767163201"/>
    <hyperlink ref="F687" r:id="rId114" display="https://podminky.urs.cz/item/CS_URS_2023_02/772522170"/>
    <hyperlink ref="F702" r:id="rId115" display="https://podminky.urs.cz/item/CS_URS_2023_02/772526170"/>
  </hyperlinks>
  <pageMargins left="0.39375" right="0.39375" top="0.39375" bottom="0.39375" header="0" footer="0"/>
  <pageSetup paperSize="9" orientation="portrait" blackAndWhite="1" fitToHeight="100"/>
  <headerFooter>
    <oddFooter>&amp;CStrana &amp;P z &amp;N</oddFooter>
  </headerFooter>
  <drawing r:id="rId11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94</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1343</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ROUND((SUM(BE128:BE408)),  2)</f>
        <v>0</v>
      </c>
      <c r="G35" s="39"/>
      <c r="H35" s="39"/>
      <c r="I35" s="157">
        <v>0.20999999999999999</v>
      </c>
      <c r="J35" s="39"/>
      <c r="K35" s="152">
        <f>ROUND(((SUM(BE128:BE408))*I35),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ROUND((SUM(BF128:BF408)),  2)</f>
        <v>0</v>
      </c>
      <c r="G36" s="39"/>
      <c r="H36" s="39"/>
      <c r="I36" s="157">
        <v>0.14999999999999999</v>
      </c>
      <c r="J36" s="39"/>
      <c r="K36" s="152">
        <f>ROUND(((SUM(BF128:BF408))*I36),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ROUND((SUM(BG128:BG408)),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ROUND((SUM(BH128:BH408)),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ROUND((SUM(BI128:BI408)),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102 - MK ul. K Náměstí</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Q128</f>
        <v>0</v>
      </c>
      <c r="J96" s="111">
        <f>R128</f>
        <v>0</v>
      </c>
      <c r="K96" s="111">
        <f>K128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Q129</f>
        <v>0</v>
      </c>
      <c r="J97" s="185">
        <f>R129</f>
        <v>0</v>
      </c>
      <c r="K97" s="185">
        <f>K129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Q130</f>
        <v>0</v>
      </c>
      <c r="J98" s="191">
        <f>R130</f>
        <v>0</v>
      </c>
      <c r="K98" s="191">
        <f>K130</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1344</v>
      </c>
      <c r="E99" s="190"/>
      <c r="F99" s="190"/>
      <c r="G99" s="190"/>
      <c r="H99" s="190"/>
      <c r="I99" s="191">
        <f>Q198</f>
        <v>0</v>
      </c>
      <c r="J99" s="191">
        <f>R198</f>
        <v>0</v>
      </c>
      <c r="K99" s="191">
        <f>K198</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464</v>
      </c>
      <c r="E100" s="190"/>
      <c r="F100" s="190"/>
      <c r="G100" s="190"/>
      <c r="H100" s="190"/>
      <c r="I100" s="191">
        <f>Q234</f>
        <v>0</v>
      </c>
      <c r="J100" s="191">
        <f>R234</f>
        <v>0</v>
      </c>
      <c r="K100" s="191">
        <f>K234</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467</v>
      </c>
      <c r="E101" s="190"/>
      <c r="F101" s="190"/>
      <c r="G101" s="190"/>
      <c r="H101" s="190"/>
      <c r="I101" s="191">
        <f>Q239</f>
        <v>0</v>
      </c>
      <c r="J101" s="191">
        <f>R239</f>
        <v>0</v>
      </c>
      <c r="K101" s="191">
        <f>K239</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468</v>
      </c>
      <c r="E102" s="190"/>
      <c r="F102" s="190"/>
      <c r="G102" s="190"/>
      <c r="H102" s="190"/>
      <c r="I102" s="191">
        <f>Q278</f>
        <v>0</v>
      </c>
      <c r="J102" s="191">
        <f>R278</f>
        <v>0</v>
      </c>
      <c r="K102" s="191">
        <f>K278</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469</v>
      </c>
      <c r="E103" s="190"/>
      <c r="F103" s="190"/>
      <c r="G103" s="190"/>
      <c r="H103" s="190"/>
      <c r="I103" s="191">
        <f>Q295</f>
        <v>0</v>
      </c>
      <c r="J103" s="191">
        <f>R295</f>
        <v>0</v>
      </c>
      <c r="K103" s="191">
        <f>K295</f>
        <v>0</v>
      </c>
      <c r="L103" s="188"/>
      <c r="M103" s="192"/>
      <c r="S103" s="10"/>
      <c r="T103" s="10"/>
      <c r="U103" s="10"/>
      <c r="V103" s="10"/>
      <c r="W103" s="10"/>
      <c r="X103" s="10"/>
      <c r="Y103" s="10"/>
      <c r="Z103" s="10"/>
      <c r="AA103" s="10"/>
      <c r="AB103" s="10"/>
      <c r="AC103" s="10"/>
      <c r="AD103" s="10"/>
      <c r="AE103" s="10"/>
    </row>
    <row r="104" s="10" customFormat="1" ht="19.92" customHeight="1">
      <c r="A104" s="10"/>
      <c r="B104" s="187"/>
      <c r="C104" s="188"/>
      <c r="D104" s="189" t="s">
        <v>470</v>
      </c>
      <c r="E104" s="190"/>
      <c r="F104" s="190"/>
      <c r="G104" s="190"/>
      <c r="H104" s="190"/>
      <c r="I104" s="191">
        <f>Q344</f>
        <v>0</v>
      </c>
      <c r="J104" s="191">
        <f>R344</f>
        <v>0</v>
      </c>
      <c r="K104" s="191">
        <f>K344</f>
        <v>0</v>
      </c>
      <c r="L104" s="188"/>
      <c r="M104" s="192"/>
      <c r="S104" s="10"/>
      <c r="T104" s="10"/>
      <c r="U104" s="10"/>
      <c r="V104" s="10"/>
      <c r="W104" s="10"/>
      <c r="X104" s="10"/>
      <c r="Y104" s="10"/>
      <c r="Z104" s="10"/>
      <c r="AA104" s="10"/>
      <c r="AB104" s="10"/>
      <c r="AC104" s="10"/>
      <c r="AD104" s="10"/>
      <c r="AE104" s="10"/>
    </row>
    <row r="105" s="10" customFormat="1" ht="19.92" customHeight="1">
      <c r="A105" s="10"/>
      <c r="B105" s="187"/>
      <c r="C105" s="188"/>
      <c r="D105" s="189" t="s">
        <v>471</v>
      </c>
      <c r="E105" s="190"/>
      <c r="F105" s="190"/>
      <c r="G105" s="190"/>
      <c r="H105" s="190"/>
      <c r="I105" s="191">
        <f>Q390</f>
        <v>0</v>
      </c>
      <c r="J105" s="191">
        <f>R390</f>
        <v>0</v>
      </c>
      <c r="K105" s="191">
        <f>K390</f>
        <v>0</v>
      </c>
      <c r="L105" s="188"/>
      <c r="M105" s="192"/>
      <c r="S105" s="10"/>
      <c r="T105" s="10"/>
      <c r="U105" s="10"/>
      <c r="V105" s="10"/>
      <c r="W105" s="10"/>
      <c r="X105" s="10"/>
      <c r="Y105" s="10"/>
      <c r="Z105" s="10"/>
      <c r="AA105" s="10"/>
      <c r="AB105" s="10"/>
      <c r="AC105" s="10"/>
      <c r="AD105" s="10"/>
      <c r="AE105" s="10"/>
    </row>
    <row r="106" s="9" customFormat="1" ht="24.96" customHeight="1">
      <c r="A106" s="9"/>
      <c r="B106" s="181"/>
      <c r="C106" s="182"/>
      <c r="D106" s="183" t="s">
        <v>472</v>
      </c>
      <c r="E106" s="184"/>
      <c r="F106" s="184"/>
      <c r="G106" s="184"/>
      <c r="H106" s="184"/>
      <c r="I106" s="185">
        <f>Q394</f>
        <v>0</v>
      </c>
      <c r="J106" s="185">
        <f>R394</f>
        <v>0</v>
      </c>
      <c r="K106" s="185">
        <f>K394</f>
        <v>0</v>
      </c>
      <c r="L106" s="182"/>
      <c r="M106" s="186"/>
      <c r="S106" s="9"/>
      <c r="T106" s="9"/>
      <c r="U106" s="9"/>
      <c r="V106" s="9"/>
      <c r="W106" s="9"/>
      <c r="X106" s="9"/>
      <c r="Y106" s="9"/>
      <c r="Z106" s="9"/>
      <c r="AA106" s="9"/>
      <c r="AB106" s="9"/>
      <c r="AC106" s="9"/>
      <c r="AD106" s="9"/>
      <c r="AE106" s="9"/>
    </row>
    <row r="107" s="10" customFormat="1" ht="19.92" customHeight="1">
      <c r="A107" s="10"/>
      <c r="B107" s="187"/>
      <c r="C107" s="188"/>
      <c r="D107" s="189" t="s">
        <v>473</v>
      </c>
      <c r="E107" s="190"/>
      <c r="F107" s="190"/>
      <c r="G107" s="190"/>
      <c r="H107" s="190"/>
      <c r="I107" s="191">
        <f>Q395</f>
        <v>0</v>
      </c>
      <c r="J107" s="191">
        <f>R395</f>
        <v>0</v>
      </c>
      <c r="K107" s="191">
        <f>K395</f>
        <v>0</v>
      </c>
      <c r="L107" s="188"/>
      <c r="M107" s="192"/>
      <c r="S107" s="10"/>
      <c r="T107" s="10"/>
      <c r="U107" s="10"/>
      <c r="V107" s="10"/>
      <c r="W107" s="10"/>
      <c r="X107" s="10"/>
      <c r="Y107" s="10"/>
      <c r="Z107" s="10"/>
      <c r="AA107" s="10"/>
      <c r="AB107" s="10"/>
      <c r="AC107" s="10"/>
      <c r="AD107" s="10"/>
      <c r="AE107" s="10"/>
    </row>
    <row r="108" s="10" customFormat="1" ht="19.92" customHeight="1">
      <c r="A108" s="10"/>
      <c r="B108" s="187"/>
      <c r="C108" s="188"/>
      <c r="D108" s="189" t="s">
        <v>475</v>
      </c>
      <c r="E108" s="190"/>
      <c r="F108" s="190"/>
      <c r="G108" s="190"/>
      <c r="H108" s="190"/>
      <c r="I108" s="191">
        <f>Q401</f>
        <v>0</v>
      </c>
      <c r="J108" s="191">
        <f>R401</f>
        <v>0</v>
      </c>
      <c r="K108" s="191">
        <f>K401</f>
        <v>0</v>
      </c>
      <c r="L108" s="188"/>
      <c r="M108" s="19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8"/>
      <c r="M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70"/>
      <c r="M114" s="64"/>
      <c r="S114" s="39"/>
      <c r="T114" s="39"/>
      <c r="U114" s="39"/>
      <c r="V114" s="39"/>
      <c r="W114" s="39"/>
      <c r="X114" s="39"/>
      <c r="Y114" s="39"/>
      <c r="Z114" s="39"/>
      <c r="AA114" s="39"/>
      <c r="AB114" s="39"/>
      <c r="AC114" s="39"/>
      <c r="AD114" s="39"/>
      <c r="AE114" s="39"/>
    </row>
    <row r="115" s="2" customFormat="1" ht="24.96" customHeight="1">
      <c r="A115" s="39"/>
      <c r="B115" s="40"/>
      <c r="C115" s="24" t="s">
        <v>148</v>
      </c>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6.5" customHeight="1">
      <c r="A118" s="39"/>
      <c r="B118" s="40"/>
      <c r="C118" s="41"/>
      <c r="D118" s="41"/>
      <c r="E118" s="176" t="str">
        <f>E7</f>
        <v>Úpravy náměstí Republiky v rámci MPZ Tachov</v>
      </c>
      <c r="F118" s="33"/>
      <c r="G118" s="33"/>
      <c r="H118" s="33"/>
      <c r="I118" s="41"/>
      <c r="J118" s="41"/>
      <c r="K118" s="41"/>
      <c r="L118" s="41"/>
      <c r="M118" s="64"/>
      <c r="S118" s="39"/>
      <c r="T118" s="39"/>
      <c r="U118" s="39"/>
      <c r="V118" s="39"/>
      <c r="W118" s="39"/>
      <c r="X118" s="39"/>
      <c r="Y118" s="39"/>
      <c r="Z118" s="39"/>
      <c r="AA118" s="39"/>
      <c r="AB118" s="39"/>
      <c r="AC118" s="39"/>
      <c r="AD118" s="39"/>
      <c r="AE118" s="39"/>
    </row>
    <row r="119" s="2" customFormat="1" ht="12" customHeight="1">
      <c r="A119" s="39"/>
      <c r="B119" s="40"/>
      <c r="C119" s="33" t="s">
        <v>133</v>
      </c>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102 - MK ul. K Náměstí</v>
      </c>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41"/>
      <c r="M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F12</f>
        <v xml:space="preserve"> </v>
      </c>
      <c r="G122" s="41"/>
      <c r="H122" s="41"/>
      <c r="I122" s="33" t="s">
        <v>23</v>
      </c>
      <c r="J122" s="80" t="str">
        <f>IF(J12="","",J12)</f>
        <v>11. 12. 2023</v>
      </c>
      <c r="K122" s="41"/>
      <c r="L122" s="41"/>
      <c r="M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41"/>
      <c r="M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E15</f>
        <v>Město Tachov</v>
      </c>
      <c r="G124" s="41"/>
      <c r="H124" s="41"/>
      <c r="I124" s="33" t="s">
        <v>31</v>
      </c>
      <c r="J124" s="37" t="str">
        <f>E21</f>
        <v>Ing. Václav Lacyk</v>
      </c>
      <c r="K124" s="41"/>
      <c r="L124" s="41"/>
      <c r="M124" s="64"/>
      <c r="S124" s="39"/>
      <c r="T124" s="39"/>
      <c r="U124" s="39"/>
      <c r="V124" s="39"/>
      <c r="W124" s="39"/>
      <c r="X124" s="39"/>
      <c r="Y124" s="39"/>
      <c r="Z124" s="39"/>
      <c r="AA124" s="39"/>
      <c r="AB124" s="39"/>
      <c r="AC124" s="39"/>
      <c r="AD124" s="39"/>
      <c r="AE124" s="39"/>
    </row>
    <row r="125" s="2" customFormat="1" ht="25.65" customHeight="1">
      <c r="A125" s="39"/>
      <c r="B125" s="40"/>
      <c r="C125" s="33" t="s">
        <v>29</v>
      </c>
      <c r="D125" s="41"/>
      <c r="E125" s="41"/>
      <c r="F125" s="28" t="str">
        <f>IF(E18="","",E18)</f>
        <v>Vyplň údaj</v>
      </c>
      <c r="G125" s="41"/>
      <c r="H125" s="41"/>
      <c r="I125" s="33" t="s">
        <v>33</v>
      </c>
      <c r="J125" s="37" t="str">
        <f>E24</f>
        <v>D PROJEKT PLZEŇ Nedvěd s.r.o.</v>
      </c>
      <c r="K125" s="41"/>
      <c r="L125" s="41"/>
      <c r="M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41"/>
      <c r="M126" s="64"/>
      <c r="S126" s="39"/>
      <c r="T126" s="39"/>
      <c r="U126" s="39"/>
      <c r="V126" s="39"/>
      <c r="W126" s="39"/>
      <c r="X126" s="39"/>
      <c r="Y126" s="39"/>
      <c r="Z126" s="39"/>
      <c r="AA126" s="39"/>
      <c r="AB126" s="39"/>
      <c r="AC126" s="39"/>
      <c r="AD126" s="39"/>
      <c r="AE126" s="39"/>
    </row>
    <row r="127" s="11" customFormat="1" ht="29.28" customHeight="1">
      <c r="A127" s="193"/>
      <c r="B127" s="194"/>
      <c r="C127" s="195" t="s">
        <v>149</v>
      </c>
      <c r="D127" s="196" t="s">
        <v>61</v>
      </c>
      <c r="E127" s="196" t="s">
        <v>57</v>
      </c>
      <c r="F127" s="196" t="s">
        <v>58</v>
      </c>
      <c r="G127" s="196" t="s">
        <v>150</v>
      </c>
      <c r="H127" s="196" t="s">
        <v>151</v>
      </c>
      <c r="I127" s="196" t="s">
        <v>152</v>
      </c>
      <c r="J127" s="196" t="s">
        <v>153</v>
      </c>
      <c r="K127" s="196" t="s">
        <v>143</v>
      </c>
      <c r="L127" s="197" t="s">
        <v>154</v>
      </c>
      <c r="M127" s="198"/>
      <c r="N127" s="101" t="s">
        <v>1</v>
      </c>
      <c r="O127" s="102" t="s">
        <v>40</v>
      </c>
      <c r="P127" s="102" t="s">
        <v>155</v>
      </c>
      <c r="Q127" s="102" t="s">
        <v>156</v>
      </c>
      <c r="R127" s="102" t="s">
        <v>157</v>
      </c>
      <c r="S127" s="102" t="s">
        <v>158</v>
      </c>
      <c r="T127" s="102" t="s">
        <v>159</v>
      </c>
      <c r="U127" s="102" t="s">
        <v>160</v>
      </c>
      <c r="V127" s="102" t="s">
        <v>161</v>
      </c>
      <c r="W127" s="102" t="s">
        <v>162</v>
      </c>
      <c r="X127" s="103" t="s">
        <v>163</v>
      </c>
      <c r="Y127" s="193"/>
      <c r="Z127" s="193"/>
      <c r="AA127" s="193"/>
      <c r="AB127" s="193"/>
      <c r="AC127" s="193"/>
      <c r="AD127" s="193"/>
      <c r="AE127" s="193"/>
    </row>
    <row r="128" s="2" customFormat="1" ht="22.8" customHeight="1">
      <c r="A128" s="39"/>
      <c r="B128" s="40"/>
      <c r="C128" s="108" t="s">
        <v>164</v>
      </c>
      <c r="D128" s="41"/>
      <c r="E128" s="41"/>
      <c r="F128" s="41"/>
      <c r="G128" s="41"/>
      <c r="H128" s="41"/>
      <c r="I128" s="41"/>
      <c r="J128" s="41"/>
      <c r="K128" s="199">
        <f>BK128</f>
        <v>0</v>
      </c>
      <c r="L128" s="41"/>
      <c r="M128" s="45"/>
      <c r="N128" s="104"/>
      <c r="O128" s="200"/>
      <c r="P128" s="105"/>
      <c r="Q128" s="201">
        <f>Q129+Q394</f>
        <v>0</v>
      </c>
      <c r="R128" s="201">
        <f>R129+R394</f>
        <v>0</v>
      </c>
      <c r="S128" s="105"/>
      <c r="T128" s="202">
        <f>T129+T394</f>
        <v>0</v>
      </c>
      <c r="U128" s="105"/>
      <c r="V128" s="202">
        <f>V129+V394</f>
        <v>212.63081589999999</v>
      </c>
      <c r="W128" s="105"/>
      <c r="X128" s="203">
        <f>X129+X394</f>
        <v>224.73460000000003</v>
      </c>
      <c r="Y128" s="39"/>
      <c r="Z128" s="39"/>
      <c r="AA128" s="39"/>
      <c r="AB128" s="39"/>
      <c r="AC128" s="39"/>
      <c r="AD128" s="39"/>
      <c r="AE128" s="39"/>
      <c r="AT128" s="18" t="s">
        <v>77</v>
      </c>
      <c r="AU128" s="18" t="s">
        <v>145</v>
      </c>
      <c r="BK128" s="204">
        <f>BK129+BK394</f>
        <v>0</v>
      </c>
    </row>
    <row r="129" s="12" customFormat="1" ht="25.92" customHeight="1">
      <c r="A129" s="12"/>
      <c r="B129" s="205"/>
      <c r="C129" s="206"/>
      <c r="D129" s="207" t="s">
        <v>77</v>
      </c>
      <c r="E129" s="208" t="s">
        <v>165</v>
      </c>
      <c r="F129" s="208" t="s">
        <v>166</v>
      </c>
      <c r="G129" s="206"/>
      <c r="H129" s="206"/>
      <c r="I129" s="209"/>
      <c r="J129" s="209"/>
      <c r="K129" s="210">
        <f>BK129</f>
        <v>0</v>
      </c>
      <c r="L129" s="206"/>
      <c r="M129" s="211"/>
      <c r="N129" s="212"/>
      <c r="O129" s="213"/>
      <c r="P129" s="213"/>
      <c r="Q129" s="214">
        <f>Q130+Q198+Q234+Q239+Q278+Q295+Q344+Q390</f>
        <v>0</v>
      </c>
      <c r="R129" s="214">
        <f>R130+R198+R234+R239+R278+R295+R344+R390</f>
        <v>0</v>
      </c>
      <c r="S129" s="213"/>
      <c r="T129" s="215">
        <f>T130+T198+T234+T239+T278+T295+T344+T390</f>
        <v>0</v>
      </c>
      <c r="U129" s="213"/>
      <c r="V129" s="215">
        <f>V130+V198+V234+V239+V278+V295+V344+V390</f>
        <v>207.12263589999998</v>
      </c>
      <c r="W129" s="213"/>
      <c r="X129" s="216">
        <f>X130+X198+X234+X239+X278+X295+X344+X390</f>
        <v>224.73460000000003</v>
      </c>
      <c r="Y129" s="12"/>
      <c r="Z129" s="12"/>
      <c r="AA129" s="12"/>
      <c r="AB129" s="12"/>
      <c r="AC129" s="12"/>
      <c r="AD129" s="12"/>
      <c r="AE129" s="12"/>
      <c r="AR129" s="217" t="s">
        <v>86</v>
      </c>
      <c r="AT129" s="218" t="s">
        <v>77</v>
      </c>
      <c r="AU129" s="218" t="s">
        <v>78</v>
      </c>
      <c r="AY129" s="217" t="s">
        <v>167</v>
      </c>
      <c r="BK129" s="219">
        <f>BK130+BK198+BK234+BK239+BK278+BK295+BK344+BK390</f>
        <v>0</v>
      </c>
    </row>
    <row r="130" s="12" customFormat="1" ht="22.8" customHeight="1">
      <c r="A130" s="12"/>
      <c r="B130" s="205"/>
      <c r="C130" s="206"/>
      <c r="D130" s="207" t="s">
        <v>77</v>
      </c>
      <c r="E130" s="220" t="s">
        <v>86</v>
      </c>
      <c r="F130" s="220" t="s">
        <v>168</v>
      </c>
      <c r="G130" s="206"/>
      <c r="H130" s="206"/>
      <c r="I130" s="209"/>
      <c r="J130" s="209"/>
      <c r="K130" s="221">
        <f>BK130</f>
        <v>0</v>
      </c>
      <c r="L130" s="206"/>
      <c r="M130" s="211"/>
      <c r="N130" s="212"/>
      <c r="O130" s="213"/>
      <c r="P130" s="213"/>
      <c r="Q130" s="214">
        <f>SUM(Q131:Q197)</f>
        <v>0</v>
      </c>
      <c r="R130" s="214">
        <f>SUM(R131:R197)</f>
        <v>0</v>
      </c>
      <c r="S130" s="213"/>
      <c r="T130" s="215">
        <f>SUM(T131:T197)</f>
        <v>0</v>
      </c>
      <c r="U130" s="213"/>
      <c r="V130" s="215">
        <f>SUM(V131:V197)</f>
        <v>0</v>
      </c>
      <c r="W130" s="213"/>
      <c r="X130" s="216">
        <f>SUM(X131:X197)</f>
        <v>222.76460000000003</v>
      </c>
      <c r="Y130" s="12"/>
      <c r="Z130" s="12"/>
      <c r="AA130" s="12"/>
      <c r="AB130" s="12"/>
      <c r="AC130" s="12"/>
      <c r="AD130" s="12"/>
      <c r="AE130" s="12"/>
      <c r="AR130" s="217" t="s">
        <v>86</v>
      </c>
      <c r="AT130" s="218" t="s">
        <v>77</v>
      </c>
      <c r="AU130" s="218" t="s">
        <v>86</v>
      </c>
      <c r="AY130" s="217" t="s">
        <v>167</v>
      </c>
      <c r="BK130" s="219">
        <f>SUM(BK131:BK197)</f>
        <v>0</v>
      </c>
    </row>
    <row r="131" s="2" customFormat="1" ht="24.15" customHeight="1">
      <c r="A131" s="39"/>
      <c r="B131" s="40"/>
      <c r="C131" s="222" t="s">
        <v>86</v>
      </c>
      <c r="D131" s="222" t="s">
        <v>169</v>
      </c>
      <c r="E131" s="223" t="s">
        <v>497</v>
      </c>
      <c r="F131" s="224" t="s">
        <v>498</v>
      </c>
      <c r="G131" s="225" t="s">
        <v>172</v>
      </c>
      <c r="H131" s="226">
        <v>1.1000000000000001</v>
      </c>
      <c r="I131" s="227"/>
      <c r="J131" s="227"/>
      <c r="K131" s="228">
        <f>ROUND(P131*H131,2)</f>
        <v>0</v>
      </c>
      <c r="L131" s="224" t="s">
        <v>478</v>
      </c>
      <c r="M131" s="45"/>
      <c r="N131" s="229" t="s">
        <v>1</v>
      </c>
      <c r="O131" s="230" t="s">
        <v>41</v>
      </c>
      <c r="P131" s="231">
        <f>I131+J131</f>
        <v>0</v>
      </c>
      <c r="Q131" s="231">
        <f>ROUND(I131*H131,2)</f>
        <v>0</v>
      </c>
      <c r="R131" s="231">
        <f>ROUND(J131*H131,2)</f>
        <v>0</v>
      </c>
      <c r="S131" s="92"/>
      <c r="T131" s="232">
        <f>S131*H131</f>
        <v>0</v>
      </c>
      <c r="U131" s="232">
        <v>0</v>
      </c>
      <c r="V131" s="232">
        <f>U131*H131</f>
        <v>0</v>
      </c>
      <c r="W131" s="232">
        <v>0.32000000000000001</v>
      </c>
      <c r="X131" s="233">
        <f>W131*H131</f>
        <v>0.35200000000000004</v>
      </c>
      <c r="Y131" s="39"/>
      <c r="Z131" s="39"/>
      <c r="AA131" s="39"/>
      <c r="AB131" s="39"/>
      <c r="AC131" s="39"/>
      <c r="AD131" s="39"/>
      <c r="AE131" s="39"/>
      <c r="AR131" s="234" t="s">
        <v>174</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174</v>
      </c>
      <c r="BM131" s="234" t="s">
        <v>1345</v>
      </c>
    </row>
    <row r="132" s="2" customFormat="1">
      <c r="A132" s="39"/>
      <c r="B132" s="40"/>
      <c r="C132" s="41"/>
      <c r="D132" s="236" t="s">
        <v>176</v>
      </c>
      <c r="E132" s="41"/>
      <c r="F132" s="237" t="s">
        <v>500</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501</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ht="24.15" customHeight="1">
      <c r="A134" s="39"/>
      <c r="B134" s="40"/>
      <c r="C134" s="222" t="s">
        <v>88</v>
      </c>
      <c r="D134" s="222" t="s">
        <v>169</v>
      </c>
      <c r="E134" s="223" t="s">
        <v>1346</v>
      </c>
      <c r="F134" s="224" t="s">
        <v>1347</v>
      </c>
      <c r="G134" s="225" t="s">
        <v>172</v>
      </c>
      <c r="H134" s="226">
        <v>31.600000000000001</v>
      </c>
      <c r="I134" s="227"/>
      <c r="J134" s="227"/>
      <c r="K134" s="228">
        <f>ROUND(P134*H134,2)</f>
        <v>0</v>
      </c>
      <c r="L134" s="224" t="s">
        <v>478</v>
      </c>
      <c r="M134" s="45"/>
      <c r="N134" s="229" t="s">
        <v>1</v>
      </c>
      <c r="O134" s="230" t="s">
        <v>41</v>
      </c>
      <c r="P134" s="231">
        <f>I134+J134</f>
        <v>0</v>
      </c>
      <c r="Q134" s="231">
        <f>ROUND(I134*H134,2)</f>
        <v>0</v>
      </c>
      <c r="R134" s="231">
        <f>ROUND(J134*H134,2)</f>
        <v>0</v>
      </c>
      <c r="S134" s="92"/>
      <c r="T134" s="232">
        <f>S134*H134</f>
        <v>0</v>
      </c>
      <c r="U134" s="232">
        <v>0</v>
      </c>
      <c r="V134" s="232">
        <f>U134*H134</f>
        <v>0</v>
      </c>
      <c r="W134" s="232">
        <v>0.29499999999999998</v>
      </c>
      <c r="X134" s="233">
        <f>W134*H134</f>
        <v>9.3219999999999992</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1348</v>
      </c>
    </row>
    <row r="135" s="2" customFormat="1">
      <c r="A135" s="39"/>
      <c r="B135" s="40"/>
      <c r="C135" s="41"/>
      <c r="D135" s="236" t="s">
        <v>176</v>
      </c>
      <c r="E135" s="41"/>
      <c r="F135" s="237" t="s">
        <v>1349</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41" t="s">
        <v>178</v>
      </c>
      <c r="E136" s="41"/>
      <c r="F136" s="242" t="s">
        <v>1350</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178</v>
      </c>
      <c r="AU136" s="18" t="s">
        <v>88</v>
      </c>
    </row>
    <row r="137" s="2" customFormat="1" ht="24.15" customHeight="1">
      <c r="A137" s="39"/>
      <c r="B137" s="40"/>
      <c r="C137" s="222" t="s">
        <v>188</v>
      </c>
      <c r="D137" s="222" t="s">
        <v>169</v>
      </c>
      <c r="E137" s="223" t="s">
        <v>547</v>
      </c>
      <c r="F137" s="224" t="s">
        <v>548</v>
      </c>
      <c r="G137" s="225" t="s">
        <v>172</v>
      </c>
      <c r="H137" s="226">
        <v>224.09999999999999</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0.44</v>
      </c>
      <c r="X137" s="233">
        <f>W137*H137</f>
        <v>98.603999999999999</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1351</v>
      </c>
    </row>
    <row r="138" s="2" customFormat="1">
      <c r="A138" s="39"/>
      <c r="B138" s="40"/>
      <c r="C138" s="41"/>
      <c r="D138" s="236" t="s">
        <v>176</v>
      </c>
      <c r="E138" s="41"/>
      <c r="F138" s="237" t="s">
        <v>550</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551</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2" customFormat="1" ht="24.15" customHeight="1">
      <c r="A140" s="39"/>
      <c r="B140" s="40"/>
      <c r="C140" s="222" t="s">
        <v>174</v>
      </c>
      <c r="D140" s="222" t="s">
        <v>169</v>
      </c>
      <c r="E140" s="223" t="s">
        <v>1352</v>
      </c>
      <c r="F140" s="224" t="s">
        <v>1353</v>
      </c>
      <c r="G140" s="225" t="s">
        <v>172</v>
      </c>
      <c r="H140" s="226">
        <v>223</v>
      </c>
      <c r="I140" s="227"/>
      <c r="J140" s="227"/>
      <c r="K140" s="228">
        <f>ROUND(P140*H140,2)</f>
        <v>0</v>
      </c>
      <c r="L140" s="224" t="s">
        <v>478</v>
      </c>
      <c r="M140" s="45"/>
      <c r="N140" s="229" t="s">
        <v>1</v>
      </c>
      <c r="O140" s="230" t="s">
        <v>41</v>
      </c>
      <c r="P140" s="231">
        <f>I140+J140</f>
        <v>0</v>
      </c>
      <c r="Q140" s="231">
        <f>ROUND(I140*H140,2)</f>
        <v>0</v>
      </c>
      <c r="R140" s="231">
        <f>ROUND(J140*H140,2)</f>
        <v>0</v>
      </c>
      <c r="S140" s="92"/>
      <c r="T140" s="232">
        <f>S140*H140</f>
        <v>0</v>
      </c>
      <c r="U140" s="232">
        <v>0</v>
      </c>
      <c r="V140" s="232">
        <f>U140*H140</f>
        <v>0</v>
      </c>
      <c r="W140" s="232">
        <v>0.316</v>
      </c>
      <c r="X140" s="233">
        <f>W140*H140</f>
        <v>70.468000000000004</v>
      </c>
      <c r="Y140" s="39"/>
      <c r="Z140" s="39"/>
      <c r="AA140" s="39"/>
      <c r="AB140" s="39"/>
      <c r="AC140" s="39"/>
      <c r="AD140" s="39"/>
      <c r="AE140" s="39"/>
      <c r="AR140" s="234" t="s">
        <v>174</v>
      </c>
      <c r="AT140" s="234" t="s">
        <v>169</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174</v>
      </c>
      <c r="BM140" s="234" t="s">
        <v>1354</v>
      </c>
    </row>
    <row r="141" s="2" customFormat="1">
      <c r="A141" s="39"/>
      <c r="B141" s="40"/>
      <c r="C141" s="41"/>
      <c r="D141" s="236" t="s">
        <v>176</v>
      </c>
      <c r="E141" s="41"/>
      <c r="F141" s="237" t="s">
        <v>1355</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2" customFormat="1">
      <c r="A142" s="39"/>
      <c r="B142" s="40"/>
      <c r="C142" s="41"/>
      <c r="D142" s="241" t="s">
        <v>178</v>
      </c>
      <c r="E142" s="41"/>
      <c r="F142" s="242" t="s">
        <v>1356</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178</v>
      </c>
      <c r="AU142" s="18" t="s">
        <v>88</v>
      </c>
    </row>
    <row r="143" s="2" customFormat="1" ht="24.15" customHeight="1">
      <c r="A143" s="39"/>
      <c r="B143" s="40"/>
      <c r="C143" s="222" t="s">
        <v>201</v>
      </c>
      <c r="D143" s="222" t="s">
        <v>169</v>
      </c>
      <c r="E143" s="223" t="s">
        <v>1357</v>
      </c>
      <c r="F143" s="224" t="s">
        <v>1358</v>
      </c>
      <c r="G143" s="225" t="s">
        <v>172</v>
      </c>
      <c r="H143" s="226">
        <v>77.799999999999997</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0.28999999999999998</v>
      </c>
      <c r="X143" s="233">
        <f>W143*H143</f>
        <v>22.561999999999998</v>
      </c>
      <c r="Y143" s="39"/>
      <c r="Z143" s="39"/>
      <c r="AA143" s="39"/>
      <c r="AB143" s="39"/>
      <c r="AC143" s="39"/>
      <c r="AD143" s="39"/>
      <c r="AE143" s="39"/>
      <c r="AR143" s="234" t="s">
        <v>174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174</v>
      </c>
      <c r="BM143" s="234" t="s">
        <v>1359</v>
      </c>
    </row>
    <row r="144" s="2" customFormat="1">
      <c r="A144" s="39"/>
      <c r="B144" s="40"/>
      <c r="C144" s="41"/>
      <c r="D144" s="236" t="s">
        <v>176</v>
      </c>
      <c r="E144" s="41"/>
      <c r="F144" s="237" t="s">
        <v>1360</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1361</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2" customFormat="1" ht="24.15" customHeight="1">
      <c r="A146" s="39"/>
      <c r="B146" s="40"/>
      <c r="C146" s="222" t="s">
        <v>208</v>
      </c>
      <c r="D146" s="222" t="s">
        <v>169</v>
      </c>
      <c r="E146" s="223" t="s">
        <v>1362</v>
      </c>
      <c r="F146" s="224" t="s">
        <v>1363</v>
      </c>
      <c r="G146" s="225" t="s">
        <v>172</v>
      </c>
      <c r="H146" s="226">
        <v>46.200000000000003</v>
      </c>
      <c r="I146" s="227"/>
      <c r="J146" s="227"/>
      <c r="K146" s="228">
        <f>ROUND(P146*H146,2)</f>
        <v>0</v>
      </c>
      <c r="L146" s="224" t="s">
        <v>478</v>
      </c>
      <c r="M146" s="45"/>
      <c r="N146" s="229" t="s">
        <v>1</v>
      </c>
      <c r="O146" s="230" t="s">
        <v>41</v>
      </c>
      <c r="P146" s="231">
        <f>I146+J146</f>
        <v>0</v>
      </c>
      <c r="Q146" s="231">
        <f>ROUND(I146*H146,2)</f>
        <v>0</v>
      </c>
      <c r="R146" s="231">
        <f>ROUND(J146*H146,2)</f>
        <v>0</v>
      </c>
      <c r="S146" s="92"/>
      <c r="T146" s="232">
        <f>S146*H146</f>
        <v>0</v>
      </c>
      <c r="U146" s="232">
        <v>0</v>
      </c>
      <c r="V146" s="232">
        <f>U146*H146</f>
        <v>0</v>
      </c>
      <c r="W146" s="232">
        <v>0.098000000000000004</v>
      </c>
      <c r="X146" s="233">
        <f>W146*H146</f>
        <v>4.5276000000000005</v>
      </c>
      <c r="Y146" s="39"/>
      <c r="Z146" s="39"/>
      <c r="AA146" s="39"/>
      <c r="AB146" s="39"/>
      <c r="AC146" s="39"/>
      <c r="AD146" s="39"/>
      <c r="AE146" s="39"/>
      <c r="AR146" s="234" t="s">
        <v>174</v>
      </c>
      <c r="AT146" s="234" t="s">
        <v>169</v>
      </c>
      <c r="AU146" s="234" t="s">
        <v>88</v>
      </c>
      <c r="AY146" s="18" t="s">
        <v>167</v>
      </c>
      <c r="BE146" s="235">
        <f>IF(O146="základní",K146,0)</f>
        <v>0</v>
      </c>
      <c r="BF146" s="235">
        <f>IF(O146="snížená",K146,0)</f>
        <v>0</v>
      </c>
      <c r="BG146" s="235">
        <f>IF(O146="zákl. přenesená",K146,0)</f>
        <v>0</v>
      </c>
      <c r="BH146" s="235">
        <f>IF(O146="sníž. přenesená",K146,0)</f>
        <v>0</v>
      </c>
      <c r="BI146" s="235">
        <f>IF(O146="nulová",K146,0)</f>
        <v>0</v>
      </c>
      <c r="BJ146" s="18" t="s">
        <v>86</v>
      </c>
      <c r="BK146" s="235">
        <f>ROUND(P146*H146,2)</f>
        <v>0</v>
      </c>
      <c r="BL146" s="18" t="s">
        <v>174</v>
      </c>
      <c r="BM146" s="234" t="s">
        <v>1364</v>
      </c>
    </row>
    <row r="147" s="2" customFormat="1">
      <c r="A147" s="39"/>
      <c r="B147" s="40"/>
      <c r="C147" s="41"/>
      <c r="D147" s="236" t="s">
        <v>176</v>
      </c>
      <c r="E147" s="41"/>
      <c r="F147" s="237" t="s">
        <v>1365</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176</v>
      </c>
      <c r="AU147" s="18" t="s">
        <v>88</v>
      </c>
    </row>
    <row r="148" s="2" customFormat="1">
      <c r="A148" s="39"/>
      <c r="B148" s="40"/>
      <c r="C148" s="41"/>
      <c r="D148" s="241" t="s">
        <v>178</v>
      </c>
      <c r="E148" s="41"/>
      <c r="F148" s="242" t="s">
        <v>1366</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178</v>
      </c>
      <c r="AU148" s="18" t="s">
        <v>88</v>
      </c>
    </row>
    <row r="149" s="2" customFormat="1" ht="24.15" customHeight="1">
      <c r="A149" s="39"/>
      <c r="B149" s="40"/>
      <c r="C149" s="222" t="s">
        <v>215</v>
      </c>
      <c r="D149" s="222" t="s">
        <v>169</v>
      </c>
      <c r="E149" s="223" t="s">
        <v>574</v>
      </c>
      <c r="F149" s="224" t="s">
        <v>575</v>
      </c>
      <c r="G149" s="225" t="s">
        <v>576</v>
      </c>
      <c r="H149" s="226">
        <v>34.200000000000003</v>
      </c>
      <c r="I149" s="227"/>
      <c r="J149" s="227"/>
      <c r="K149" s="228">
        <f>ROUND(P149*H149,2)</f>
        <v>0</v>
      </c>
      <c r="L149" s="224" t="s">
        <v>478</v>
      </c>
      <c r="M149" s="45"/>
      <c r="N149" s="229" t="s">
        <v>1</v>
      </c>
      <c r="O149" s="230" t="s">
        <v>41</v>
      </c>
      <c r="P149" s="231">
        <f>I149+J149</f>
        <v>0</v>
      </c>
      <c r="Q149" s="231">
        <f>ROUND(I149*H149,2)</f>
        <v>0</v>
      </c>
      <c r="R149" s="231">
        <f>ROUND(J149*H149,2)</f>
        <v>0</v>
      </c>
      <c r="S149" s="92"/>
      <c r="T149" s="232">
        <f>S149*H149</f>
        <v>0</v>
      </c>
      <c r="U149" s="232">
        <v>0</v>
      </c>
      <c r="V149" s="232">
        <f>U149*H149</f>
        <v>0</v>
      </c>
      <c r="W149" s="232">
        <v>0.28999999999999998</v>
      </c>
      <c r="X149" s="233">
        <f>W149*H149</f>
        <v>9.9179999999999993</v>
      </c>
      <c r="Y149" s="39"/>
      <c r="Z149" s="39"/>
      <c r="AA149" s="39"/>
      <c r="AB149" s="39"/>
      <c r="AC149" s="39"/>
      <c r="AD149" s="39"/>
      <c r="AE149" s="39"/>
      <c r="AR149" s="234" t="s">
        <v>174</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174</v>
      </c>
      <c r="BM149" s="234" t="s">
        <v>1367</v>
      </c>
    </row>
    <row r="150" s="2" customFormat="1">
      <c r="A150" s="39"/>
      <c r="B150" s="40"/>
      <c r="C150" s="41"/>
      <c r="D150" s="236" t="s">
        <v>176</v>
      </c>
      <c r="E150" s="41"/>
      <c r="F150" s="237" t="s">
        <v>578</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2" customFormat="1">
      <c r="A151" s="39"/>
      <c r="B151" s="40"/>
      <c r="C151" s="41"/>
      <c r="D151" s="241" t="s">
        <v>178</v>
      </c>
      <c r="E151" s="41"/>
      <c r="F151" s="242" t="s">
        <v>579</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178</v>
      </c>
      <c r="AU151" s="18" t="s">
        <v>88</v>
      </c>
    </row>
    <row r="152" s="2" customFormat="1" ht="24.15" customHeight="1">
      <c r="A152" s="39"/>
      <c r="B152" s="40"/>
      <c r="C152" s="222" t="s">
        <v>221</v>
      </c>
      <c r="D152" s="222" t="s">
        <v>169</v>
      </c>
      <c r="E152" s="223" t="s">
        <v>583</v>
      </c>
      <c r="F152" s="224" t="s">
        <v>584</v>
      </c>
      <c r="G152" s="225" t="s">
        <v>576</v>
      </c>
      <c r="H152" s="226">
        <v>33.200000000000003</v>
      </c>
      <c r="I152" s="227"/>
      <c r="J152" s="227"/>
      <c r="K152" s="228">
        <f>ROUND(P152*H152,2)</f>
        <v>0</v>
      </c>
      <c r="L152" s="224" t="s">
        <v>478</v>
      </c>
      <c r="M152" s="45"/>
      <c r="N152" s="229" t="s">
        <v>1</v>
      </c>
      <c r="O152" s="230" t="s">
        <v>41</v>
      </c>
      <c r="P152" s="231">
        <f>I152+J152</f>
        <v>0</v>
      </c>
      <c r="Q152" s="231">
        <f>ROUND(I152*H152,2)</f>
        <v>0</v>
      </c>
      <c r="R152" s="231">
        <f>ROUND(J152*H152,2)</f>
        <v>0</v>
      </c>
      <c r="S152" s="92"/>
      <c r="T152" s="232">
        <f>S152*H152</f>
        <v>0</v>
      </c>
      <c r="U152" s="232">
        <v>0</v>
      </c>
      <c r="V152" s="232">
        <f>U152*H152</f>
        <v>0</v>
      </c>
      <c r="W152" s="232">
        <v>0.20499999999999999</v>
      </c>
      <c r="X152" s="233">
        <f>W152*H152</f>
        <v>6.806</v>
      </c>
      <c r="Y152" s="39"/>
      <c r="Z152" s="39"/>
      <c r="AA152" s="39"/>
      <c r="AB152" s="39"/>
      <c r="AC152" s="39"/>
      <c r="AD152" s="39"/>
      <c r="AE152" s="39"/>
      <c r="AR152" s="234" t="s">
        <v>174</v>
      </c>
      <c r="AT152" s="234" t="s">
        <v>169</v>
      </c>
      <c r="AU152" s="234" t="s">
        <v>88</v>
      </c>
      <c r="AY152" s="18" t="s">
        <v>167</v>
      </c>
      <c r="BE152" s="235">
        <f>IF(O152="základní",K152,0)</f>
        <v>0</v>
      </c>
      <c r="BF152" s="235">
        <f>IF(O152="snížená",K152,0)</f>
        <v>0</v>
      </c>
      <c r="BG152" s="235">
        <f>IF(O152="zákl. přenesená",K152,0)</f>
        <v>0</v>
      </c>
      <c r="BH152" s="235">
        <f>IF(O152="sníž. přenesená",K152,0)</f>
        <v>0</v>
      </c>
      <c r="BI152" s="235">
        <f>IF(O152="nulová",K152,0)</f>
        <v>0</v>
      </c>
      <c r="BJ152" s="18" t="s">
        <v>86</v>
      </c>
      <c r="BK152" s="235">
        <f>ROUND(P152*H152,2)</f>
        <v>0</v>
      </c>
      <c r="BL152" s="18" t="s">
        <v>174</v>
      </c>
      <c r="BM152" s="234" t="s">
        <v>1368</v>
      </c>
    </row>
    <row r="153" s="2" customFormat="1">
      <c r="A153" s="39"/>
      <c r="B153" s="40"/>
      <c r="C153" s="41"/>
      <c r="D153" s="236" t="s">
        <v>176</v>
      </c>
      <c r="E153" s="41"/>
      <c r="F153" s="237" t="s">
        <v>586</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176</v>
      </c>
      <c r="AU153" s="18" t="s">
        <v>88</v>
      </c>
    </row>
    <row r="154" s="2" customFormat="1">
      <c r="A154" s="39"/>
      <c r="B154" s="40"/>
      <c r="C154" s="41"/>
      <c r="D154" s="241" t="s">
        <v>178</v>
      </c>
      <c r="E154" s="41"/>
      <c r="F154" s="242" t="s">
        <v>587</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178</v>
      </c>
      <c r="AU154" s="18" t="s">
        <v>88</v>
      </c>
    </row>
    <row r="155" s="2" customFormat="1">
      <c r="A155" s="39"/>
      <c r="B155" s="40"/>
      <c r="C155" s="41"/>
      <c r="D155" s="236" t="s">
        <v>186</v>
      </c>
      <c r="E155" s="41"/>
      <c r="F155" s="243" t="s">
        <v>580</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186</v>
      </c>
      <c r="AU155" s="18" t="s">
        <v>88</v>
      </c>
    </row>
    <row r="156" s="2" customFormat="1" ht="24.15" customHeight="1">
      <c r="A156" s="39"/>
      <c r="B156" s="40"/>
      <c r="C156" s="222" t="s">
        <v>227</v>
      </c>
      <c r="D156" s="222" t="s">
        <v>169</v>
      </c>
      <c r="E156" s="223" t="s">
        <v>583</v>
      </c>
      <c r="F156" s="224" t="s">
        <v>584</v>
      </c>
      <c r="G156" s="225" t="s">
        <v>576</v>
      </c>
      <c r="H156" s="226">
        <v>1</v>
      </c>
      <c r="I156" s="227"/>
      <c r="J156" s="227"/>
      <c r="K156" s="228">
        <f>ROUND(P156*H156,2)</f>
        <v>0</v>
      </c>
      <c r="L156" s="224" t="s">
        <v>478</v>
      </c>
      <c r="M156" s="45"/>
      <c r="N156" s="229" t="s">
        <v>1</v>
      </c>
      <c r="O156" s="230" t="s">
        <v>41</v>
      </c>
      <c r="P156" s="231">
        <f>I156+J156</f>
        <v>0</v>
      </c>
      <c r="Q156" s="231">
        <f>ROUND(I156*H156,2)</f>
        <v>0</v>
      </c>
      <c r="R156" s="231">
        <f>ROUND(J156*H156,2)</f>
        <v>0</v>
      </c>
      <c r="S156" s="92"/>
      <c r="T156" s="232">
        <f>S156*H156</f>
        <v>0</v>
      </c>
      <c r="U156" s="232">
        <v>0</v>
      </c>
      <c r="V156" s="232">
        <f>U156*H156</f>
        <v>0</v>
      </c>
      <c r="W156" s="232">
        <v>0.20499999999999999</v>
      </c>
      <c r="X156" s="233">
        <f>W156*H156</f>
        <v>0.20499999999999999</v>
      </c>
      <c r="Y156" s="39"/>
      <c r="Z156" s="39"/>
      <c r="AA156" s="39"/>
      <c r="AB156" s="39"/>
      <c r="AC156" s="39"/>
      <c r="AD156" s="39"/>
      <c r="AE156" s="39"/>
      <c r="AR156" s="234" t="s">
        <v>174</v>
      </c>
      <c r="AT156" s="234" t="s">
        <v>169</v>
      </c>
      <c r="AU156" s="234" t="s">
        <v>88</v>
      </c>
      <c r="AY156" s="18" t="s">
        <v>167</v>
      </c>
      <c r="BE156" s="235">
        <f>IF(O156="základní",K156,0)</f>
        <v>0</v>
      </c>
      <c r="BF156" s="235">
        <f>IF(O156="snížená",K156,0)</f>
        <v>0</v>
      </c>
      <c r="BG156" s="235">
        <f>IF(O156="zákl. přenesená",K156,0)</f>
        <v>0</v>
      </c>
      <c r="BH156" s="235">
        <f>IF(O156="sníž. přenesená",K156,0)</f>
        <v>0</v>
      </c>
      <c r="BI156" s="235">
        <f>IF(O156="nulová",K156,0)</f>
        <v>0</v>
      </c>
      <c r="BJ156" s="18" t="s">
        <v>86</v>
      </c>
      <c r="BK156" s="235">
        <f>ROUND(P156*H156,2)</f>
        <v>0</v>
      </c>
      <c r="BL156" s="18" t="s">
        <v>174</v>
      </c>
      <c r="BM156" s="234" t="s">
        <v>1369</v>
      </c>
    </row>
    <row r="157" s="2" customFormat="1">
      <c r="A157" s="39"/>
      <c r="B157" s="40"/>
      <c r="C157" s="41"/>
      <c r="D157" s="236" t="s">
        <v>176</v>
      </c>
      <c r="E157" s="41"/>
      <c r="F157" s="237" t="s">
        <v>586</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176</v>
      </c>
      <c r="AU157" s="18" t="s">
        <v>88</v>
      </c>
    </row>
    <row r="158" s="2" customFormat="1">
      <c r="A158" s="39"/>
      <c r="B158" s="40"/>
      <c r="C158" s="41"/>
      <c r="D158" s="241" t="s">
        <v>178</v>
      </c>
      <c r="E158" s="41"/>
      <c r="F158" s="242" t="s">
        <v>587</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178</v>
      </c>
      <c r="AU158" s="18" t="s">
        <v>88</v>
      </c>
    </row>
    <row r="159" s="2" customFormat="1">
      <c r="A159" s="39"/>
      <c r="B159" s="40"/>
      <c r="C159" s="41"/>
      <c r="D159" s="236" t="s">
        <v>186</v>
      </c>
      <c r="E159" s="41"/>
      <c r="F159" s="243" t="s">
        <v>582</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186</v>
      </c>
      <c r="AU159" s="18" t="s">
        <v>88</v>
      </c>
    </row>
    <row r="160" s="2" customFormat="1" ht="37.8" customHeight="1">
      <c r="A160" s="39"/>
      <c r="B160" s="40"/>
      <c r="C160" s="222" t="s">
        <v>233</v>
      </c>
      <c r="D160" s="222" t="s">
        <v>169</v>
      </c>
      <c r="E160" s="223" t="s">
        <v>1370</v>
      </c>
      <c r="F160" s="224" t="s">
        <v>1371</v>
      </c>
      <c r="G160" s="225" t="s">
        <v>433</v>
      </c>
      <c r="H160" s="226">
        <v>26.300000000000001</v>
      </c>
      <c r="I160" s="227"/>
      <c r="J160" s="227"/>
      <c r="K160" s="228">
        <f>ROUND(P160*H160,2)</f>
        <v>0</v>
      </c>
      <c r="L160" s="224" t="s">
        <v>478</v>
      </c>
      <c r="M160" s="45"/>
      <c r="N160" s="229" t="s">
        <v>1</v>
      </c>
      <c r="O160" s="230" t="s">
        <v>41</v>
      </c>
      <c r="P160" s="231">
        <f>I160+J160</f>
        <v>0</v>
      </c>
      <c r="Q160" s="231">
        <f>ROUND(I160*H160,2)</f>
        <v>0</v>
      </c>
      <c r="R160" s="231">
        <f>ROUND(J160*H160,2)</f>
        <v>0</v>
      </c>
      <c r="S160" s="92"/>
      <c r="T160" s="232">
        <f>S160*H160</f>
        <v>0</v>
      </c>
      <c r="U160" s="232">
        <v>0</v>
      </c>
      <c r="V160" s="232">
        <f>U160*H160</f>
        <v>0</v>
      </c>
      <c r="W160" s="232">
        <v>0</v>
      </c>
      <c r="X160" s="233">
        <f>W160*H160</f>
        <v>0</v>
      </c>
      <c r="Y160" s="39"/>
      <c r="Z160" s="39"/>
      <c r="AA160" s="39"/>
      <c r="AB160" s="39"/>
      <c r="AC160" s="39"/>
      <c r="AD160" s="39"/>
      <c r="AE160" s="39"/>
      <c r="AR160" s="234" t="s">
        <v>174</v>
      </c>
      <c r="AT160" s="234" t="s">
        <v>169</v>
      </c>
      <c r="AU160" s="234" t="s">
        <v>88</v>
      </c>
      <c r="AY160" s="18" t="s">
        <v>167</v>
      </c>
      <c r="BE160" s="235">
        <f>IF(O160="základní",K160,0)</f>
        <v>0</v>
      </c>
      <c r="BF160" s="235">
        <f>IF(O160="snížená",K160,0)</f>
        <v>0</v>
      </c>
      <c r="BG160" s="235">
        <f>IF(O160="zákl. přenesená",K160,0)</f>
        <v>0</v>
      </c>
      <c r="BH160" s="235">
        <f>IF(O160="sníž. přenesená",K160,0)</f>
        <v>0</v>
      </c>
      <c r="BI160" s="235">
        <f>IF(O160="nulová",K160,0)</f>
        <v>0</v>
      </c>
      <c r="BJ160" s="18" t="s">
        <v>86</v>
      </c>
      <c r="BK160" s="235">
        <f>ROUND(P160*H160,2)</f>
        <v>0</v>
      </c>
      <c r="BL160" s="18" t="s">
        <v>174</v>
      </c>
      <c r="BM160" s="234" t="s">
        <v>1372</v>
      </c>
    </row>
    <row r="161" s="2" customFormat="1">
      <c r="A161" s="39"/>
      <c r="B161" s="40"/>
      <c r="C161" s="41"/>
      <c r="D161" s="236" t="s">
        <v>176</v>
      </c>
      <c r="E161" s="41"/>
      <c r="F161" s="237" t="s">
        <v>1373</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176</v>
      </c>
      <c r="AU161" s="18" t="s">
        <v>88</v>
      </c>
    </row>
    <row r="162" s="2" customFormat="1">
      <c r="A162" s="39"/>
      <c r="B162" s="40"/>
      <c r="C162" s="41"/>
      <c r="D162" s="241" t="s">
        <v>178</v>
      </c>
      <c r="E162" s="41"/>
      <c r="F162" s="242" t="s">
        <v>1374</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178</v>
      </c>
      <c r="AU162" s="18" t="s">
        <v>88</v>
      </c>
    </row>
    <row r="163" s="2" customFormat="1" ht="33" customHeight="1">
      <c r="A163" s="39"/>
      <c r="B163" s="40"/>
      <c r="C163" s="222" t="s">
        <v>239</v>
      </c>
      <c r="D163" s="222" t="s">
        <v>169</v>
      </c>
      <c r="E163" s="223" t="s">
        <v>615</v>
      </c>
      <c r="F163" s="224" t="s">
        <v>616</v>
      </c>
      <c r="G163" s="225" t="s">
        <v>433</v>
      </c>
      <c r="H163" s="226">
        <v>35.18</v>
      </c>
      <c r="I163" s="227"/>
      <c r="J163" s="227"/>
      <c r="K163" s="228">
        <f>ROUND(P163*H163,2)</f>
        <v>0</v>
      </c>
      <c r="L163" s="224" t="s">
        <v>450</v>
      </c>
      <c r="M163" s="45"/>
      <c r="N163" s="229"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1375</v>
      </c>
    </row>
    <row r="164" s="2" customFormat="1">
      <c r="A164" s="39"/>
      <c r="B164" s="40"/>
      <c r="C164" s="41"/>
      <c r="D164" s="236" t="s">
        <v>176</v>
      </c>
      <c r="E164" s="41"/>
      <c r="F164" s="237" t="s">
        <v>618</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619</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2" customFormat="1">
      <c r="A166" s="39"/>
      <c r="B166" s="40"/>
      <c r="C166" s="41"/>
      <c r="D166" s="236" t="s">
        <v>620</v>
      </c>
      <c r="E166" s="41"/>
      <c r="F166" s="243" t="s">
        <v>621</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620</v>
      </c>
      <c r="AU166" s="18" t="s">
        <v>88</v>
      </c>
    </row>
    <row r="167" s="2" customFormat="1">
      <c r="A167" s="39"/>
      <c r="B167" s="40"/>
      <c r="C167" s="41"/>
      <c r="D167" s="236" t="s">
        <v>186</v>
      </c>
      <c r="E167" s="41"/>
      <c r="F167" s="243" t="s">
        <v>622</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186</v>
      </c>
      <c r="AU167" s="18" t="s">
        <v>88</v>
      </c>
    </row>
    <row r="168" s="13" customFormat="1">
      <c r="A168" s="13"/>
      <c r="B168" s="244"/>
      <c r="C168" s="245"/>
      <c r="D168" s="236" t="s">
        <v>304</v>
      </c>
      <c r="E168" s="268" t="s">
        <v>1</v>
      </c>
      <c r="F168" s="246" t="s">
        <v>1376</v>
      </c>
      <c r="G168" s="245"/>
      <c r="H168" s="247">
        <v>35.18</v>
      </c>
      <c r="I168" s="248"/>
      <c r="J168" s="248"/>
      <c r="K168" s="245"/>
      <c r="L168" s="245"/>
      <c r="M168" s="249"/>
      <c r="N168" s="250"/>
      <c r="O168" s="251"/>
      <c r="P168" s="251"/>
      <c r="Q168" s="251"/>
      <c r="R168" s="251"/>
      <c r="S168" s="251"/>
      <c r="T168" s="251"/>
      <c r="U168" s="251"/>
      <c r="V168" s="251"/>
      <c r="W168" s="251"/>
      <c r="X168" s="252"/>
      <c r="Y168" s="13"/>
      <c r="Z168" s="13"/>
      <c r="AA168" s="13"/>
      <c r="AB168" s="13"/>
      <c r="AC168" s="13"/>
      <c r="AD168" s="13"/>
      <c r="AE168" s="13"/>
      <c r="AT168" s="253" t="s">
        <v>304</v>
      </c>
      <c r="AU168" s="253" t="s">
        <v>88</v>
      </c>
      <c r="AV168" s="13" t="s">
        <v>88</v>
      </c>
      <c r="AW168" s="13" t="s">
        <v>5</v>
      </c>
      <c r="AX168" s="13" t="s">
        <v>86</v>
      </c>
      <c r="AY168" s="253" t="s">
        <v>167</v>
      </c>
    </row>
    <row r="169" s="2" customFormat="1" ht="24.15" customHeight="1">
      <c r="A169" s="39"/>
      <c r="B169" s="40"/>
      <c r="C169" s="222" t="s">
        <v>245</v>
      </c>
      <c r="D169" s="222" t="s">
        <v>169</v>
      </c>
      <c r="E169" s="223" t="s">
        <v>624</v>
      </c>
      <c r="F169" s="224" t="s">
        <v>625</v>
      </c>
      <c r="G169" s="225" t="s">
        <v>433</v>
      </c>
      <c r="H169" s="226">
        <v>7.0359999999999996</v>
      </c>
      <c r="I169" s="227"/>
      <c r="J169" s="227"/>
      <c r="K169" s="228">
        <f>ROUND(P169*H169,2)</f>
        <v>0</v>
      </c>
      <c r="L169" s="224" t="s">
        <v>1</v>
      </c>
      <c r="M169" s="45"/>
      <c r="N169" s="229" t="s">
        <v>1</v>
      </c>
      <c r="O169" s="230" t="s">
        <v>41</v>
      </c>
      <c r="P169" s="231">
        <f>I169+J169</f>
        <v>0</v>
      </c>
      <c r="Q169" s="231">
        <f>ROUND(I169*H169,2)</f>
        <v>0</v>
      </c>
      <c r="R169" s="231">
        <f>ROUND(J169*H169,2)</f>
        <v>0</v>
      </c>
      <c r="S169" s="92"/>
      <c r="T169" s="232">
        <f>S169*H169</f>
        <v>0</v>
      </c>
      <c r="U169" s="232">
        <v>0</v>
      </c>
      <c r="V169" s="232">
        <f>U169*H169</f>
        <v>0</v>
      </c>
      <c r="W169" s="232">
        <v>0</v>
      </c>
      <c r="X169" s="233">
        <f>W169*H169</f>
        <v>0</v>
      </c>
      <c r="Y169" s="39"/>
      <c r="Z169" s="39"/>
      <c r="AA169" s="39"/>
      <c r="AB169" s="39"/>
      <c r="AC169" s="39"/>
      <c r="AD169" s="39"/>
      <c r="AE169" s="39"/>
      <c r="AR169" s="234" t="s">
        <v>174</v>
      </c>
      <c r="AT169" s="234" t="s">
        <v>169</v>
      </c>
      <c r="AU169" s="234" t="s">
        <v>88</v>
      </c>
      <c r="AY169" s="18" t="s">
        <v>167</v>
      </c>
      <c r="BE169" s="235">
        <f>IF(O169="základní",K169,0)</f>
        <v>0</v>
      </c>
      <c r="BF169" s="235">
        <f>IF(O169="snížená",K169,0)</f>
        <v>0</v>
      </c>
      <c r="BG169" s="235">
        <f>IF(O169="zákl. přenesená",K169,0)</f>
        <v>0</v>
      </c>
      <c r="BH169" s="235">
        <f>IF(O169="sníž. přenesená",K169,0)</f>
        <v>0</v>
      </c>
      <c r="BI169" s="235">
        <f>IF(O169="nulová",K169,0)</f>
        <v>0</v>
      </c>
      <c r="BJ169" s="18" t="s">
        <v>86</v>
      </c>
      <c r="BK169" s="235">
        <f>ROUND(P169*H169,2)</f>
        <v>0</v>
      </c>
      <c r="BL169" s="18" t="s">
        <v>174</v>
      </c>
      <c r="BM169" s="234" t="s">
        <v>1377</v>
      </c>
    </row>
    <row r="170" s="2" customFormat="1">
      <c r="A170" s="39"/>
      <c r="B170" s="40"/>
      <c r="C170" s="41"/>
      <c r="D170" s="236" t="s">
        <v>176</v>
      </c>
      <c r="E170" s="41"/>
      <c r="F170" s="237" t="s">
        <v>627</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176</v>
      </c>
      <c r="AU170" s="18" t="s">
        <v>88</v>
      </c>
    </row>
    <row r="171" s="13" customFormat="1">
      <c r="A171" s="13"/>
      <c r="B171" s="244"/>
      <c r="C171" s="245"/>
      <c r="D171" s="236" t="s">
        <v>304</v>
      </c>
      <c r="E171" s="268" t="s">
        <v>1</v>
      </c>
      <c r="F171" s="246" t="s">
        <v>1378</v>
      </c>
      <c r="G171" s="245"/>
      <c r="H171" s="247">
        <v>7.0359999999999996</v>
      </c>
      <c r="I171" s="248"/>
      <c r="J171" s="248"/>
      <c r="K171" s="245"/>
      <c r="L171" s="245"/>
      <c r="M171" s="249"/>
      <c r="N171" s="250"/>
      <c r="O171" s="251"/>
      <c r="P171" s="251"/>
      <c r="Q171" s="251"/>
      <c r="R171" s="251"/>
      <c r="S171" s="251"/>
      <c r="T171" s="251"/>
      <c r="U171" s="251"/>
      <c r="V171" s="251"/>
      <c r="W171" s="251"/>
      <c r="X171" s="252"/>
      <c r="Y171" s="13"/>
      <c r="Z171" s="13"/>
      <c r="AA171" s="13"/>
      <c r="AB171" s="13"/>
      <c r="AC171" s="13"/>
      <c r="AD171" s="13"/>
      <c r="AE171" s="13"/>
      <c r="AT171" s="253" t="s">
        <v>304</v>
      </c>
      <c r="AU171" s="253" t="s">
        <v>88</v>
      </c>
      <c r="AV171" s="13" t="s">
        <v>88</v>
      </c>
      <c r="AW171" s="13" t="s">
        <v>5</v>
      </c>
      <c r="AX171" s="13" t="s">
        <v>86</v>
      </c>
      <c r="AY171" s="253" t="s">
        <v>167</v>
      </c>
    </row>
    <row r="172" s="2" customFormat="1" ht="33" customHeight="1">
      <c r="A172" s="39"/>
      <c r="B172" s="40"/>
      <c r="C172" s="222" t="s">
        <v>251</v>
      </c>
      <c r="D172" s="222" t="s">
        <v>169</v>
      </c>
      <c r="E172" s="223" t="s">
        <v>629</v>
      </c>
      <c r="F172" s="224" t="s">
        <v>630</v>
      </c>
      <c r="G172" s="225" t="s">
        <v>433</v>
      </c>
      <c r="H172" s="226">
        <v>1.7</v>
      </c>
      <c r="I172" s="227"/>
      <c r="J172" s="227"/>
      <c r="K172" s="228">
        <f>ROUND(P172*H172,2)</f>
        <v>0</v>
      </c>
      <c r="L172" s="224" t="s">
        <v>478</v>
      </c>
      <c r="M172" s="45"/>
      <c r="N172" s="229" t="s">
        <v>1</v>
      </c>
      <c r="O172" s="230" t="s">
        <v>41</v>
      </c>
      <c r="P172" s="231">
        <f>I172+J172</f>
        <v>0</v>
      </c>
      <c r="Q172" s="231">
        <f>ROUND(I172*H172,2)</f>
        <v>0</v>
      </c>
      <c r="R172" s="231">
        <f>ROUND(J172*H172,2)</f>
        <v>0</v>
      </c>
      <c r="S172" s="92"/>
      <c r="T172" s="232">
        <f>S172*H172</f>
        <v>0</v>
      </c>
      <c r="U172" s="232">
        <v>0</v>
      </c>
      <c r="V172" s="232">
        <f>U172*H172</f>
        <v>0</v>
      </c>
      <c r="W172" s="232">
        <v>0</v>
      </c>
      <c r="X172" s="233">
        <f>W172*H172</f>
        <v>0</v>
      </c>
      <c r="Y172" s="39"/>
      <c r="Z172" s="39"/>
      <c r="AA172" s="39"/>
      <c r="AB172" s="39"/>
      <c r="AC172" s="39"/>
      <c r="AD172" s="39"/>
      <c r="AE172" s="39"/>
      <c r="AR172" s="234" t="s">
        <v>174</v>
      </c>
      <c r="AT172" s="234" t="s">
        <v>169</v>
      </c>
      <c r="AU172" s="234" t="s">
        <v>88</v>
      </c>
      <c r="AY172" s="18" t="s">
        <v>167</v>
      </c>
      <c r="BE172" s="235">
        <f>IF(O172="základní",K172,0)</f>
        <v>0</v>
      </c>
      <c r="BF172" s="235">
        <f>IF(O172="snížená",K172,0)</f>
        <v>0</v>
      </c>
      <c r="BG172" s="235">
        <f>IF(O172="zákl. přenesená",K172,0)</f>
        <v>0</v>
      </c>
      <c r="BH172" s="235">
        <f>IF(O172="sníž. přenesená",K172,0)</f>
        <v>0</v>
      </c>
      <c r="BI172" s="235">
        <f>IF(O172="nulová",K172,0)</f>
        <v>0</v>
      </c>
      <c r="BJ172" s="18" t="s">
        <v>86</v>
      </c>
      <c r="BK172" s="235">
        <f>ROUND(P172*H172,2)</f>
        <v>0</v>
      </c>
      <c r="BL172" s="18" t="s">
        <v>174</v>
      </c>
      <c r="BM172" s="234" t="s">
        <v>1379</v>
      </c>
    </row>
    <row r="173" s="2" customFormat="1">
      <c r="A173" s="39"/>
      <c r="B173" s="40"/>
      <c r="C173" s="41"/>
      <c r="D173" s="236" t="s">
        <v>176</v>
      </c>
      <c r="E173" s="41"/>
      <c r="F173" s="237" t="s">
        <v>632</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176</v>
      </c>
      <c r="AU173" s="18" t="s">
        <v>88</v>
      </c>
    </row>
    <row r="174" s="2" customFormat="1">
      <c r="A174" s="39"/>
      <c r="B174" s="40"/>
      <c r="C174" s="41"/>
      <c r="D174" s="241" t="s">
        <v>178</v>
      </c>
      <c r="E174" s="41"/>
      <c r="F174" s="242" t="s">
        <v>633</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178</v>
      </c>
      <c r="AU174" s="18" t="s">
        <v>88</v>
      </c>
    </row>
    <row r="175" s="2" customFormat="1">
      <c r="A175" s="39"/>
      <c r="B175" s="40"/>
      <c r="C175" s="41"/>
      <c r="D175" s="236" t="s">
        <v>186</v>
      </c>
      <c r="E175" s="41"/>
      <c r="F175" s="243" t="s">
        <v>634</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186</v>
      </c>
      <c r="AU175" s="18" t="s">
        <v>88</v>
      </c>
    </row>
    <row r="176" s="2" customFormat="1" ht="33" customHeight="1">
      <c r="A176" s="39"/>
      <c r="B176" s="40"/>
      <c r="C176" s="222" t="s">
        <v>257</v>
      </c>
      <c r="D176" s="222" t="s">
        <v>169</v>
      </c>
      <c r="E176" s="223" t="s">
        <v>637</v>
      </c>
      <c r="F176" s="224" t="s">
        <v>638</v>
      </c>
      <c r="G176" s="225" t="s">
        <v>433</v>
      </c>
      <c r="H176" s="226">
        <v>7.1799999999999997</v>
      </c>
      <c r="I176" s="227"/>
      <c r="J176" s="227"/>
      <c r="K176" s="228">
        <f>ROUND(P176*H176,2)</f>
        <v>0</v>
      </c>
      <c r="L176" s="224" t="s">
        <v>478</v>
      </c>
      <c r="M176" s="45"/>
      <c r="N176" s="229" t="s">
        <v>1</v>
      </c>
      <c r="O176" s="230" t="s">
        <v>41</v>
      </c>
      <c r="P176" s="231">
        <f>I176+J176</f>
        <v>0</v>
      </c>
      <c r="Q176" s="231">
        <f>ROUND(I176*H176,2)</f>
        <v>0</v>
      </c>
      <c r="R176" s="231">
        <f>ROUND(J176*H176,2)</f>
        <v>0</v>
      </c>
      <c r="S176" s="92"/>
      <c r="T176" s="232">
        <f>S176*H176</f>
        <v>0</v>
      </c>
      <c r="U176" s="232">
        <v>0</v>
      </c>
      <c r="V176" s="232">
        <f>U176*H176</f>
        <v>0</v>
      </c>
      <c r="W176" s="232">
        <v>0</v>
      </c>
      <c r="X176" s="233">
        <f>W176*H176</f>
        <v>0</v>
      </c>
      <c r="Y176" s="39"/>
      <c r="Z176" s="39"/>
      <c r="AA176" s="39"/>
      <c r="AB176" s="39"/>
      <c r="AC176" s="39"/>
      <c r="AD176" s="39"/>
      <c r="AE176" s="39"/>
      <c r="AR176" s="234" t="s">
        <v>174</v>
      </c>
      <c r="AT176" s="234" t="s">
        <v>169</v>
      </c>
      <c r="AU176" s="234" t="s">
        <v>88</v>
      </c>
      <c r="AY176" s="18" t="s">
        <v>167</v>
      </c>
      <c r="BE176" s="235">
        <f>IF(O176="základní",K176,0)</f>
        <v>0</v>
      </c>
      <c r="BF176" s="235">
        <f>IF(O176="snížená",K176,0)</f>
        <v>0</v>
      </c>
      <c r="BG176" s="235">
        <f>IF(O176="zákl. přenesená",K176,0)</f>
        <v>0</v>
      </c>
      <c r="BH176" s="235">
        <f>IF(O176="sníž. přenesená",K176,0)</f>
        <v>0</v>
      </c>
      <c r="BI176" s="235">
        <f>IF(O176="nulová",K176,0)</f>
        <v>0</v>
      </c>
      <c r="BJ176" s="18" t="s">
        <v>86</v>
      </c>
      <c r="BK176" s="235">
        <f>ROUND(P176*H176,2)</f>
        <v>0</v>
      </c>
      <c r="BL176" s="18" t="s">
        <v>174</v>
      </c>
      <c r="BM176" s="234" t="s">
        <v>1380</v>
      </c>
    </row>
    <row r="177" s="2" customFormat="1">
      <c r="A177" s="39"/>
      <c r="B177" s="40"/>
      <c r="C177" s="41"/>
      <c r="D177" s="236" t="s">
        <v>176</v>
      </c>
      <c r="E177" s="41"/>
      <c r="F177" s="237" t="s">
        <v>640</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176</v>
      </c>
      <c r="AU177" s="18" t="s">
        <v>88</v>
      </c>
    </row>
    <row r="178" s="2" customFormat="1">
      <c r="A178" s="39"/>
      <c r="B178" s="40"/>
      <c r="C178" s="41"/>
      <c r="D178" s="241" t="s">
        <v>178</v>
      </c>
      <c r="E178" s="41"/>
      <c r="F178" s="242" t="s">
        <v>641</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178</v>
      </c>
      <c r="AU178" s="18" t="s">
        <v>88</v>
      </c>
    </row>
    <row r="179" s="2" customFormat="1">
      <c r="A179" s="39"/>
      <c r="B179" s="40"/>
      <c r="C179" s="41"/>
      <c r="D179" s="236" t="s">
        <v>186</v>
      </c>
      <c r="E179" s="41"/>
      <c r="F179" s="243" t="s">
        <v>642</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186</v>
      </c>
      <c r="AU179" s="18" t="s">
        <v>88</v>
      </c>
    </row>
    <row r="180" s="2" customFormat="1" ht="37.8" customHeight="1">
      <c r="A180" s="39"/>
      <c r="B180" s="40"/>
      <c r="C180" s="222" t="s">
        <v>9</v>
      </c>
      <c r="D180" s="222" t="s">
        <v>169</v>
      </c>
      <c r="E180" s="223" t="s">
        <v>643</v>
      </c>
      <c r="F180" s="224" t="s">
        <v>644</v>
      </c>
      <c r="G180" s="225" t="s">
        <v>433</v>
      </c>
      <c r="H180" s="226">
        <v>35.18</v>
      </c>
      <c r="I180" s="227"/>
      <c r="J180" s="227"/>
      <c r="K180" s="228">
        <f>ROUND(P180*H180,2)</f>
        <v>0</v>
      </c>
      <c r="L180" s="224" t="s">
        <v>478</v>
      </c>
      <c r="M180" s="45"/>
      <c r="N180" s="229" t="s">
        <v>1</v>
      </c>
      <c r="O180" s="230" t="s">
        <v>41</v>
      </c>
      <c r="P180" s="231">
        <f>I180+J180</f>
        <v>0</v>
      </c>
      <c r="Q180" s="231">
        <f>ROUND(I180*H180,2)</f>
        <v>0</v>
      </c>
      <c r="R180" s="231">
        <f>ROUND(J180*H180,2)</f>
        <v>0</v>
      </c>
      <c r="S180" s="92"/>
      <c r="T180" s="232">
        <f>S180*H180</f>
        <v>0</v>
      </c>
      <c r="U180" s="232">
        <v>0</v>
      </c>
      <c r="V180" s="232">
        <f>U180*H180</f>
        <v>0</v>
      </c>
      <c r="W180" s="232">
        <v>0</v>
      </c>
      <c r="X180" s="233">
        <f>W180*H180</f>
        <v>0</v>
      </c>
      <c r="Y180" s="39"/>
      <c r="Z180" s="39"/>
      <c r="AA180" s="39"/>
      <c r="AB180" s="39"/>
      <c r="AC180" s="39"/>
      <c r="AD180" s="39"/>
      <c r="AE180" s="39"/>
      <c r="AR180" s="234" t="s">
        <v>174</v>
      </c>
      <c r="AT180" s="234" t="s">
        <v>169</v>
      </c>
      <c r="AU180" s="234" t="s">
        <v>88</v>
      </c>
      <c r="AY180" s="18" t="s">
        <v>167</v>
      </c>
      <c r="BE180" s="235">
        <f>IF(O180="základní",K180,0)</f>
        <v>0</v>
      </c>
      <c r="BF180" s="235">
        <f>IF(O180="snížená",K180,0)</f>
        <v>0</v>
      </c>
      <c r="BG180" s="235">
        <f>IF(O180="zákl. přenesená",K180,0)</f>
        <v>0</v>
      </c>
      <c r="BH180" s="235">
        <f>IF(O180="sníž. přenesená",K180,0)</f>
        <v>0</v>
      </c>
      <c r="BI180" s="235">
        <f>IF(O180="nulová",K180,0)</f>
        <v>0</v>
      </c>
      <c r="BJ180" s="18" t="s">
        <v>86</v>
      </c>
      <c r="BK180" s="235">
        <f>ROUND(P180*H180,2)</f>
        <v>0</v>
      </c>
      <c r="BL180" s="18" t="s">
        <v>174</v>
      </c>
      <c r="BM180" s="234" t="s">
        <v>1381</v>
      </c>
    </row>
    <row r="181" s="2" customFormat="1">
      <c r="A181" s="39"/>
      <c r="B181" s="40"/>
      <c r="C181" s="41"/>
      <c r="D181" s="236" t="s">
        <v>176</v>
      </c>
      <c r="E181" s="41"/>
      <c r="F181" s="237" t="s">
        <v>646</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176</v>
      </c>
      <c r="AU181" s="18" t="s">
        <v>88</v>
      </c>
    </row>
    <row r="182" s="2" customFormat="1">
      <c r="A182" s="39"/>
      <c r="B182" s="40"/>
      <c r="C182" s="41"/>
      <c r="D182" s="241" t="s">
        <v>178</v>
      </c>
      <c r="E182" s="41"/>
      <c r="F182" s="242" t="s">
        <v>647</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178</v>
      </c>
      <c r="AU182" s="18" t="s">
        <v>88</v>
      </c>
    </row>
    <row r="183" s="2" customFormat="1" ht="37.8" customHeight="1">
      <c r="A183" s="39"/>
      <c r="B183" s="40"/>
      <c r="C183" s="222" t="s">
        <v>268</v>
      </c>
      <c r="D183" s="222" t="s">
        <v>169</v>
      </c>
      <c r="E183" s="223" t="s">
        <v>653</v>
      </c>
      <c r="F183" s="224" t="s">
        <v>654</v>
      </c>
      <c r="G183" s="225" t="s">
        <v>433</v>
      </c>
      <c r="H183" s="226">
        <v>527.70000000000005</v>
      </c>
      <c r="I183" s="227"/>
      <c r="J183" s="227"/>
      <c r="K183" s="228">
        <f>ROUND(P183*H183,2)</f>
        <v>0</v>
      </c>
      <c r="L183" s="224" t="s">
        <v>478</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1382</v>
      </c>
    </row>
    <row r="184" s="2" customFormat="1">
      <c r="A184" s="39"/>
      <c r="B184" s="40"/>
      <c r="C184" s="41"/>
      <c r="D184" s="236" t="s">
        <v>176</v>
      </c>
      <c r="E184" s="41"/>
      <c r="F184" s="237" t="s">
        <v>656</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c r="A185" s="39"/>
      <c r="B185" s="40"/>
      <c r="C185" s="41"/>
      <c r="D185" s="241" t="s">
        <v>178</v>
      </c>
      <c r="E185" s="41"/>
      <c r="F185" s="242" t="s">
        <v>657</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178</v>
      </c>
      <c r="AU185" s="18" t="s">
        <v>88</v>
      </c>
    </row>
    <row r="186" s="2" customFormat="1">
      <c r="A186" s="39"/>
      <c r="B186" s="40"/>
      <c r="C186" s="41"/>
      <c r="D186" s="236" t="s">
        <v>186</v>
      </c>
      <c r="E186" s="41"/>
      <c r="F186" s="243" t="s">
        <v>658</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186</v>
      </c>
      <c r="AU186" s="18" t="s">
        <v>88</v>
      </c>
    </row>
    <row r="187" s="13" customFormat="1">
      <c r="A187" s="13"/>
      <c r="B187" s="244"/>
      <c r="C187" s="245"/>
      <c r="D187" s="236" t="s">
        <v>304</v>
      </c>
      <c r="E187" s="268" t="s">
        <v>1</v>
      </c>
      <c r="F187" s="246" t="s">
        <v>1383</v>
      </c>
      <c r="G187" s="245"/>
      <c r="H187" s="247">
        <v>527.70000000000005</v>
      </c>
      <c r="I187" s="248"/>
      <c r="J187" s="248"/>
      <c r="K187" s="245"/>
      <c r="L187" s="245"/>
      <c r="M187" s="249"/>
      <c r="N187" s="250"/>
      <c r="O187" s="251"/>
      <c r="P187" s="251"/>
      <c r="Q187" s="251"/>
      <c r="R187" s="251"/>
      <c r="S187" s="251"/>
      <c r="T187" s="251"/>
      <c r="U187" s="251"/>
      <c r="V187" s="251"/>
      <c r="W187" s="251"/>
      <c r="X187" s="252"/>
      <c r="Y187" s="13"/>
      <c r="Z187" s="13"/>
      <c r="AA187" s="13"/>
      <c r="AB187" s="13"/>
      <c r="AC187" s="13"/>
      <c r="AD187" s="13"/>
      <c r="AE187" s="13"/>
      <c r="AT187" s="253" t="s">
        <v>304</v>
      </c>
      <c r="AU187" s="253" t="s">
        <v>88</v>
      </c>
      <c r="AV187" s="13" t="s">
        <v>88</v>
      </c>
      <c r="AW187" s="13" t="s">
        <v>5</v>
      </c>
      <c r="AX187" s="13" t="s">
        <v>86</v>
      </c>
      <c r="AY187" s="253" t="s">
        <v>167</v>
      </c>
    </row>
    <row r="188" s="2" customFormat="1" ht="24.15" customHeight="1">
      <c r="A188" s="39"/>
      <c r="B188" s="40"/>
      <c r="C188" s="222" t="s">
        <v>274</v>
      </c>
      <c r="D188" s="222" t="s">
        <v>169</v>
      </c>
      <c r="E188" s="223" t="s">
        <v>673</v>
      </c>
      <c r="F188" s="224" t="s">
        <v>674</v>
      </c>
      <c r="G188" s="225" t="s">
        <v>348</v>
      </c>
      <c r="H188" s="226">
        <v>59.805999999999997</v>
      </c>
      <c r="I188" s="227"/>
      <c r="J188" s="227"/>
      <c r="K188" s="228">
        <f>ROUND(P188*H188,2)</f>
        <v>0</v>
      </c>
      <c r="L188" s="224" t="s">
        <v>478</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1384</v>
      </c>
    </row>
    <row r="189" s="2" customFormat="1">
      <c r="A189" s="39"/>
      <c r="B189" s="40"/>
      <c r="C189" s="41"/>
      <c r="D189" s="236" t="s">
        <v>176</v>
      </c>
      <c r="E189" s="41"/>
      <c r="F189" s="237" t="s">
        <v>676</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677</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13" customFormat="1">
      <c r="A191" s="13"/>
      <c r="B191" s="244"/>
      <c r="C191" s="245"/>
      <c r="D191" s="236" t="s">
        <v>304</v>
      </c>
      <c r="E191" s="268" t="s">
        <v>1</v>
      </c>
      <c r="F191" s="246" t="s">
        <v>1385</v>
      </c>
      <c r="G191" s="245"/>
      <c r="H191" s="247">
        <v>59.805999999999997</v>
      </c>
      <c r="I191" s="248"/>
      <c r="J191" s="248"/>
      <c r="K191" s="245"/>
      <c r="L191" s="245"/>
      <c r="M191" s="249"/>
      <c r="N191" s="250"/>
      <c r="O191" s="251"/>
      <c r="P191" s="251"/>
      <c r="Q191" s="251"/>
      <c r="R191" s="251"/>
      <c r="S191" s="251"/>
      <c r="T191" s="251"/>
      <c r="U191" s="251"/>
      <c r="V191" s="251"/>
      <c r="W191" s="251"/>
      <c r="X191" s="252"/>
      <c r="Y191" s="13"/>
      <c r="Z191" s="13"/>
      <c r="AA191" s="13"/>
      <c r="AB191" s="13"/>
      <c r="AC191" s="13"/>
      <c r="AD191" s="13"/>
      <c r="AE191" s="13"/>
      <c r="AT191" s="253" t="s">
        <v>304</v>
      </c>
      <c r="AU191" s="253" t="s">
        <v>88</v>
      </c>
      <c r="AV191" s="13" t="s">
        <v>88</v>
      </c>
      <c r="AW191" s="13" t="s">
        <v>5</v>
      </c>
      <c r="AX191" s="13" t="s">
        <v>86</v>
      </c>
      <c r="AY191" s="253" t="s">
        <v>167</v>
      </c>
    </row>
    <row r="192" s="2" customFormat="1" ht="24.15" customHeight="1">
      <c r="A192" s="39"/>
      <c r="B192" s="40"/>
      <c r="C192" s="222" t="s">
        <v>280</v>
      </c>
      <c r="D192" s="222" t="s">
        <v>169</v>
      </c>
      <c r="E192" s="223" t="s">
        <v>680</v>
      </c>
      <c r="F192" s="224" t="s">
        <v>681</v>
      </c>
      <c r="G192" s="225" t="s">
        <v>433</v>
      </c>
      <c r="H192" s="226">
        <v>35.18</v>
      </c>
      <c r="I192" s="227"/>
      <c r="J192" s="227"/>
      <c r="K192" s="228">
        <f>ROUND(P192*H192,2)</f>
        <v>0</v>
      </c>
      <c r="L192" s="224" t="s">
        <v>478</v>
      </c>
      <c r="M192" s="45"/>
      <c r="N192" s="229" t="s">
        <v>1</v>
      </c>
      <c r="O192" s="230" t="s">
        <v>41</v>
      </c>
      <c r="P192" s="231">
        <f>I192+J192</f>
        <v>0</v>
      </c>
      <c r="Q192" s="231">
        <f>ROUND(I192*H192,2)</f>
        <v>0</v>
      </c>
      <c r="R192" s="231">
        <f>ROUND(J192*H192,2)</f>
        <v>0</v>
      </c>
      <c r="S192" s="92"/>
      <c r="T192" s="232">
        <f>S192*H192</f>
        <v>0</v>
      </c>
      <c r="U192" s="232">
        <v>0</v>
      </c>
      <c r="V192" s="232">
        <f>U192*H192</f>
        <v>0</v>
      </c>
      <c r="W192" s="232">
        <v>0</v>
      </c>
      <c r="X192" s="233">
        <f>W192*H192</f>
        <v>0</v>
      </c>
      <c r="Y192" s="39"/>
      <c r="Z192" s="39"/>
      <c r="AA192" s="39"/>
      <c r="AB192" s="39"/>
      <c r="AC192" s="39"/>
      <c r="AD192" s="39"/>
      <c r="AE192" s="39"/>
      <c r="AR192" s="234" t="s">
        <v>174</v>
      </c>
      <c r="AT192" s="234" t="s">
        <v>169</v>
      </c>
      <c r="AU192" s="234" t="s">
        <v>88</v>
      </c>
      <c r="AY192" s="18" t="s">
        <v>167</v>
      </c>
      <c r="BE192" s="235">
        <f>IF(O192="základní",K192,0)</f>
        <v>0</v>
      </c>
      <c r="BF192" s="235">
        <f>IF(O192="snížená",K192,0)</f>
        <v>0</v>
      </c>
      <c r="BG192" s="235">
        <f>IF(O192="zákl. přenesená",K192,0)</f>
        <v>0</v>
      </c>
      <c r="BH192" s="235">
        <f>IF(O192="sníž. přenesená",K192,0)</f>
        <v>0</v>
      </c>
      <c r="BI192" s="235">
        <f>IF(O192="nulová",K192,0)</f>
        <v>0</v>
      </c>
      <c r="BJ192" s="18" t="s">
        <v>86</v>
      </c>
      <c r="BK192" s="235">
        <f>ROUND(P192*H192,2)</f>
        <v>0</v>
      </c>
      <c r="BL192" s="18" t="s">
        <v>174</v>
      </c>
      <c r="BM192" s="234" t="s">
        <v>1386</v>
      </c>
    </row>
    <row r="193" s="2" customFormat="1">
      <c r="A193" s="39"/>
      <c r="B193" s="40"/>
      <c r="C193" s="41"/>
      <c r="D193" s="236" t="s">
        <v>176</v>
      </c>
      <c r="E193" s="41"/>
      <c r="F193" s="237" t="s">
        <v>683</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176</v>
      </c>
      <c r="AU193" s="18" t="s">
        <v>88</v>
      </c>
    </row>
    <row r="194" s="2" customFormat="1">
      <c r="A194" s="39"/>
      <c r="B194" s="40"/>
      <c r="C194" s="41"/>
      <c r="D194" s="241" t="s">
        <v>178</v>
      </c>
      <c r="E194" s="41"/>
      <c r="F194" s="242" t="s">
        <v>684</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178</v>
      </c>
      <c r="AU194" s="18" t="s">
        <v>88</v>
      </c>
    </row>
    <row r="195" s="2" customFormat="1" ht="24.15" customHeight="1">
      <c r="A195" s="39"/>
      <c r="B195" s="40"/>
      <c r="C195" s="222" t="s">
        <v>286</v>
      </c>
      <c r="D195" s="222" t="s">
        <v>169</v>
      </c>
      <c r="E195" s="223" t="s">
        <v>715</v>
      </c>
      <c r="F195" s="224" t="s">
        <v>716</v>
      </c>
      <c r="G195" s="225" t="s">
        <v>172</v>
      </c>
      <c r="H195" s="226">
        <v>302.10000000000002</v>
      </c>
      <c r="I195" s="227"/>
      <c r="J195" s="227"/>
      <c r="K195" s="228">
        <f>ROUND(P195*H195,2)</f>
        <v>0</v>
      </c>
      <c r="L195" s="224" t="s">
        <v>450</v>
      </c>
      <c r="M195" s="45"/>
      <c r="N195" s="229" t="s">
        <v>1</v>
      </c>
      <c r="O195" s="230" t="s">
        <v>41</v>
      </c>
      <c r="P195" s="231">
        <f>I195+J195</f>
        <v>0</v>
      </c>
      <c r="Q195" s="231">
        <f>ROUND(I195*H195,2)</f>
        <v>0</v>
      </c>
      <c r="R195" s="231">
        <f>ROUND(J195*H195,2)</f>
        <v>0</v>
      </c>
      <c r="S195" s="92"/>
      <c r="T195" s="232">
        <f>S195*H195</f>
        <v>0</v>
      </c>
      <c r="U195" s="232">
        <v>0</v>
      </c>
      <c r="V195" s="232">
        <f>U195*H195</f>
        <v>0</v>
      </c>
      <c r="W195" s="232">
        <v>0</v>
      </c>
      <c r="X195" s="233">
        <f>W195*H195</f>
        <v>0</v>
      </c>
      <c r="Y195" s="39"/>
      <c r="Z195" s="39"/>
      <c r="AA195" s="39"/>
      <c r="AB195" s="39"/>
      <c r="AC195" s="39"/>
      <c r="AD195" s="39"/>
      <c r="AE195" s="39"/>
      <c r="AR195" s="234" t="s">
        <v>174</v>
      </c>
      <c r="AT195" s="234" t="s">
        <v>169</v>
      </c>
      <c r="AU195" s="234" t="s">
        <v>88</v>
      </c>
      <c r="AY195" s="18" t="s">
        <v>167</v>
      </c>
      <c r="BE195" s="235">
        <f>IF(O195="základní",K195,0)</f>
        <v>0</v>
      </c>
      <c r="BF195" s="235">
        <f>IF(O195="snížená",K195,0)</f>
        <v>0</v>
      </c>
      <c r="BG195" s="235">
        <f>IF(O195="zákl. přenesená",K195,0)</f>
        <v>0</v>
      </c>
      <c r="BH195" s="235">
        <f>IF(O195="sníž. přenesená",K195,0)</f>
        <v>0</v>
      </c>
      <c r="BI195" s="235">
        <f>IF(O195="nulová",K195,0)</f>
        <v>0</v>
      </c>
      <c r="BJ195" s="18" t="s">
        <v>86</v>
      </c>
      <c r="BK195" s="235">
        <f>ROUND(P195*H195,2)</f>
        <v>0</v>
      </c>
      <c r="BL195" s="18" t="s">
        <v>174</v>
      </c>
      <c r="BM195" s="234" t="s">
        <v>1387</v>
      </c>
    </row>
    <row r="196" s="2" customFormat="1">
      <c r="A196" s="39"/>
      <c r="B196" s="40"/>
      <c r="C196" s="41"/>
      <c r="D196" s="236" t="s">
        <v>176</v>
      </c>
      <c r="E196" s="41"/>
      <c r="F196" s="237" t="s">
        <v>718</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176</v>
      </c>
      <c r="AU196" s="18" t="s">
        <v>88</v>
      </c>
    </row>
    <row r="197" s="2" customFormat="1">
      <c r="A197" s="39"/>
      <c r="B197" s="40"/>
      <c r="C197" s="41"/>
      <c r="D197" s="241" t="s">
        <v>178</v>
      </c>
      <c r="E197" s="41"/>
      <c r="F197" s="242" t="s">
        <v>1388</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178</v>
      </c>
      <c r="AU197" s="18" t="s">
        <v>88</v>
      </c>
    </row>
    <row r="198" s="12" customFormat="1" ht="22.8" customHeight="1">
      <c r="A198" s="12"/>
      <c r="B198" s="205"/>
      <c r="C198" s="206"/>
      <c r="D198" s="207" t="s">
        <v>77</v>
      </c>
      <c r="E198" s="220" t="s">
        <v>720</v>
      </c>
      <c r="F198" s="220" t="s">
        <v>1389</v>
      </c>
      <c r="G198" s="206"/>
      <c r="H198" s="206"/>
      <c r="I198" s="209"/>
      <c r="J198" s="209"/>
      <c r="K198" s="221">
        <f>BK198</f>
        <v>0</v>
      </c>
      <c r="L198" s="206"/>
      <c r="M198" s="211"/>
      <c r="N198" s="212"/>
      <c r="O198" s="213"/>
      <c r="P198" s="213"/>
      <c r="Q198" s="214">
        <f>SUM(Q199:Q233)</f>
        <v>0</v>
      </c>
      <c r="R198" s="214">
        <f>SUM(R199:R233)</f>
        <v>0</v>
      </c>
      <c r="S198" s="213"/>
      <c r="T198" s="215">
        <f>SUM(T199:T233)</f>
        <v>0</v>
      </c>
      <c r="U198" s="213"/>
      <c r="V198" s="215">
        <f>SUM(V199:V233)</f>
        <v>0.14563889999999999</v>
      </c>
      <c r="W198" s="213"/>
      <c r="X198" s="216">
        <f>SUM(X199:X233)</f>
        <v>0</v>
      </c>
      <c r="Y198" s="12"/>
      <c r="Z198" s="12"/>
      <c r="AA198" s="12"/>
      <c r="AB198" s="12"/>
      <c r="AC198" s="12"/>
      <c r="AD198" s="12"/>
      <c r="AE198" s="12"/>
      <c r="AR198" s="217" t="s">
        <v>86</v>
      </c>
      <c r="AT198" s="218" t="s">
        <v>77</v>
      </c>
      <c r="AU198" s="218" t="s">
        <v>86</v>
      </c>
      <c r="AY198" s="217" t="s">
        <v>167</v>
      </c>
      <c r="BK198" s="219">
        <f>SUM(BK199:BK233)</f>
        <v>0</v>
      </c>
    </row>
    <row r="199" s="2" customFormat="1" ht="37.8" customHeight="1">
      <c r="A199" s="39"/>
      <c r="B199" s="40"/>
      <c r="C199" s="222" t="s">
        <v>292</v>
      </c>
      <c r="D199" s="222" t="s">
        <v>169</v>
      </c>
      <c r="E199" s="223" t="s">
        <v>723</v>
      </c>
      <c r="F199" s="224" t="s">
        <v>724</v>
      </c>
      <c r="G199" s="225" t="s">
        <v>433</v>
      </c>
      <c r="H199" s="226">
        <v>140.84999999999999</v>
      </c>
      <c r="I199" s="227"/>
      <c r="J199" s="227"/>
      <c r="K199" s="228">
        <f>ROUND(P199*H199,2)</f>
        <v>0</v>
      </c>
      <c r="L199" s="224" t="s">
        <v>1</v>
      </c>
      <c r="M199" s="45"/>
      <c r="N199" s="229" t="s">
        <v>1</v>
      </c>
      <c r="O199" s="230" t="s">
        <v>41</v>
      </c>
      <c r="P199" s="231">
        <f>I199+J199</f>
        <v>0</v>
      </c>
      <c r="Q199" s="231">
        <f>ROUND(I199*H199,2)</f>
        <v>0</v>
      </c>
      <c r="R199" s="231">
        <f>ROUND(J199*H199,2)</f>
        <v>0</v>
      </c>
      <c r="S199" s="92"/>
      <c r="T199" s="232">
        <f>S199*H199</f>
        <v>0</v>
      </c>
      <c r="U199" s="232">
        <v>0</v>
      </c>
      <c r="V199" s="232">
        <f>U199*H199</f>
        <v>0</v>
      </c>
      <c r="W199" s="232">
        <v>0</v>
      </c>
      <c r="X199" s="233">
        <f>W199*H199</f>
        <v>0</v>
      </c>
      <c r="Y199" s="39"/>
      <c r="Z199" s="39"/>
      <c r="AA199" s="39"/>
      <c r="AB199" s="39"/>
      <c r="AC199" s="39"/>
      <c r="AD199" s="39"/>
      <c r="AE199" s="39"/>
      <c r="AR199" s="234" t="s">
        <v>174</v>
      </c>
      <c r="AT199" s="234" t="s">
        <v>169</v>
      </c>
      <c r="AU199" s="234" t="s">
        <v>88</v>
      </c>
      <c r="AY199" s="18" t="s">
        <v>167</v>
      </c>
      <c r="BE199" s="235">
        <f>IF(O199="základní",K199,0)</f>
        <v>0</v>
      </c>
      <c r="BF199" s="235">
        <f>IF(O199="snížená",K199,0)</f>
        <v>0</v>
      </c>
      <c r="BG199" s="235">
        <f>IF(O199="zákl. přenesená",K199,0)</f>
        <v>0</v>
      </c>
      <c r="BH199" s="235">
        <f>IF(O199="sníž. přenesená",K199,0)</f>
        <v>0</v>
      </c>
      <c r="BI199" s="235">
        <f>IF(O199="nulová",K199,0)</f>
        <v>0</v>
      </c>
      <c r="BJ199" s="18" t="s">
        <v>86</v>
      </c>
      <c r="BK199" s="235">
        <f>ROUND(P199*H199,2)</f>
        <v>0</v>
      </c>
      <c r="BL199" s="18" t="s">
        <v>174</v>
      </c>
      <c r="BM199" s="234" t="s">
        <v>1390</v>
      </c>
    </row>
    <row r="200" s="2" customFormat="1">
      <c r="A200" s="39"/>
      <c r="B200" s="40"/>
      <c r="C200" s="41"/>
      <c r="D200" s="236" t="s">
        <v>176</v>
      </c>
      <c r="E200" s="41"/>
      <c r="F200" s="237" t="s">
        <v>726</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176</v>
      </c>
      <c r="AU200" s="18" t="s">
        <v>88</v>
      </c>
    </row>
    <row r="201" s="13" customFormat="1">
      <c r="A201" s="13"/>
      <c r="B201" s="244"/>
      <c r="C201" s="245"/>
      <c r="D201" s="236" t="s">
        <v>304</v>
      </c>
      <c r="E201" s="268" t="s">
        <v>1</v>
      </c>
      <c r="F201" s="246" t="s">
        <v>1391</v>
      </c>
      <c r="G201" s="245"/>
      <c r="H201" s="247">
        <v>140.84999999999999</v>
      </c>
      <c r="I201" s="248"/>
      <c r="J201" s="248"/>
      <c r="K201" s="245"/>
      <c r="L201" s="245"/>
      <c r="M201" s="249"/>
      <c r="N201" s="250"/>
      <c r="O201" s="251"/>
      <c r="P201" s="251"/>
      <c r="Q201" s="251"/>
      <c r="R201" s="251"/>
      <c r="S201" s="251"/>
      <c r="T201" s="251"/>
      <c r="U201" s="251"/>
      <c r="V201" s="251"/>
      <c r="W201" s="251"/>
      <c r="X201" s="252"/>
      <c r="Y201" s="13"/>
      <c r="Z201" s="13"/>
      <c r="AA201" s="13"/>
      <c r="AB201" s="13"/>
      <c r="AC201" s="13"/>
      <c r="AD201" s="13"/>
      <c r="AE201" s="13"/>
      <c r="AT201" s="253" t="s">
        <v>304</v>
      </c>
      <c r="AU201" s="253" t="s">
        <v>88</v>
      </c>
      <c r="AV201" s="13" t="s">
        <v>88</v>
      </c>
      <c r="AW201" s="13" t="s">
        <v>5</v>
      </c>
      <c r="AX201" s="13" t="s">
        <v>86</v>
      </c>
      <c r="AY201" s="253" t="s">
        <v>167</v>
      </c>
    </row>
    <row r="202" s="2" customFormat="1" ht="33" customHeight="1">
      <c r="A202" s="39"/>
      <c r="B202" s="40"/>
      <c r="C202" s="222" t="s">
        <v>8</v>
      </c>
      <c r="D202" s="222" t="s">
        <v>169</v>
      </c>
      <c r="E202" s="223" t="s">
        <v>729</v>
      </c>
      <c r="F202" s="224" t="s">
        <v>616</v>
      </c>
      <c r="G202" s="225" t="s">
        <v>433</v>
      </c>
      <c r="H202" s="226">
        <v>140.84999999999999</v>
      </c>
      <c r="I202" s="227"/>
      <c r="J202" s="227"/>
      <c r="K202" s="228">
        <f>ROUND(P202*H202,2)</f>
        <v>0</v>
      </c>
      <c r="L202" s="224" t="s">
        <v>1</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174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174</v>
      </c>
      <c r="BM202" s="234" t="s">
        <v>1392</v>
      </c>
    </row>
    <row r="203" s="2" customFormat="1">
      <c r="A203" s="39"/>
      <c r="B203" s="40"/>
      <c r="C203" s="41"/>
      <c r="D203" s="236" t="s">
        <v>176</v>
      </c>
      <c r="E203" s="41"/>
      <c r="F203" s="237" t="s">
        <v>618</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36" t="s">
        <v>186</v>
      </c>
      <c r="E204" s="41"/>
      <c r="F204" s="243" t="s">
        <v>731</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186</v>
      </c>
      <c r="AU204" s="18" t="s">
        <v>88</v>
      </c>
    </row>
    <row r="205" s="2" customFormat="1" ht="24.15" customHeight="1">
      <c r="A205" s="39"/>
      <c r="B205" s="40"/>
      <c r="C205" s="222" t="s">
        <v>306</v>
      </c>
      <c r="D205" s="222" t="s">
        <v>169</v>
      </c>
      <c r="E205" s="223" t="s">
        <v>624</v>
      </c>
      <c r="F205" s="224" t="s">
        <v>625</v>
      </c>
      <c r="G205" s="225" t="s">
        <v>433</v>
      </c>
      <c r="H205" s="226">
        <v>35.213000000000001</v>
      </c>
      <c r="I205" s="227"/>
      <c r="J205" s="227"/>
      <c r="K205" s="228">
        <f>ROUND(P205*H205,2)</f>
        <v>0</v>
      </c>
      <c r="L205" s="224" t="s">
        <v>1</v>
      </c>
      <c r="M205" s="45"/>
      <c r="N205" s="229" t="s">
        <v>1</v>
      </c>
      <c r="O205" s="230" t="s">
        <v>41</v>
      </c>
      <c r="P205" s="231">
        <f>I205+J205</f>
        <v>0</v>
      </c>
      <c r="Q205" s="231">
        <f>ROUND(I205*H205,2)</f>
        <v>0</v>
      </c>
      <c r="R205" s="231">
        <f>ROUND(J205*H205,2)</f>
        <v>0</v>
      </c>
      <c r="S205" s="92"/>
      <c r="T205" s="232">
        <f>S205*H205</f>
        <v>0</v>
      </c>
      <c r="U205" s="232">
        <v>0</v>
      </c>
      <c r="V205" s="232">
        <f>U205*H205</f>
        <v>0</v>
      </c>
      <c r="W205" s="232">
        <v>0</v>
      </c>
      <c r="X205" s="233">
        <f>W205*H205</f>
        <v>0</v>
      </c>
      <c r="Y205" s="39"/>
      <c r="Z205" s="39"/>
      <c r="AA205" s="39"/>
      <c r="AB205" s="39"/>
      <c r="AC205" s="39"/>
      <c r="AD205" s="39"/>
      <c r="AE205" s="39"/>
      <c r="AR205" s="234" t="s">
        <v>174</v>
      </c>
      <c r="AT205" s="234" t="s">
        <v>169</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1393</v>
      </c>
    </row>
    <row r="206" s="2" customFormat="1">
      <c r="A206" s="39"/>
      <c r="B206" s="40"/>
      <c r="C206" s="41"/>
      <c r="D206" s="236" t="s">
        <v>176</v>
      </c>
      <c r="E206" s="41"/>
      <c r="F206" s="237" t="s">
        <v>627</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c r="A207" s="39"/>
      <c r="B207" s="40"/>
      <c r="C207" s="41"/>
      <c r="D207" s="236" t="s">
        <v>186</v>
      </c>
      <c r="E207" s="41"/>
      <c r="F207" s="243" t="s">
        <v>734</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186</v>
      </c>
      <c r="AU207" s="18" t="s">
        <v>88</v>
      </c>
    </row>
    <row r="208" s="13" customFormat="1">
      <c r="A208" s="13"/>
      <c r="B208" s="244"/>
      <c r="C208" s="245"/>
      <c r="D208" s="236" t="s">
        <v>304</v>
      </c>
      <c r="E208" s="268" t="s">
        <v>1</v>
      </c>
      <c r="F208" s="246" t="s">
        <v>1394</v>
      </c>
      <c r="G208" s="245"/>
      <c r="H208" s="247">
        <v>35.213000000000001</v>
      </c>
      <c r="I208" s="248"/>
      <c r="J208" s="248"/>
      <c r="K208" s="245"/>
      <c r="L208" s="245"/>
      <c r="M208" s="249"/>
      <c r="N208" s="250"/>
      <c r="O208" s="251"/>
      <c r="P208" s="251"/>
      <c r="Q208" s="251"/>
      <c r="R208" s="251"/>
      <c r="S208" s="251"/>
      <c r="T208" s="251"/>
      <c r="U208" s="251"/>
      <c r="V208" s="251"/>
      <c r="W208" s="251"/>
      <c r="X208" s="252"/>
      <c r="Y208" s="13"/>
      <c r="Z208" s="13"/>
      <c r="AA208" s="13"/>
      <c r="AB208" s="13"/>
      <c r="AC208" s="13"/>
      <c r="AD208" s="13"/>
      <c r="AE208" s="13"/>
      <c r="AT208" s="253" t="s">
        <v>304</v>
      </c>
      <c r="AU208" s="253" t="s">
        <v>88</v>
      </c>
      <c r="AV208" s="13" t="s">
        <v>88</v>
      </c>
      <c r="AW208" s="13" t="s">
        <v>5</v>
      </c>
      <c r="AX208" s="13" t="s">
        <v>86</v>
      </c>
      <c r="AY208" s="253" t="s">
        <v>167</v>
      </c>
    </row>
    <row r="209" s="2" customFormat="1" ht="33" customHeight="1">
      <c r="A209" s="39"/>
      <c r="B209" s="40"/>
      <c r="C209" s="222" t="s">
        <v>313</v>
      </c>
      <c r="D209" s="222" t="s">
        <v>169</v>
      </c>
      <c r="E209" s="223" t="s">
        <v>737</v>
      </c>
      <c r="F209" s="224" t="s">
        <v>738</v>
      </c>
      <c r="G209" s="225" t="s">
        <v>433</v>
      </c>
      <c r="H209" s="226">
        <v>140.84999999999999</v>
      </c>
      <c r="I209" s="227"/>
      <c r="J209" s="227"/>
      <c r="K209" s="228">
        <f>ROUND(P209*H209,2)</f>
        <v>0</v>
      </c>
      <c r="L209" s="224" t="s">
        <v>1</v>
      </c>
      <c r="M209" s="45"/>
      <c r="N209" s="229" t="s">
        <v>1</v>
      </c>
      <c r="O209" s="230" t="s">
        <v>41</v>
      </c>
      <c r="P209" s="231">
        <f>I209+J209</f>
        <v>0</v>
      </c>
      <c r="Q209" s="231">
        <f>ROUND(I209*H209,2)</f>
        <v>0</v>
      </c>
      <c r="R209" s="231">
        <f>ROUND(J209*H209,2)</f>
        <v>0</v>
      </c>
      <c r="S209" s="92"/>
      <c r="T209" s="232">
        <f>S209*H209</f>
        <v>0</v>
      </c>
      <c r="U209" s="232">
        <v>0</v>
      </c>
      <c r="V209" s="232">
        <f>U209*H209</f>
        <v>0</v>
      </c>
      <c r="W209" s="232">
        <v>0</v>
      </c>
      <c r="X209" s="233">
        <f>W209*H209</f>
        <v>0</v>
      </c>
      <c r="Y209" s="39"/>
      <c r="Z209" s="39"/>
      <c r="AA209" s="39"/>
      <c r="AB209" s="39"/>
      <c r="AC209" s="39"/>
      <c r="AD209" s="39"/>
      <c r="AE209" s="39"/>
      <c r="AR209" s="234" t="s">
        <v>174</v>
      </c>
      <c r="AT209" s="234" t="s">
        <v>169</v>
      </c>
      <c r="AU209" s="234" t="s">
        <v>88</v>
      </c>
      <c r="AY209" s="18" t="s">
        <v>167</v>
      </c>
      <c r="BE209" s="235">
        <f>IF(O209="základní",K209,0)</f>
        <v>0</v>
      </c>
      <c r="BF209" s="235">
        <f>IF(O209="snížená",K209,0)</f>
        <v>0</v>
      </c>
      <c r="BG209" s="235">
        <f>IF(O209="zákl. přenesená",K209,0)</f>
        <v>0</v>
      </c>
      <c r="BH209" s="235">
        <f>IF(O209="sníž. přenesená",K209,0)</f>
        <v>0</v>
      </c>
      <c r="BI209" s="235">
        <f>IF(O209="nulová",K209,0)</f>
        <v>0</v>
      </c>
      <c r="BJ209" s="18" t="s">
        <v>86</v>
      </c>
      <c r="BK209" s="235">
        <f>ROUND(P209*H209,2)</f>
        <v>0</v>
      </c>
      <c r="BL209" s="18" t="s">
        <v>174</v>
      </c>
      <c r="BM209" s="234" t="s">
        <v>1395</v>
      </c>
    </row>
    <row r="210" s="2" customFormat="1">
      <c r="A210" s="39"/>
      <c r="B210" s="40"/>
      <c r="C210" s="41"/>
      <c r="D210" s="236" t="s">
        <v>176</v>
      </c>
      <c r="E210" s="41"/>
      <c r="F210" s="237" t="s">
        <v>646</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176</v>
      </c>
      <c r="AU210" s="18" t="s">
        <v>88</v>
      </c>
    </row>
    <row r="211" s="2" customFormat="1" ht="37.8" customHeight="1">
      <c r="A211" s="39"/>
      <c r="B211" s="40"/>
      <c r="C211" s="222" t="s">
        <v>320</v>
      </c>
      <c r="D211" s="222" t="s">
        <v>169</v>
      </c>
      <c r="E211" s="223" t="s">
        <v>741</v>
      </c>
      <c r="F211" s="224" t="s">
        <v>742</v>
      </c>
      <c r="G211" s="225" t="s">
        <v>433</v>
      </c>
      <c r="H211" s="226">
        <v>2112.75</v>
      </c>
      <c r="I211" s="227"/>
      <c r="J211" s="227"/>
      <c r="K211" s="228">
        <f>ROUND(P211*H211,2)</f>
        <v>0</v>
      </c>
      <c r="L211" s="224" t="s">
        <v>1</v>
      </c>
      <c r="M211" s="45"/>
      <c r="N211" s="229" t="s">
        <v>1</v>
      </c>
      <c r="O211" s="230" t="s">
        <v>41</v>
      </c>
      <c r="P211" s="231">
        <f>I211+J211</f>
        <v>0</v>
      </c>
      <c r="Q211" s="231">
        <f>ROUND(I211*H211,2)</f>
        <v>0</v>
      </c>
      <c r="R211" s="231">
        <f>ROUND(J211*H211,2)</f>
        <v>0</v>
      </c>
      <c r="S211" s="92"/>
      <c r="T211" s="232">
        <f>S211*H211</f>
        <v>0</v>
      </c>
      <c r="U211" s="232">
        <v>0</v>
      </c>
      <c r="V211" s="232">
        <f>U211*H211</f>
        <v>0</v>
      </c>
      <c r="W211" s="232">
        <v>0</v>
      </c>
      <c r="X211" s="233">
        <f>W211*H211</f>
        <v>0</v>
      </c>
      <c r="Y211" s="39"/>
      <c r="Z211" s="39"/>
      <c r="AA211" s="39"/>
      <c r="AB211" s="39"/>
      <c r="AC211" s="39"/>
      <c r="AD211" s="39"/>
      <c r="AE211" s="39"/>
      <c r="AR211" s="234" t="s">
        <v>174</v>
      </c>
      <c r="AT211" s="234" t="s">
        <v>169</v>
      </c>
      <c r="AU211" s="234" t="s">
        <v>88</v>
      </c>
      <c r="AY211" s="18" t="s">
        <v>167</v>
      </c>
      <c r="BE211" s="235">
        <f>IF(O211="základní",K211,0)</f>
        <v>0</v>
      </c>
      <c r="BF211" s="235">
        <f>IF(O211="snížená",K211,0)</f>
        <v>0</v>
      </c>
      <c r="BG211" s="235">
        <f>IF(O211="zákl. přenesená",K211,0)</f>
        <v>0</v>
      </c>
      <c r="BH211" s="235">
        <f>IF(O211="sníž. přenesená",K211,0)</f>
        <v>0</v>
      </c>
      <c r="BI211" s="235">
        <f>IF(O211="nulová",K211,0)</f>
        <v>0</v>
      </c>
      <c r="BJ211" s="18" t="s">
        <v>86</v>
      </c>
      <c r="BK211" s="235">
        <f>ROUND(P211*H211,2)</f>
        <v>0</v>
      </c>
      <c r="BL211" s="18" t="s">
        <v>174</v>
      </c>
      <c r="BM211" s="234" t="s">
        <v>1396</v>
      </c>
    </row>
    <row r="212" s="2" customFormat="1">
      <c r="A212" s="39"/>
      <c r="B212" s="40"/>
      <c r="C212" s="41"/>
      <c r="D212" s="236" t="s">
        <v>176</v>
      </c>
      <c r="E212" s="41"/>
      <c r="F212" s="237" t="s">
        <v>656</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176</v>
      </c>
      <c r="AU212" s="18" t="s">
        <v>88</v>
      </c>
    </row>
    <row r="213" s="2" customFormat="1">
      <c r="A213" s="39"/>
      <c r="B213" s="40"/>
      <c r="C213" s="41"/>
      <c r="D213" s="236" t="s">
        <v>186</v>
      </c>
      <c r="E213" s="41"/>
      <c r="F213" s="243" t="s">
        <v>744</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186</v>
      </c>
      <c r="AU213" s="18" t="s">
        <v>88</v>
      </c>
    </row>
    <row r="214" s="13" customFormat="1">
      <c r="A214" s="13"/>
      <c r="B214" s="244"/>
      <c r="C214" s="245"/>
      <c r="D214" s="236" t="s">
        <v>304</v>
      </c>
      <c r="E214" s="268" t="s">
        <v>1</v>
      </c>
      <c r="F214" s="246" t="s">
        <v>1397</v>
      </c>
      <c r="G214" s="245"/>
      <c r="H214" s="247">
        <v>2112.75</v>
      </c>
      <c r="I214" s="248"/>
      <c r="J214" s="248"/>
      <c r="K214" s="245"/>
      <c r="L214" s="245"/>
      <c r="M214" s="249"/>
      <c r="N214" s="250"/>
      <c r="O214" s="251"/>
      <c r="P214" s="251"/>
      <c r="Q214" s="251"/>
      <c r="R214" s="251"/>
      <c r="S214" s="251"/>
      <c r="T214" s="251"/>
      <c r="U214" s="251"/>
      <c r="V214" s="251"/>
      <c r="W214" s="251"/>
      <c r="X214" s="252"/>
      <c r="Y214" s="13"/>
      <c r="Z214" s="13"/>
      <c r="AA214" s="13"/>
      <c r="AB214" s="13"/>
      <c r="AC214" s="13"/>
      <c r="AD214" s="13"/>
      <c r="AE214" s="13"/>
      <c r="AT214" s="253" t="s">
        <v>304</v>
      </c>
      <c r="AU214" s="253" t="s">
        <v>88</v>
      </c>
      <c r="AV214" s="13" t="s">
        <v>88</v>
      </c>
      <c r="AW214" s="13" t="s">
        <v>5</v>
      </c>
      <c r="AX214" s="13" t="s">
        <v>86</v>
      </c>
      <c r="AY214" s="253" t="s">
        <v>167</v>
      </c>
    </row>
    <row r="215" s="2" customFormat="1" ht="24.15" customHeight="1">
      <c r="A215" s="39"/>
      <c r="B215" s="40"/>
      <c r="C215" s="222" t="s">
        <v>326</v>
      </c>
      <c r="D215" s="222" t="s">
        <v>169</v>
      </c>
      <c r="E215" s="223" t="s">
        <v>747</v>
      </c>
      <c r="F215" s="224" t="s">
        <v>674</v>
      </c>
      <c r="G215" s="225" t="s">
        <v>348</v>
      </c>
      <c r="H215" s="226">
        <v>239.44499999999999</v>
      </c>
      <c r="I215" s="227"/>
      <c r="J215" s="227"/>
      <c r="K215" s="228">
        <f>ROUND(P215*H215,2)</f>
        <v>0</v>
      </c>
      <c r="L215" s="224" t="s">
        <v>1</v>
      </c>
      <c r="M215" s="45"/>
      <c r="N215" s="229" t="s">
        <v>1</v>
      </c>
      <c r="O215" s="230" t="s">
        <v>41</v>
      </c>
      <c r="P215" s="231">
        <f>I215+J215</f>
        <v>0</v>
      </c>
      <c r="Q215" s="231">
        <f>ROUND(I215*H215,2)</f>
        <v>0</v>
      </c>
      <c r="R215" s="231">
        <f>ROUND(J215*H215,2)</f>
        <v>0</v>
      </c>
      <c r="S215" s="92"/>
      <c r="T215" s="232">
        <f>S215*H215</f>
        <v>0</v>
      </c>
      <c r="U215" s="232">
        <v>0</v>
      </c>
      <c r="V215" s="232">
        <f>U215*H215</f>
        <v>0</v>
      </c>
      <c r="W215" s="232">
        <v>0</v>
      </c>
      <c r="X215" s="233">
        <f>W215*H215</f>
        <v>0</v>
      </c>
      <c r="Y215" s="39"/>
      <c r="Z215" s="39"/>
      <c r="AA215" s="39"/>
      <c r="AB215" s="39"/>
      <c r="AC215" s="39"/>
      <c r="AD215" s="39"/>
      <c r="AE215" s="39"/>
      <c r="AR215" s="234" t="s">
        <v>174</v>
      </c>
      <c r="AT215" s="234" t="s">
        <v>169</v>
      </c>
      <c r="AU215" s="234" t="s">
        <v>88</v>
      </c>
      <c r="AY215" s="18" t="s">
        <v>167</v>
      </c>
      <c r="BE215" s="235">
        <f>IF(O215="základní",K215,0)</f>
        <v>0</v>
      </c>
      <c r="BF215" s="235">
        <f>IF(O215="snížená",K215,0)</f>
        <v>0</v>
      </c>
      <c r="BG215" s="235">
        <f>IF(O215="zákl. přenesená",K215,0)</f>
        <v>0</v>
      </c>
      <c r="BH215" s="235">
        <f>IF(O215="sníž. přenesená",K215,0)</f>
        <v>0</v>
      </c>
      <c r="BI215" s="235">
        <f>IF(O215="nulová",K215,0)</f>
        <v>0</v>
      </c>
      <c r="BJ215" s="18" t="s">
        <v>86</v>
      </c>
      <c r="BK215" s="235">
        <f>ROUND(P215*H215,2)</f>
        <v>0</v>
      </c>
      <c r="BL215" s="18" t="s">
        <v>174</v>
      </c>
      <c r="BM215" s="234" t="s">
        <v>1398</v>
      </c>
    </row>
    <row r="216" s="2" customFormat="1">
      <c r="A216" s="39"/>
      <c r="B216" s="40"/>
      <c r="C216" s="41"/>
      <c r="D216" s="236" t="s">
        <v>176</v>
      </c>
      <c r="E216" s="41"/>
      <c r="F216" s="237" t="s">
        <v>676</v>
      </c>
      <c r="G216" s="41"/>
      <c r="H216" s="41"/>
      <c r="I216" s="238"/>
      <c r="J216" s="238"/>
      <c r="K216" s="41"/>
      <c r="L216" s="41"/>
      <c r="M216" s="45"/>
      <c r="N216" s="239"/>
      <c r="O216" s="240"/>
      <c r="P216" s="92"/>
      <c r="Q216" s="92"/>
      <c r="R216" s="92"/>
      <c r="S216" s="92"/>
      <c r="T216" s="92"/>
      <c r="U216" s="92"/>
      <c r="V216" s="92"/>
      <c r="W216" s="92"/>
      <c r="X216" s="93"/>
      <c r="Y216" s="39"/>
      <c r="Z216" s="39"/>
      <c r="AA216" s="39"/>
      <c r="AB216" s="39"/>
      <c r="AC216" s="39"/>
      <c r="AD216" s="39"/>
      <c r="AE216" s="39"/>
      <c r="AT216" s="18" t="s">
        <v>176</v>
      </c>
      <c r="AU216" s="18" t="s">
        <v>88</v>
      </c>
    </row>
    <row r="217" s="2" customFormat="1">
      <c r="A217" s="39"/>
      <c r="B217" s="40"/>
      <c r="C217" s="41"/>
      <c r="D217" s="236" t="s">
        <v>186</v>
      </c>
      <c r="E217" s="41"/>
      <c r="F217" s="243" t="s">
        <v>749</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186</v>
      </c>
      <c r="AU217" s="18" t="s">
        <v>88</v>
      </c>
    </row>
    <row r="218" s="13" customFormat="1">
      <c r="A218" s="13"/>
      <c r="B218" s="244"/>
      <c r="C218" s="245"/>
      <c r="D218" s="236" t="s">
        <v>304</v>
      </c>
      <c r="E218" s="268" t="s">
        <v>1</v>
      </c>
      <c r="F218" s="246" t="s">
        <v>1399</v>
      </c>
      <c r="G218" s="245"/>
      <c r="H218" s="247">
        <v>239.44499999999999</v>
      </c>
      <c r="I218" s="248"/>
      <c r="J218" s="248"/>
      <c r="K218" s="245"/>
      <c r="L218" s="245"/>
      <c r="M218" s="249"/>
      <c r="N218" s="250"/>
      <c r="O218" s="251"/>
      <c r="P218" s="251"/>
      <c r="Q218" s="251"/>
      <c r="R218" s="251"/>
      <c r="S218" s="251"/>
      <c r="T218" s="251"/>
      <c r="U218" s="251"/>
      <c r="V218" s="251"/>
      <c r="W218" s="251"/>
      <c r="X218" s="252"/>
      <c r="Y218" s="13"/>
      <c r="Z218" s="13"/>
      <c r="AA218" s="13"/>
      <c r="AB218" s="13"/>
      <c r="AC218" s="13"/>
      <c r="AD218" s="13"/>
      <c r="AE218" s="13"/>
      <c r="AT218" s="253" t="s">
        <v>304</v>
      </c>
      <c r="AU218" s="253" t="s">
        <v>88</v>
      </c>
      <c r="AV218" s="13" t="s">
        <v>88</v>
      </c>
      <c r="AW218" s="13" t="s">
        <v>5</v>
      </c>
      <c r="AX218" s="13" t="s">
        <v>86</v>
      </c>
      <c r="AY218" s="253" t="s">
        <v>167</v>
      </c>
    </row>
    <row r="219" s="2" customFormat="1" ht="16.5" customHeight="1">
      <c r="A219" s="39"/>
      <c r="B219" s="40"/>
      <c r="C219" s="222" t="s">
        <v>332</v>
      </c>
      <c r="D219" s="222" t="s">
        <v>169</v>
      </c>
      <c r="E219" s="223" t="s">
        <v>752</v>
      </c>
      <c r="F219" s="224" t="s">
        <v>681</v>
      </c>
      <c r="G219" s="225" t="s">
        <v>433</v>
      </c>
      <c r="H219" s="226">
        <v>140.84999999999999</v>
      </c>
      <c r="I219" s="227"/>
      <c r="J219" s="227"/>
      <c r="K219" s="228">
        <f>ROUND(P219*H219,2)</f>
        <v>0</v>
      </c>
      <c r="L219" s="224" t="s">
        <v>1</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174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1400</v>
      </c>
    </row>
    <row r="220" s="2" customFormat="1">
      <c r="A220" s="39"/>
      <c r="B220" s="40"/>
      <c r="C220" s="41"/>
      <c r="D220" s="236" t="s">
        <v>176</v>
      </c>
      <c r="E220" s="41"/>
      <c r="F220" s="237" t="s">
        <v>683</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2" customFormat="1">
      <c r="A221" s="39"/>
      <c r="B221" s="40"/>
      <c r="C221" s="41"/>
      <c r="D221" s="236" t="s">
        <v>186</v>
      </c>
      <c r="E221" s="41"/>
      <c r="F221" s="243" t="s">
        <v>754</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186</v>
      </c>
      <c r="AU221" s="18" t="s">
        <v>88</v>
      </c>
    </row>
    <row r="222" s="2" customFormat="1" ht="24.15" customHeight="1">
      <c r="A222" s="39"/>
      <c r="B222" s="40"/>
      <c r="C222" s="222" t="s">
        <v>338</v>
      </c>
      <c r="D222" s="222" t="s">
        <v>169</v>
      </c>
      <c r="E222" s="223" t="s">
        <v>756</v>
      </c>
      <c r="F222" s="224" t="s">
        <v>716</v>
      </c>
      <c r="G222" s="225" t="s">
        <v>172</v>
      </c>
      <c r="H222" s="226">
        <v>281.69999999999999</v>
      </c>
      <c r="I222" s="227"/>
      <c r="J222" s="227"/>
      <c r="K222" s="228">
        <f>ROUND(P222*H222,2)</f>
        <v>0</v>
      </c>
      <c r="L222" s="224" t="s">
        <v>1</v>
      </c>
      <c r="M222" s="45"/>
      <c r="N222" s="229" t="s">
        <v>1</v>
      </c>
      <c r="O222" s="230" t="s">
        <v>41</v>
      </c>
      <c r="P222" s="231">
        <f>I222+J222</f>
        <v>0</v>
      </c>
      <c r="Q222" s="231">
        <f>ROUND(I222*H222,2)</f>
        <v>0</v>
      </c>
      <c r="R222" s="231">
        <f>ROUND(J222*H222,2)</f>
        <v>0</v>
      </c>
      <c r="S222" s="92"/>
      <c r="T222" s="232">
        <f>S222*H222</f>
        <v>0</v>
      </c>
      <c r="U222" s="232">
        <v>0</v>
      </c>
      <c r="V222" s="232">
        <f>U222*H222</f>
        <v>0</v>
      </c>
      <c r="W222" s="232">
        <v>0</v>
      </c>
      <c r="X222" s="233">
        <f>W222*H222</f>
        <v>0</v>
      </c>
      <c r="Y222" s="39"/>
      <c r="Z222" s="39"/>
      <c r="AA222" s="39"/>
      <c r="AB222" s="39"/>
      <c r="AC222" s="39"/>
      <c r="AD222" s="39"/>
      <c r="AE222" s="39"/>
      <c r="AR222" s="234" t="s">
        <v>174</v>
      </c>
      <c r="AT222" s="234" t="s">
        <v>169</v>
      </c>
      <c r="AU222" s="234" t="s">
        <v>88</v>
      </c>
      <c r="AY222" s="18" t="s">
        <v>167</v>
      </c>
      <c r="BE222" s="235">
        <f>IF(O222="základní",K222,0)</f>
        <v>0</v>
      </c>
      <c r="BF222" s="235">
        <f>IF(O222="snížená",K222,0)</f>
        <v>0</v>
      </c>
      <c r="BG222" s="235">
        <f>IF(O222="zákl. přenesená",K222,0)</f>
        <v>0</v>
      </c>
      <c r="BH222" s="235">
        <f>IF(O222="sníž. přenesená",K222,0)</f>
        <v>0</v>
      </c>
      <c r="BI222" s="235">
        <f>IF(O222="nulová",K222,0)</f>
        <v>0</v>
      </c>
      <c r="BJ222" s="18" t="s">
        <v>86</v>
      </c>
      <c r="BK222" s="235">
        <f>ROUND(P222*H222,2)</f>
        <v>0</v>
      </c>
      <c r="BL222" s="18" t="s">
        <v>174</v>
      </c>
      <c r="BM222" s="234" t="s">
        <v>1401</v>
      </c>
    </row>
    <row r="223" s="2" customFormat="1">
      <c r="A223" s="39"/>
      <c r="B223" s="40"/>
      <c r="C223" s="41"/>
      <c r="D223" s="236" t="s">
        <v>176</v>
      </c>
      <c r="E223" s="41"/>
      <c r="F223" s="237" t="s">
        <v>718</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176</v>
      </c>
      <c r="AU223" s="18" t="s">
        <v>88</v>
      </c>
    </row>
    <row r="224" s="2" customFormat="1" ht="24.15" customHeight="1">
      <c r="A224" s="39"/>
      <c r="B224" s="40"/>
      <c r="C224" s="222" t="s">
        <v>344</v>
      </c>
      <c r="D224" s="222" t="s">
        <v>169</v>
      </c>
      <c r="E224" s="223" t="s">
        <v>759</v>
      </c>
      <c r="F224" s="224" t="s">
        <v>760</v>
      </c>
      <c r="G224" s="225" t="s">
        <v>172</v>
      </c>
      <c r="H224" s="226">
        <v>281.69999999999999</v>
      </c>
      <c r="I224" s="227"/>
      <c r="J224" s="227"/>
      <c r="K224" s="228">
        <f>ROUND(P224*H224,2)</f>
        <v>0</v>
      </c>
      <c r="L224" s="224" t="s">
        <v>450</v>
      </c>
      <c r="M224" s="45"/>
      <c r="N224" s="229" t="s">
        <v>1</v>
      </c>
      <c r="O224" s="230" t="s">
        <v>41</v>
      </c>
      <c r="P224" s="231">
        <f>I224+J224</f>
        <v>0</v>
      </c>
      <c r="Q224" s="231">
        <f>ROUND(I224*H224,2)</f>
        <v>0</v>
      </c>
      <c r="R224" s="231">
        <f>ROUND(J224*H224,2)</f>
        <v>0</v>
      </c>
      <c r="S224" s="92"/>
      <c r="T224" s="232">
        <f>S224*H224</f>
        <v>0</v>
      </c>
      <c r="U224" s="232">
        <v>0</v>
      </c>
      <c r="V224" s="232">
        <f>U224*H224</f>
        <v>0</v>
      </c>
      <c r="W224" s="232">
        <v>0</v>
      </c>
      <c r="X224" s="233">
        <f>W224*H224</f>
        <v>0</v>
      </c>
      <c r="Y224" s="39"/>
      <c r="Z224" s="39"/>
      <c r="AA224" s="39"/>
      <c r="AB224" s="39"/>
      <c r="AC224" s="39"/>
      <c r="AD224" s="39"/>
      <c r="AE224" s="39"/>
      <c r="AR224" s="234" t="s">
        <v>174</v>
      </c>
      <c r="AT224" s="234" t="s">
        <v>169</v>
      </c>
      <c r="AU224" s="234" t="s">
        <v>88</v>
      </c>
      <c r="AY224" s="18" t="s">
        <v>167</v>
      </c>
      <c r="BE224" s="235">
        <f>IF(O224="základní",K224,0)</f>
        <v>0</v>
      </c>
      <c r="BF224" s="235">
        <f>IF(O224="snížená",K224,0)</f>
        <v>0</v>
      </c>
      <c r="BG224" s="235">
        <f>IF(O224="zákl. přenesená",K224,0)</f>
        <v>0</v>
      </c>
      <c r="BH224" s="235">
        <f>IF(O224="sníž. přenesená",K224,0)</f>
        <v>0</v>
      </c>
      <c r="BI224" s="235">
        <f>IF(O224="nulová",K224,0)</f>
        <v>0</v>
      </c>
      <c r="BJ224" s="18" t="s">
        <v>86</v>
      </c>
      <c r="BK224" s="235">
        <f>ROUND(P224*H224,2)</f>
        <v>0</v>
      </c>
      <c r="BL224" s="18" t="s">
        <v>174</v>
      </c>
      <c r="BM224" s="234" t="s">
        <v>1402</v>
      </c>
    </row>
    <row r="225" s="2" customFormat="1">
      <c r="A225" s="39"/>
      <c r="B225" s="40"/>
      <c r="C225" s="41"/>
      <c r="D225" s="236" t="s">
        <v>176</v>
      </c>
      <c r="E225" s="41"/>
      <c r="F225" s="237" t="s">
        <v>762</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176</v>
      </c>
      <c r="AU225" s="18" t="s">
        <v>88</v>
      </c>
    </row>
    <row r="226" s="2" customFormat="1">
      <c r="A226" s="39"/>
      <c r="B226" s="40"/>
      <c r="C226" s="41"/>
      <c r="D226" s="241" t="s">
        <v>178</v>
      </c>
      <c r="E226" s="41"/>
      <c r="F226" s="242" t="s">
        <v>763</v>
      </c>
      <c r="G226" s="41"/>
      <c r="H226" s="41"/>
      <c r="I226" s="238"/>
      <c r="J226" s="238"/>
      <c r="K226" s="41"/>
      <c r="L226" s="41"/>
      <c r="M226" s="45"/>
      <c r="N226" s="239"/>
      <c r="O226" s="240"/>
      <c r="P226" s="92"/>
      <c r="Q226" s="92"/>
      <c r="R226" s="92"/>
      <c r="S226" s="92"/>
      <c r="T226" s="92"/>
      <c r="U226" s="92"/>
      <c r="V226" s="92"/>
      <c r="W226" s="92"/>
      <c r="X226" s="93"/>
      <c r="Y226" s="39"/>
      <c r="Z226" s="39"/>
      <c r="AA226" s="39"/>
      <c r="AB226" s="39"/>
      <c r="AC226" s="39"/>
      <c r="AD226" s="39"/>
      <c r="AE226" s="39"/>
      <c r="AT226" s="18" t="s">
        <v>178</v>
      </c>
      <c r="AU226" s="18" t="s">
        <v>88</v>
      </c>
    </row>
    <row r="227" s="2" customFormat="1" ht="24.15" customHeight="1">
      <c r="A227" s="39"/>
      <c r="B227" s="40"/>
      <c r="C227" s="222" t="s">
        <v>351</v>
      </c>
      <c r="D227" s="222" t="s">
        <v>169</v>
      </c>
      <c r="E227" s="223" t="s">
        <v>759</v>
      </c>
      <c r="F227" s="224" t="s">
        <v>760</v>
      </c>
      <c r="G227" s="225" t="s">
        <v>172</v>
      </c>
      <c r="H227" s="226">
        <v>281.69999999999999</v>
      </c>
      <c r="I227" s="227"/>
      <c r="J227" s="227"/>
      <c r="K227" s="228">
        <f>ROUND(P227*H227,2)</f>
        <v>0</v>
      </c>
      <c r="L227" s="224" t="s">
        <v>450</v>
      </c>
      <c r="M227" s="45"/>
      <c r="N227" s="229" t="s">
        <v>1</v>
      </c>
      <c r="O227" s="230" t="s">
        <v>41</v>
      </c>
      <c r="P227" s="231">
        <f>I227+J227</f>
        <v>0</v>
      </c>
      <c r="Q227" s="231">
        <f>ROUND(I227*H227,2)</f>
        <v>0</v>
      </c>
      <c r="R227" s="231">
        <f>ROUND(J227*H227,2)</f>
        <v>0</v>
      </c>
      <c r="S227" s="92"/>
      <c r="T227" s="232">
        <f>S227*H227</f>
        <v>0</v>
      </c>
      <c r="U227" s="232">
        <v>0</v>
      </c>
      <c r="V227" s="232">
        <f>U227*H227</f>
        <v>0</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1403</v>
      </c>
    </row>
    <row r="228" s="2" customFormat="1">
      <c r="A228" s="39"/>
      <c r="B228" s="40"/>
      <c r="C228" s="41"/>
      <c r="D228" s="236" t="s">
        <v>176</v>
      </c>
      <c r="E228" s="41"/>
      <c r="F228" s="237" t="s">
        <v>762</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2" customFormat="1">
      <c r="A229" s="39"/>
      <c r="B229" s="40"/>
      <c r="C229" s="41"/>
      <c r="D229" s="241" t="s">
        <v>178</v>
      </c>
      <c r="E229" s="41"/>
      <c r="F229" s="242" t="s">
        <v>763</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178</v>
      </c>
      <c r="AU229" s="18" t="s">
        <v>88</v>
      </c>
    </row>
    <row r="230" s="2" customFormat="1" ht="24.15" customHeight="1">
      <c r="A230" s="39"/>
      <c r="B230" s="40"/>
      <c r="C230" s="222" t="s">
        <v>358</v>
      </c>
      <c r="D230" s="222" t="s">
        <v>169</v>
      </c>
      <c r="E230" s="223" t="s">
        <v>767</v>
      </c>
      <c r="F230" s="224" t="s">
        <v>768</v>
      </c>
      <c r="G230" s="225" t="s">
        <v>172</v>
      </c>
      <c r="H230" s="226">
        <v>309.87</v>
      </c>
      <c r="I230" s="227"/>
      <c r="J230" s="227"/>
      <c r="K230" s="228">
        <f>ROUND(P230*H230,2)</f>
        <v>0</v>
      </c>
      <c r="L230" s="224" t="s">
        <v>450</v>
      </c>
      <c r="M230" s="45"/>
      <c r="N230" s="229" t="s">
        <v>1</v>
      </c>
      <c r="O230" s="230" t="s">
        <v>41</v>
      </c>
      <c r="P230" s="231">
        <f>I230+J230</f>
        <v>0</v>
      </c>
      <c r="Q230" s="231">
        <f>ROUND(I230*H230,2)</f>
        <v>0</v>
      </c>
      <c r="R230" s="231">
        <f>ROUND(J230*H230,2)</f>
        <v>0</v>
      </c>
      <c r="S230" s="92"/>
      <c r="T230" s="232">
        <f>S230*H230</f>
        <v>0</v>
      </c>
      <c r="U230" s="232">
        <v>0.00046999999999999999</v>
      </c>
      <c r="V230" s="232">
        <f>U230*H230</f>
        <v>0.14563889999999999</v>
      </c>
      <c r="W230" s="232">
        <v>0</v>
      </c>
      <c r="X230" s="233">
        <f>W230*H230</f>
        <v>0</v>
      </c>
      <c r="Y230" s="39"/>
      <c r="Z230" s="39"/>
      <c r="AA230" s="39"/>
      <c r="AB230" s="39"/>
      <c r="AC230" s="39"/>
      <c r="AD230" s="39"/>
      <c r="AE230" s="39"/>
      <c r="AR230" s="234" t="s">
        <v>174</v>
      </c>
      <c r="AT230" s="234" t="s">
        <v>169</v>
      </c>
      <c r="AU230" s="234" t="s">
        <v>88</v>
      </c>
      <c r="AY230" s="18" t="s">
        <v>167</v>
      </c>
      <c r="BE230" s="235">
        <f>IF(O230="základní",K230,0)</f>
        <v>0</v>
      </c>
      <c r="BF230" s="235">
        <f>IF(O230="snížená",K230,0)</f>
        <v>0</v>
      </c>
      <c r="BG230" s="235">
        <f>IF(O230="zákl. přenesená",K230,0)</f>
        <v>0</v>
      </c>
      <c r="BH230" s="235">
        <f>IF(O230="sníž. přenesená",K230,0)</f>
        <v>0</v>
      </c>
      <c r="BI230" s="235">
        <f>IF(O230="nulová",K230,0)</f>
        <v>0</v>
      </c>
      <c r="BJ230" s="18" t="s">
        <v>86</v>
      </c>
      <c r="BK230" s="235">
        <f>ROUND(P230*H230,2)</f>
        <v>0</v>
      </c>
      <c r="BL230" s="18" t="s">
        <v>174</v>
      </c>
      <c r="BM230" s="234" t="s">
        <v>1404</v>
      </c>
    </row>
    <row r="231" s="2" customFormat="1">
      <c r="A231" s="39"/>
      <c r="B231" s="40"/>
      <c r="C231" s="41"/>
      <c r="D231" s="236" t="s">
        <v>176</v>
      </c>
      <c r="E231" s="41"/>
      <c r="F231" s="237" t="s">
        <v>770</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176</v>
      </c>
      <c r="AU231" s="18" t="s">
        <v>88</v>
      </c>
    </row>
    <row r="232" s="2" customFormat="1">
      <c r="A232" s="39"/>
      <c r="B232" s="40"/>
      <c r="C232" s="41"/>
      <c r="D232" s="241" t="s">
        <v>178</v>
      </c>
      <c r="E232" s="41"/>
      <c r="F232" s="242" t="s">
        <v>771</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178</v>
      </c>
      <c r="AU232" s="18" t="s">
        <v>88</v>
      </c>
    </row>
    <row r="233" s="13" customFormat="1">
      <c r="A233" s="13"/>
      <c r="B233" s="244"/>
      <c r="C233" s="245"/>
      <c r="D233" s="236" t="s">
        <v>304</v>
      </c>
      <c r="E233" s="268" t="s">
        <v>1</v>
      </c>
      <c r="F233" s="246" t="s">
        <v>1405</v>
      </c>
      <c r="G233" s="245"/>
      <c r="H233" s="247">
        <v>309.87</v>
      </c>
      <c r="I233" s="248"/>
      <c r="J233" s="248"/>
      <c r="K233" s="245"/>
      <c r="L233" s="245"/>
      <c r="M233" s="249"/>
      <c r="N233" s="250"/>
      <c r="O233" s="251"/>
      <c r="P233" s="251"/>
      <c r="Q233" s="251"/>
      <c r="R233" s="251"/>
      <c r="S233" s="251"/>
      <c r="T233" s="251"/>
      <c r="U233" s="251"/>
      <c r="V233" s="251"/>
      <c r="W233" s="251"/>
      <c r="X233" s="252"/>
      <c r="Y233" s="13"/>
      <c r="Z233" s="13"/>
      <c r="AA233" s="13"/>
      <c r="AB233" s="13"/>
      <c r="AC233" s="13"/>
      <c r="AD233" s="13"/>
      <c r="AE233" s="13"/>
      <c r="AT233" s="253" t="s">
        <v>304</v>
      </c>
      <c r="AU233" s="253" t="s">
        <v>88</v>
      </c>
      <c r="AV233" s="13" t="s">
        <v>88</v>
      </c>
      <c r="AW233" s="13" t="s">
        <v>5</v>
      </c>
      <c r="AX233" s="13" t="s">
        <v>86</v>
      </c>
      <c r="AY233" s="253" t="s">
        <v>167</v>
      </c>
    </row>
    <row r="234" s="12" customFormat="1" ht="22.8" customHeight="1">
      <c r="A234" s="12"/>
      <c r="B234" s="205"/>
      <c r="C234" s="206"/>
      <c r="D234" s="207" t="s">
        <v>77</v>
      </c>
      <c r="E234" s="220" t="s">
        <v>88</v>
      </c>
      <c r="F234" s="220" t="s">
        <v>773</v>
      </c>
      <c r="G234" s="206"/>
      <c r="H234" s="206"/>
      <c r="I234" s="209"/>
      <c r="J234" s="209"/>
      <c r="K234" s="221">
        <f>BK234</f>
        <v>0</v>
      </c>
      <c r="L234" s="206"/>
      <c r="M234" s="211"/>
      <c r="N234" s="212"/>
      <c r="O234" s="213"/>
      <c r="P234" s="213"/>
      <c r="Q234" s="214">
        <f>SUM(Q235:Q238)</f>
        <v>0</v>
      </c>
      <c r="R234" s="214">
        <f>SUM(R235:R238)</f>
        <v>0</v>
      </c>
      <c r="S234" s="213"/>
      <c r="T234" s="215">
        <f>SUM(T235:T238)</f>
        <v>0</v>
      </c>
      <c r="U234" s="213"/>
      <c r="V234" s="215">
        <f>SUM(V235:V238)</f>
        <v>7.8574860000000006</v>
      </c>
      <c r="W234" s="213"/>
      <c r="X234" s="216">
        <f>SUM(X235:X238)</f>
        <v>0</v>
      </c>
      <c r="Y234" s="12"/>
      <c r="Z234" s="12"/>
      <c r="AA234" s="12"/>
      <c r="AB234" s="12"/>
      <c r="AC234" s="12"/>
      <c r="AD234" s="12"/>
      <c r="AE234" s="12"/>
      <c r="AR234" s="217" t="s">
        <v>86</v>
      </c>
      <c r="AT234" s="218" t="s">
        <v>77</v>
      </c>
      <c r="AU234" s="218" t="s">
        <v>86</v>
      </c>
      <c r="AY234" s="217" t="s">
        <v>167</v>
      </c>
      <c r="BK234" s="219">
        <f>SUM(BK235:BK238)</f>
        <v>0</v>
      </c>
    </row>
    <row r="235" s="2" customFormat="1" ht="37.8" customHeight="1">
      <c r="A235" s="39"/>
      <c r="B235" s="40"/>
      <c r="C235" s="222" t="s">
        <v>365</v>
      </c>
      <c r="D235" s="222" t="s">
        <v>169</v>
      </c>
      <c r="E235" s="223" t="s">
        <v>775</v>
      </c>
      <c r="F235" s="224" t="s">
        <v>776</v>
      </c>
      <c r="G235" s="225" t="s">
        <v>576</v>
      </c>
      <c r="H235" s="226">
        <v>28.699999999999999</v>
      </c>
      <c r="I235" s="227"/>
      <c r="J235" s="227"/>
      <c r="K235" s="228">
        <f>ROUND(P235*H235,2)</f>
        <v>0</v>
      </c>
      <c r="L235" s="224" t="s">
        <v>478</v>
      </c>
      <c r="M235" s="45"/>
      <c r="N235" s="229" t="s">
        <v>1</v>
      </c>
      <c r="O235" s="230" t="s">
        <v>41</v>
      </c>
      <c r="P235" s="231">
        <f>I235+J235</f>
        <v>0</v>
      </c>
      <c r="Q235" s="231">
        <f>ROUND(I235*H235,2)</f>
        <v>0</v>
      </c>
      <c r="R235" s="231">
        <f>ROUND(J235*H235,2)</f>
        <v>0</v>
      </c>
      <c r="S235" s="92"/>
      <c r="T235" s="232">
        <f>S235*H235</f>
        <v>0</v>
      </c>
      <c r="U235" s="232">
        <v>0.27378000000000002</v>
      </c>
      <c r="V235" s="232">
        <f>U235*H235</f>
        <v>7.8574860000000006</v>
      </c>
      <c r="W235" s="232">
        <v>0</v>
      </c>
      <c r="X235" s="233">
        <f>W235*H235</f>
        <v>0</v>
      </c>
      <c r="Y235" s="39"/>
      <c r="Z235" s="39"/>
      <c r="AA235" s="39"/>
      <c r="AB235" s="39"/>
      <c r="AC235" s="39"/>
      <c r="AD235" s="39"/>
      <c r="AE235" s="39"/>
      <c r="AR235" s="234" t="s">
        <v>174</v>
      </c>
      <c r="AT235" s="234" t="s">
        <v>169</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174</v>
      </c>
      <c r="BM235" s="234" t="s">
        <v>1406</v>
      </c>
    </row>
    <row r="236" s="2" customFormat="1">
      <c r="A236" s="39"/>
      <c r="B236" s="40"/>
      <c r="C236" s="41"/>
      <c r="D236" s="236" t="s">
        <v>176</v>
      </c>
      <c r="E236" s="41"/>
      <c r="F236" s="237" t="s">
        <v>778</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2" customFormat="1">
      <c r="A237" s="39"/>
      <c r="B237" s="40"/>
      <c r="C237" s="41"/>
      <c r="D237" s="241" t="s">
        <v>178</v>
      </c>
      <c r="E237" s="41"/>
      <c r="F237" s="242" t="s">
        <v>779</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178</v>
      </c>
      <c r="AU237" s="18" t="s">
        <v>88</v>
      </c>
    </row>
    <row r="238" s="2" customFormat="1">
      <c r="A238" s="39"/>
      <c r="B238" s="40"/>
      <c r="C238" s="41"/>
      <c r="D238" s="236" t="s">
        <v>186</v>
      </c>
      <c r="E238" s="41"/>
      <c r="F238" s="243" t="s">
        <v>1407</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186</v>
      </c>
      <c r="AU238" s="18" t="s">
        <v>88</v>
      </c>
    </row>
    <row r="239" s="12" customFormat="1" ht="22.8" customHeight="1">
      <c r="A239" s="12"/>
      <c r="B239" s="205"/>
      <c r="C239" s="206"/>
      <c r="D239" s="207" t="s">
        <v>77</v>
      </c>
      <c r="E239" s="220" t="s">
        <v>201</v>
      </c>
      <c r="F239" s="220" t="s">
        <v>869</v>
      </c>
      <c r="G239" s="206"/>
      <c r="H239" s="206"/>
      <c r="I239" s="209"/>
      <c r="J239" s="209"/>
      <c r="K239" s="221">
        <f>BK239</f>
        <v>0</v>
      </c>
      <c r="L239" s="206"/>
      <c r="M239" s="211"/>
      <c r="N239" s="212"/>
      <c r="O239" s="213"/>
      <c r="P239" s="213"/>
      <c r="Q239" s="214">
        <f>SUM(Q240:Q277)</f>
        <v>0</v>
      </c>
      <c r="R239" s="214">
        <f>SUM(R240:R277)</f>
        <v>0</v>
      </c>
      <c r="S239" s="213"/>
      <c r="T239" s="215">
        <f>SUM(T240:T277)</f>
        <v>0</v>
      </c>
      <c r="U239" s="213"/>
      <c r="V239" s="215">
        <f>SUM(V240:V277)</f>
        <v>131.77231599999999</v>
      </c>
      <c r="W239" s="213"/>
      <c r="X239" s="216">
        <f>SUM(X240:X277)</f>
        <v>0</v>
      </c>
      <c r="Y239" s="12"/>
      <c r="Z239" s="12"/>
      <c r="AA239" s="12"/>
      <c r="AB239" s="12"/>
      <c r="AC239" s="12"/>
      <c r="AD239" s="12"/>
      <c r="AE239" s="12"/>
      <c r="AR239" s="217" t="s">
        <v>86</v>
      </c>
      <c r="AT239" s="218" t="s">
        <v>77</v>
      </c>
      <c r="AU239" s="218" t="s">
        <v>86</v>
      </c>
      <c r="AY239" s="217" t="s">
        <v>167</v>
      </c>
      <c r="BK239" s="219">
        <f>SUM(BK240:BK277)</f>
        <v>0</v>
      </c>
    </row>
    <row r="240" s="2" customFormat="1" ht="24.15" customHeight="1">
      <c r="A240" s="39"/>
      <c r="B240" s="40"/>
      <c r="C240" s="222" t="s">
        <v>372</v>
      </c>
      <c r="D240" s="222" t="s">
        <v>169</v>
      </c>
      <c r="E240" s="223" t="s">
        <v>890</v>
      </c>
      <c r="F240" s="224" t="s">
        <v>891</v>
      </c>
      <c r="G240" s="225" t="s">
        <v>172</v>
      </c>
      <c r="H240" s="226">
        <v>281.69999999999999</v>
      </c>
      <c r="I240" s="227"/>
      <c r="J240" s="227"/>
      <c r="K240" s="228">
        <f>ROUND(P240*H240,2)</f>
        <v>0</v>
      </c>
      <c r="L240" s="224" t="s">
        <v>478</v>
      </c>
      <c r="M240" s="45"/>
      <c r="N240" s="229" t="s">
        <v>1</v>
      </c>
      <c r="O240" s="230" t="s">
        <v>41</v>
      </c>
      <c r="P240" s="231">
        <f>I240+J240</f>
        <v>0</v>
      </c>
      <c r="Q240" s="231">
        <f>ROUND(I240*H240,2)</f>
        <v>0</v>
      </c>
      <c r="R240" s="231">
        <f>ROUND(J240*H240,2)</f>
        <v>0</v>
      </c>
      <c r="S240" s="92"/>
      <c r="T240" s="232">
        <f>S240*H240</f>
        <v>0</v>
      </c>
      <c r="U240" s="232">
        <v>0</v>
      </c>
      <c r="V240" s="232">
        <f>U240*H240</f>
        <v>0</v>
      </c>
      <c r="W240" s="232">
        <v>0</v>
      </c>
      <c r="X240" s="233">
        <f>W240*H240</f>
        <v>0</v>
      </c>
      <c r="Y240" s="39"/>
      <c r="Z240" s="39"/>
      <c r="AA240" s="39"/>
      <c r="AB240" s="39"/>
      <c r="AC240" s="39"/>
      <c r="AD240" s="39"/>
      <c r="AE240" s="39"/>
      <c r="AR240" s="234" t="s">
        <v>174</v>
      </c>
      <c r="AT240" s="234" t="s">
        <v>169</v>
      </c>
      <c r="AU240" s="234" t="s">
        <v>88</v>
      </c>
      <c r="AY240" s="18" t="s">
        <v>167</v>
      </c>
      <c r="BE240" s="235">
        <f>IF(O240="základní",K240,0)</f>
        <v>0</v>
      </c>
      <c r="BF240" s="235">
        <f>IF(O240="snížená",K240,0)</f>
        <v>0</v>
      </c>
      <c r="BG240" s="235">
        <f>IF(O240="zákl. přenesená",K240,0)</f>
        <v>0</v>
      </c>
      <c r="BH240" s="235">
        <f>IF(O240="sníž. přenesená",K240,0)</f>
        <v>0</v>
      </c>
      <c r="BI240" s="235">
        <f>IF(O240="nulová",K240,0)</f>
        <v>0</v>
      </c>
      <c r="BJ240" s="18" t="s">
        <v>86</v>
      </c>
      <c r="BK240" s="235">
        <f>ROUND(P240*H240,2)</f>
        <v>0</v>
      </c>
      <c r="BL240" s="18" t="s">
        <v>174</v>
      </c>
      <c r="BM240" s="234" t="s">
        <v>1408</v>
      </c>
    </row>
    <row r="241" s="2" customFormat="1">
      <c r="A241" s="39"/>
      <c r="B241" s="40"/>
      <c r="C241" s="41"/>
      <c r="D241" s="236" t="s">
        <v>176</v>
      </c>
      <c r="E241" s="41"/>
      <c r="F241" s="237" t="s">
        <v>893</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176</v>
      </c>
      <c r="AU241" s="18" t="s">
        <v>88</v>
      </c>
    </row>
    <row r="242" s="2" customFormat="1">
      <c r="A242" s="39"/>
      <c r="B242" s="40"/>
      <c r="C242" s="41"/>
      <c r="D242" s="241" t="s">
        <v>178</v>
      </c>
      <c r="E242" s="41"/>
      <c r="F242" s="242" t="s">
        <v>894</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178</v>
      </c>
      <c r="AU242" s="18" t="s">
        <v>88</v>
      </c>
    </row>
    <row r="243" s="2" customFormat="1">
      <c r="A243" s="39"/>
      <c r="B243" s="40"/>
      <c r="C243" s="41"/>
      <c r="D243" s="236" t="s">
        <v>186</v>
      </c>
      <c r="E243" s="41"/>
      <c r="F243" s="243" t="s">
        <v>1409</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2" customFormat="1" ht="24.15" customHeight="1">
      <c r="A244" s="39"/>
      <c r="B244" s="40"/>
      <c r="C244" s="222" t="s">
        <v>378</v>
      </c>
      <c r="D244" s="222" t="s">
        <v>169</v>
      </c>
      <c r="E244" s="223" t="s">
        <v>890</v>
      </c>
      <c r="F244" s="224" t="s">
        <v>891</v>
      </c>
      <c r="G244" s="225" t="s">
        <v>172</v>
      </c>
      <c r="H244" s="226">
        <v>20.399999999999999</v>
      </c>
      <c r="I244" s="227"/>
      <c r="J244" s="227"/>
      <c r="K244" s="228">
        <f>ROUND(P244*H244,2)</f>
        <v>0</v>
      </c>
      <c r="L244" s="224" t="s">
        <v>478</v>
      </c>
      <c r="M244" s="45"/>
      <c r="N244" s="229" t="s">
        <v>1</v>
      </c>
      <c r="O244" s="230" t="s">
        <v>41</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174</v>
      </c>
      <c r="AT244" s="234" t="s">
        <v>169</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174</v>
      </c>
      <c r="BM244" s="234" t="s">
        <v>1410</v>
      </c>
    </row>
    <row r="245" s="2" customFormat="1">
      <c r="A245" s="39"/>
      <c r="B245" s="40"/>
      <c r="C245" s="41"/>
      <c r="D245" s="236" t="s">
        <v>176</v>
      </c>
      <c r="E245" s="41"/>
      <c r="F245" s="237" t="s">
        <v>893</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41" t="s">
        <v>178</v>
      </c>
      <c r="E246" s="41"/>
      <c r="F246" s="242" t="s">
        <v>894</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178</v>
      </c>
      <c r="AU246" s="18" t="s">
        <v>88</v>
      </c>
    </row>
    <row r="247" s="2" customFormat="1">
      <c r="A247" s="39"/>
      <c r="B247" s="40"/>
      <c r="C247" s="41"/>
      <c r="D247" s="236" t="s">
        <v>186</v>
      </c>
      <c r="E247" s="41"/>
      <c r="F247" s="243" t="s">
        <v>1411</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186</v>
      </c>
      <c r="AU247" s="18" t="s">
        <v>88</v>
      </c>
    </row>
    <row r="248" s="2" customFormat="1" ht="24.15" customHeight="1">
      <c r="A248" s="39"/>
      <c r="B248" s="40"/>
      <c r="C248" s="222" t="s">
        <v>384</v>
      </c>
      <c r="D248" s="222" t="s">
        <v>169</v>
      </c>
      <c r="E248" s="223" t="s">
        <v>896</v>
      </c>
      <c r="F248" s="224" t="s">
        <v>897</v>
      </c>
      <c r="G248" s="225" t="s">
        <v>172</v>
      </c>
      <c r="H248" s="226">
        <v>281.69999999999999</v>
      </c>
      <c r="I248" s="227"/>
      <c r="J248" s="227"/>
      <c r="K248" s="228">
        <f>ROUND(P248*H248,2)</f>
        <v>0</v>
      </c>
      <c r="L248" s="224" t="s">
        <v>478</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174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1412</v>
      </c>
    </row>
    <row r="249" s="2" customFormat="1">
      <c r="A249" s="39"/>
      <c r="B249" s="40"/>
      <c r="C249" s="41"/>
      <c r="D249" s="236" t="s">
        <v>176</v>
      </c>
      <c r="E249" s="41"/>
      <c r="F249" s="237" t="s">
        <v>899</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c r="A250" s="39"/>
      <c r="B250" s="40"/>
      <c r="C250" s="41"/>
      <c r="D250" s="241" t="s">
        <v>178</v>
      </c>
      <c r="E250" s="41"/>
      <c r="F250" s="242" t="s">
        <v>900</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178</v>
      </c>
      <c r="AU250" s="18" t="s">
        <v>88</v>
      </c>
    </row>
    <row r="251" s="2" customFormat="1">
      <c r="A251" s="39"/>
      <c r="B251" s="40"/>
      <c r="C251" s="41"/>
      <c r="D251" s="236" t="s">
        <v>186</v>
      </c>
      <c r="E251" s="41"/>
      <c r="F251" s="243" t="s">
        <v>1409</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186</v>
      </c>
      <c r="AU251" s="18" t="s">
        <v>88</v>
      </c>
    </row>
    <row r="252" s="2" customFormat="1" ht="24.15" customHeight="1">
      <c r="A252" s="39"/>
      <c r="B252" s="40"/>
      <c r="C252" s="222" t="s">
        <v>390</v>
      </c>
      <c r="D252" s="222" t="s">
        <v>169</v>
      </c>
      <c r="E252" s="223" t="s">
        <v>896</v>
      </c>
      <c r="F252" s="224" t="s">
        <v>897</v>
      </c>
      <c r="G252" s="225" t="s">
        <v>172</v>
      </c>
      <c r="H252" s="226">
        <v>20.399999999999999</v>
      </c>
      <c r="I252" s="227"/>
      <c r="J252" s="227"/>
      <c r="K252" s="228">
        <f>ROUND(P252*H252,2)</f>
        <v>0</v>
      </c>
      <c r="L252" s="224" t="s">
        <v>478</v>
      </c>
      <c r="M252" s="45"/>
      <c r="N252" s="229" t="s">
        <v>1</v>
      </c>
      <c r="O252" s="230" t="s">
        <v>41</v>
      </c>
      <c r="P252" s="231">
        <f>I252+J252</f>
        <v>0</v>
      </c>
      <c r="Q252" s="231">
        <f>ROUND(I252*H252,2)</f>
        <v>0</v>
      </c>
      <c r="R252" s="231">
        <f>ROUND(J252*H252,2)</f>
        <v>0</v>
      </c>
      <c r="S252" s="92"/>
      <c r="T252" s="232">
        <f>S252*H252</f>
        <v>0</v>
      </c>
      <c r="U252" s="232">
        <v>0</v>
      </c>
      <c r="V252" s="232">
        <f>U252*H252</f>
        <v>0</v>
      </c>
      <c r="W252" s="232">
        <v>0</v>
      </c>
      <c r="X252" s="233">
        <f>W252*H252</f>
        <v>0</v>
      </c>
      <c r="Y252" s="39"/>
      <c r="Z252" s="39"/>
      <c r="AA252" s="39"/>
      <c r="AB252" s="39"/>
      <c r="AC252" s="39"/>
      <c r="AD252" s="39"/>
      <c r="AE252" s="39"/>
      <c r="AR252" s="234" t="s">
        <v>174</v>
      </c>
      <c r="AT252" s="234" t="s">
        <v>169</v>
      </c>
      <c r="AU252" s="234" t="s">
        <v>88</v>
      </c>
      <c r="AY252" s="18" t="s">
        <v>167</v>
      </c>
      <c r="BE252" s="235">
        <f>IF(O252="základní",K252,0)</f>
        <v>0</v>
      </c>
      <c r="BF252" s="235">
        <f>IF(O252="snížená",K252,0)</f>
        <v>0</v>
      </c>
      <c r="BG252" s="235">
        <f>IF(O252="zákl. přenesená",K252,0)</f>
        <v>0</v>
      </c>
      <c r="BH252" s="235">
        <f>IF(O252="sníž. přenesená",K252,0)</f>
        <v>0</v>
      </c>
      <c r="BI252" s="235">
        <f>IF(O252="nulová",K252,0)</f>
        <v>0</v>
      </c>
      <c r="BJ252" s="18" t="s">
        <v>86</v>
      </c>
      <c r="BK252" s="235">
        <f>ROUND(P252*H252,2)</f>
        <v>0</v>
      </c>
      <c r="BL252" s="18" t="s">
        <v>174</v>
      </c>
      <c r="BM252" s="234" t="s">
        <v>1413</v>
      </c>
    </row>
    <row r="253" s="2" customFormat="1">
      <c r="A253" s="39"/>
      <c r="B253" s="40"/>
      <c r="C253" s="41"/>
      <c r="D253" s="236" t="s">
        <v>176</v>
      </c>
      <c r="E253" s="41"/>
      <c r="F253" s="237" t="s">
        <v>899</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176</v>
      </c>
      <c r="AU253" s="18" t="s">
        <v>88</v>
      </c>
    </row>
    <row r="254" s="2" customFormat="1">
      <c r="A254" s="39"/>
      <c r="B254" s="40"/>
      <c r="C254" s="41"/>
      <c r="D254" s="241" t="s">
        <v>178</v>
      </c>
      <c r="E254" s="41"/>
      <c r="F254" s="242" t="s">
        <v>900</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178</v>
      </c>
      <c r="AU254" s="18" t="s">
        <v>88</v>
      </c>
    </row>
    <row r="255" s="2" customFormat="1">
      <c r="A255" s="39"/>
      <c r="B255" s="40"/>
      <c r="C255" s="41"/>
      <c r="D255" s="236" t="s">
        <v>186</v>
      </c>
      <c r="E255" s="41"/>
      <c r="F255" s="243" t="s">
        <v>1411</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186</v>
      </c>
      <c r="AU255" s="18" t="s">
        <v>88</v>
      </c>
    </row>
    <row r="256" s="2" customFormat="1" ht="24.15" customHeight="1">
      <c r="A256" s="39"/>
      <c r="B256" s="40"/>
      <c r="C256" s="222" t="s">
        <v>396</v>
      </c>
      <c r="D256" s="222" t="s">
        <v>169</v>
      </c>
      <c r="E256" s="223" t="s">
        <v>933</v>
      </c>
      <c r="F256" s="224" t="s">
        <v>934</v>
      </c>
      <c r="G256" s="225" t="s">
        <v>172</v>
      </c>
      <c r="H256" s="226">
        <v>268.39999999999998</v>
      </c>
      <c r="I256" s="227"/>
      <c r="J256" s="227"/>
      <c r="K256" s="228">
        <f>ROUND(P256*H256,2)</f>
        <v>0</v>
      </c>
      <c r="L256" s="224" t="s">
        <v>478</v>
      </c>
      <c r="M256" s="45"/>
      <c r="N256" s="229" t="s">
        <v>1</v>
      </c>
      <c r="O256" s="230" t="s">
        <v>41</v>
      </c>
      <c r="P256" s="231">
        <f>I256+J256</f>
        <v>0</v>
      </c>
      <c r="Q256" s="231">
        <f>ROUND(I256*H256,2)</f>
        <v>0</v>
      </c>
      <c r="R256" s="231">
        <f>ROUND(J256*H256,2)</f>
        <v>0</v>
      </c>
      <c r="S256" s="92"/>
      <c r="T256" s="232">
        <f>S256*H256</f>
        <v>0</v>
      </c>
      <c r="U256" s="232">
        <v>0.19536000000000001</v>
      </c>
      <c r="V256" s="232">
        <f>U256*H256</f>
        <v>52.434623999999999</v>
      </c>
      <c r="W256" s="232">
        <v>0</v>
      </c>
      <c r="X256" s="233">
        <f>W256*H256</f>
        <v>0</v>
      </c>
      <c r="Y256" s="39"/>
      <c r="Z256" s="39"/>
      <c r="AA256" s="39"/>
      <c r="AB256" s="39"/>
      <c r="AC256" s="39"/>
      <c r="AD256" s="39"/>
      <c r="AE256" s="39"/>
      <c r="AR256" s="234" t="s">
        <v>174</v>
      </c>
      <c r="AT256" s="234" t="s">
        <v>169</v>
      </c>
      <c r="AU256" s="234" t="s">
        <v>88</v>
      </c>
      <c r="AY256" s="18" t="s">
        <v>167</v>
      </c>
      <c r="BE256" s="235">
        <f>IF(O256="základní",K256,0)</f>
        <v>0</v>
      </c>
      <c r="BF256" s="235">
        <f>IF(O256="snížená",K256,0)</f>
        <v>0</v>
      </c>
      <c r="BG256" s="235">
        <f>IF(O256="zákl. přenesená",K256,0)</f>
        <v>0</v>
      </c>
      <c r="BH256" s="235">
        <f>IF(O256="sníž. přenesená",K256,0)</f>
        <v>0</v>
      </c>
      <c r="BI256" s="235">
        <f>IF(O256="nulová",K256,0)</f>
        <v>0</v>
      </c>
      <c r="BJ256" s="18" t="s">
        <v>86</v>
      </c>
      <c r="BK256" s="235">
        <f>ROUND(P256*H256,2)</f>
        <v>0</v>
      </c>
      <c r="BL256" s="18" t="s">
        <v>174</v>
      </c>
      <c r="BM256" s="234" t="s">
        <v>1414</v>
      </c>
    </row>
    <row r="257" s="2" customFormat="1">
      <c r="A257" s="39"/>
      <c r="B257" s="40"/>
      <c r="C257" s="41"/>
      <c r="D257" s="236" t="s">
        <v>176</v>
      </c>
      <c r="E257" s="41"/>
      <c r="F257" s="237" t="s">
        <v>936</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176</v>
      </c>
      <c r="AU257" s="18" t="s">
        <v>88</v>
      </c>
    </row>
    <row r="258" s="2" customFormat="1">
      <c r="A258" s="39"/>
      <c r="B258" s="40"/>
      <c r="C258" s="41"/>
      <c r="D258" s="241" t="s">
        <v>178</v>
      </c>
      <c r="E258" s="41"/>
      <c r="F258" s="242" t="s">
        <v>937</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178</v>
      </c>
      <c r="AU258" s="18" t="s">
        <v>88</v>
      </c>
    </row>
    <row r="259" s="2" customFormat="1">
      <c r="A259" s="39"/>
      <c r="B259" s="40"/>
      <c r="C259" s="41"/>
      <c r="D259" s="236" t="s">
        <v>186</v>
      </c>
      <c r="E259" s="41"/>
      <c r="F259" s="243" t="s">
        <v>938</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186</v>
      </c>
      <c r="AU259" s="18" t="s">
        <v>88</v>
      </c>
    </row>
    <row r="260" s="2" customFormat="1" ht="24.15" customHeight="1">
      <c r="A260" s="39"/>
      <c r="B260" s="40"/>
      <c r="C260" s="254" t="s">
        <v>402</v>
      </c>
      <c r="D260" s="254" t="s">
        <v>345</v>
      </c>
      <c r="E260" s="255" t="s">
        <v>1014</v>
      </c>
      <c r="F260" s="256" t="s">
        <v>1015</v>
      </c>
      <c r="G260" s="257" t="s">
        <v>172</v>
      </c>
      <c r="H260" s="258">
        <v>281.81999999999999</v>
      </c>
      <c r="I260" s="259"/>
      <c r="J260" s="260"/>
      <c r="K260" s="261">
        <f>ROUND(P260*H260,2)</f>
        <v>0</v>
      </c>
      <c r="L260" s="256" t="s">
        <v>478</v>
      </c>
      <c r="M260" s="262"/>
      <c r="N260" s="263" t="s">
        <v>1</v>
      </c>
      <c r="O260" s="230" t="s">
        <v>41</v>
      </c>
      <c r="P260" s="231">
        <f>I260+J260</f>
        <v>0</v>
      </c>
      <c r="Q260" s="231">
        <f>ROUND(I260*H260,2)</f>
        <v>0</v>
      </c>
      <c r="R260" s="231">
        <f>ROUND(J260*H260,2)</f>
        <v>0</v>
      </c>
      <c r="S260" s="92"/>
      <c r="T260" s="232">
        <f>S260*H260</f>
        <v>0</v>
      </c>
      <c r="U260" s="232">
        <v>0.22800000000000001</v>
      </c>
      <c r="V260" s="232">
        <f>U260*H260</f>
        <v>64.254959999999997</v>
      </c>
      <c r="W260" s="232">
        <v>0</v>
      </c>
      <c r="X260" s="233">
        <f>W260*H260</f>
        <v>0</v>
      </c>
      <c r="Y260" s="39"/>
      <c r="Z260" s="39"/>
      <c r="AA260" s="39"/>
      <c r="AB260" s="39"/>
      <c r="AC260" s="39"/>
      <c r="AD260" s="39"/>
      <c r="AE260" s="39"/>
      <c r="AR260" s="234" t="s">
        <v>221</v>
      </c>
      <c r="AT260" s="234" t="s">
        <v>345</v>
      </c>
      <c r="AU260" s="234" t="s">
        <v>88</v>
      </c>
      <c r="AY260" s="18" t="s">
        <v>167</v>
      </c>
      <c r="BE260" s="235">
        <f>IF(O260="základní",K260,0)</f>
        <v>0</v>
      </c>
      <c r="BF260" s="235">
        <f>IF(O260="snížená",K260,0)</f>
        <v>0</v>
      </c>
      <c r="BG260" s="235">
        <f>IF(O260="zákl. přenesená",K260,0)</f>
        <v>0</v>
      </c>
      <c r="BH260" s="235">
        <f>IF(O260="sníž. přenesená",K260,0)</f>
        <v>0</v>
      </c>
      <c r="BI260" s="235">
        <f>IF(O260="nulová",K260,0)</f>
        <v>0</v>
      </c>
      <c r="BJ260" s="18" t="s">
        <v>86</v>
      </c>
      <c r="BK260" s="235">
        <f>ROUND(P260*H260,2)</f>
        <v>0</v>
      </c>
      <c r="BL260" s="18" t="s">
        <v>174</v>
      </c>
      <c r="BM260" s="234" t="s">
        <v>1415</v>
      </c>
    </row>
    <row r="261" s="2" customFormat="1">
      <c r="A261" s="39"/>
      <c r="B261" s="40"/>
      <c r="C261" s="41"/>
      <c r="D261" s="236" t="s">
        <v>176</v>
      </c>
      <c r="E261" s="41"/>
      <c r="F261" s="237" t="s">
        <v>1015</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176</v>
      </c>
      <c r="AU261" s="18" t="s">
        <v>88</v>
      </c>
    </row>
    <row r="262" s="2" customFormat="1">
      <c r="A262" s="39"/>
      <c r="B262" s="40"/>
      <c r="C262" s="41"/>
      <c r="D262" s="236" t="s">
        <v>186</v>
      </c>
      <c r="E262" s="41"/>
      <c r="F262" s="243" t="s">
        <v>1416</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186</v>
      </c>
      <c r="AU262" s="18" t="s">
        <v>88</v>
      </c>
    </row>
    <row r="263" s="13" customFormat="1">
      <c r="A263" s="13"/>
      <c r="B263" s="244"/>
      <c r="C263" s="245"/>
      <c r="D263" s="236" t="s">
        <v>304</v>
      </c>
      <c r="E263" s="268" t="s">
        <v>1</v>
      </c>
      <c r="F263" s="246" t="s">
        <v>1417</v>
      </c>
      <c r="G263" s="245"/>
      <c r="H263" s="247">
        <v>281.81999999999999</v>
      </c>
      <c r="I263" s="248"/>
      <c r="J263" s="248"/>
      <c r="K263" s="245"/>
      <c r="L263" s="245"/>
      <c r="M263" s="249"/>
      <c r="N263" s="250"/>
      <c r="O263" s="251"/>
      <c r="P263" s="251"/>
      <c r="Q263" s="251"/>
      <c r="R263" s="251"/>
      <c r="S263" s="251"/>
      <c r="T263" s="251"/>
      <c r="U263" s="251"/>
      <c r="V263" s="251"/>
      <c r="W263" s="251"/>
      <c r="X263" s="252"/>
      <c r="Y263" s="13"/>
      <c r="Z263" s="13"/>
      <c r="AA263" s="13"/>
      <c r="AB263" s="13"/>
      <c r="AC263" s="13"/>
      <c r="AD263" s="13"/>
      <c r="AE263" s="13"/>
      <c r="AT263" s="253" t="s">
        <v>304</v>
      </c>
      <c r="AU263" s="253" t="s">
        <v>88</v>
      </c>
      <c r="AV263" s="13" t="s">
        <v>88</v>
      </c>
      <c r="AW263" s="13" t="s">
        <v>5</v>
      </c>
      <c r="AX263" s="13" t="s">
        <v>86</v>
      </c>
      <c r="AY263" s="253" t="s">
        <v>167</v>
      </c>
    </row>
    <row r="264" s="2" customFormat="1" ht="24.15" customHeight="1">
      <c r="A264" s="39"/>
      <c r="B264" s="40"/>
      <c r="C264" s="222" t="s">
        <v>406</v>
      </c>
      <c r="D264" s="222" t="s">
        <v>169</v>
      </c>
      <c r="E264" s="223" t="s">
        <v>1418</v>
      </c>
      <c r="F264" s="224" t="s">
        <v>1419</v>
      </c>
      <c r="G264" s="225" t="s">
        <v>172</v>
      </c>
      <c r="H264" s="226">
        <v>13.300000000000001</v>
      </c>
      <c r="I264" s="227"/>
      <c r="J264" s="227"/>
      <c r="K264" s="228">
        <f>ROUND(P264*H264,2)</f>
        <v>0</v>
      </c>
      <c r="L264" s="224" t="s">
        <v>478</v>
      </c>
      <c r="M264" s="45"/>
      <c r="N264" s="229" t="s">
        <v>1</v>
      </c>
      <c r="O264" s="230" t="s">
        <v>41</v>
      </c>
      <c r="P264" s="231">
        <f>I264+J264</f>
        <v>0</v>
      </c>
      <c r="Q264" s="231">
        <f>ROUND(I264*H264,2)</f>
        <v>0</v>
      </c>
      <c r="R264" s="231">
        <f>ROUND(J264*H264,2)</f>
        <v>0</v>
      </c>
      <c r="S264" s="92"/>
      <c r="T264" s="232">
        <f>S264*H264</f>
        <v>0</v>
      </c>
      <c r="U264" s="232">
        <v>0.13403999999999999</v>
      </c>
      <c r="V264" s="232">
        <f>U264*H264</f>
        <v>1.782732</v>
      </c>
      <c r="W264" s="232">
        <v>0</v>
      </c>
      <c r="X264" s="233">
        <f>W264*H264</f>
        <v>0</v>
      </c>
      <c r="Y264" s="39"/>
      <c r="Z264" s="39"/>
      <c r="AA264" s="39"/>
      <c r="AB264" s="39"/>
      <c r="AC264" s="39"/>
      <c r="AD264" s="39"/>
      <c r="AE264" s="39"/>
      <c r="AR264" s="234" t="s">
        <v>174</v>
      </c>
      <c r="AT264" s="234" t="s">
        <v>169</v>
      </c>
      <c r="AU264" s="234" t="s">
        <v>88</v>
      </c>
      <c r="AY264" s="18" t="s">
        <v>167</v>
      </c>
      <c r="BE264" s="235">
        <f>IF(O264="základní",K264,0)</f>
        <v>0</v>
      </c>
      <c r="BF264" s="235">
        <f>IF(O264="snížená",K264,0)</f>
        <v>0</v>
      </c>
      <c r="BG264" s="235">
        <f>IF(O264="zákl. přenesená",K264,0)</f>
        <v>0</v>
      </c>
      <c r="BH264" s="235">
        <f>IF(O264="sníž. přenesená",K264,0)</f>
        <v>0</v>
      </c>
      <c r="BI264" s="235">
        <f>IF(O264="nulová",K264,0)</f>
        <v>0</v>
      </c>
      <c r="BJ264" s="18" t="s">
        <v>86</v>
      </c>
      <c r="BK264" s="235">
        <f>ROUND(P264*H264,2)</f>
        <v>0</v>
      </c>
      <c r="BL264" s="18" t="s">
        <v>174</v>
      </c>
      <c r="BM264" s="234" t="s">
        <v>1420</v>
      </c>
    </row>
    <row r="265" s="2" customFormat="1">
      <c r="A265" s="39"/>
      <c r="B265" s="40"/>
      <c r="C265" s="41"/>
      <c r="D265" s="236" t="s">
        <v>176</v>
      </c>
      <c r="E265" s="41"/>
      <c r="F265" s="237" t="s">
        <v>1421</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176</v>
      </c>
      <c r="AU265" s="18" t="s">
        <v>88</v>
      </c>
    </row>
    <row r="266" s="2" customFormat="1">
      <c r="A266" s="39"/>
      <c r="B266" s="40"/>
      <c r="C266" s="41"/>
      <c r="D266" s="241" t="s">
        <v>178</v>
      </c>
      <c r="E266" s="41"/>
      <c r="F266" s="242" t="s">
        <v>1422</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178</v>
      </c>
      <c r="AU266" s="18" t="s">
        <v>88</v>
      </c>
    </row>
    <row r="267" s="2" customFormat="1" ht="24.15" customHeight="1">
      <c r="A267" s="39"/>
      <c r="B267" s="40"/>
      <c r="C267" s="254" t="s">
        <v>412</v>
      </c>
      <c r="D267" s="254" t="s">
        <v>345</v>
      </c>
      <c r="E267" s="255" t="s">
        <v>1423</v>
      </c>
      <c r="F267" s="256" t="s">
        <v>1424</v>
      </c>
      <c r="G267" s="257" t="s">
        <v>348</v>
      </c>
      <c r="H267" s="258">
        <v>13.300000000000001</v>
      </c>
      <c r="I267" s="259"/>
      <c r="J267" s="260"/>
      <c r="K267" s="261">
        <f>ROUND(P267*H267,2)</f>
        <v>0</v>
      </c>
      <c r="L267" s="256" t="s">
        <v>478</v>
      </c>
      <c r="M267" s="262"/>
      <c r="N267" s="263" t="s">
        <v>1</v>
      </c>
      <c r="O267" s="230" t="s">
        <v>41</v>
      </c>
      <c r="P267" s="231">
        <f>I267+J267</f>
        <v>0</v>
      </c>
      <c r="Q267" s="231">
        <f>ROUND(I267*H267,2)</f>
        <v>0</v>
      </c>
      <c r="R267" s="231">
        <f>ROUND(J267*H267,2)</f>
        <v>0</v>
      </c>
      <c r="S267" s="92"/>
      <c r="T267" s="232">
        <f>S267*H267</f>
        <v>0</v>
      </c>
      <c r="U267" s="232">
        <v>1</v>
      </c>
      <c r="V267" s="232">
        <f>U267*H267</f>
        <v>13.300000000000001</v>
      </c>
      <c r="W267" s="232">
        <v>0</v>
      </c>
      <c r="X267" s="233">
        <f>W267*H267</f>
        <v>0</v>
      </c>
      <c r="Y267" s="39"/>
      <c r="Z267" s="39"/>
      <c r="AA267" s="39"/>
      <c r="AB267" s="39"/>
      <c r="AC267" s="39"/>
      <c r="AD267" s="39"/>
      <c r="AE267" s="39"/>
      <c r="AR267" s="234" t="s">
        <v>221</v>
      </c>
      <c r="AT267" s="234" t="s">
        <v>345</v>
      </c>
      <c r="AU267" s="234" t="s">
        <v>88</v>
      </c>
      <c r="AY267" s="18" t="s">
        <v>167</v>
      </c>
      <c r="BE267" s="235">
        <f>IF(O267="základní",K267,0)</f>
        <v>0</v>
      </c>
      <c r="BF267" s="235">
        <f>IF(O267="snížená",K267,0)</f>
        <v>0</v>
      </c>
      <c r="BG267" s="235">
        <f>IF(O267="zákl. přenesená",K267,0)</f>
        <v>0</v>
      </c>
      <c r="BH267" s="235">
        <f>IF(O267="sníž. přenesená",K267,0)</f>
        <v>0</v>
      </c>
      <c r="BI267" s="235">
        <f>IF(O267="nulová",K267,0)</f>
        <v>0</v>
      </c>
      <c r="BJ267" s="18" t="s">
        <v>86</v>
      </c>
      <c r="BK267" s="235">
        <f>ROUND(P267*H267,2)</f>
        <v>0</v>
      </c>
      <c r="BL267" s="18" t="s">
        <v>174</v>
      </c>
      <c r="BM267" s="234" t="s">
        <v>1425</v>
      </c>
    </row>
    <row r="268" s="2" customFormat="1">
      <c r="A268" s="39"/>
      <c r="B268" s="40"/>
      <c r="C268" s="41"/>
      <c r="D268" s="236" t="s">
        <v>176</v>
      </c>
      <c r="E268" s="41"/>
      <c r="F268" s="237" t="s">
        <v>1424</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176</v>
      </c>
      <c r="AU268" s="18" t="s">
        <v>88</v>
      </c>
    </row>
    <row r="269" s="2" customFormat="1">
      <c r="A269" s="39"/>
      <c r="B269" s="40"/>
      <c r="C269" s="41"/>
      <c r="D269" s="236" t="s">
        <v>186</v>
      </c>
      <c r="E269" s="41"/>
      <c r="F269" s="243" t="s">
        <v>1426</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186</v>
      </c>
      <c r="AU269" s="18" t="s">
        <v>88</v>
      </c>
    </row>
    <row r="270" s="2" customFormat="1" ht="16.5" customHeight="1">
      <c r="A270" s="39"/>
      <c r="B270" s="40"/>
      <c r="C270" s="254" t="s">
        <v>418</v>
      </c>
      <c r="D270" s="254" t="s">
        <v>345</v>
      </c>
      <c r="E270" s="255" t="s">
        <v>908</v>
      </c>
      <c r="F270" s="256" t="s">
        <v>909</v>
      </c>
      <c r="G270" s="257" t="s">
        <v>699</v>
      </c>
      <c r="H270" s="258">
        <v>12591.6</v>
      </c>
      <c r="I270" s="259"/>
      <c r="J270" s="260"/>
      <c r="K270" s="261">
        <f>ROUND(P270*H270,2)</f>
        <v>0</v>
      </c>
      <c r="L270" s="256" t="s">
        <v>1</v>
      </c>
      <c r="M270" s="262"/>
      <c r="N270" s="263" t="s">
        <v>1</v>
      </c>
      <c r="O270" s="230" t="s">
        <v>41</v>
      </c>
      <c r="P270" s="231">
        <f>I270+J270</f>
        <v>0</v>
      </c>
      <c r="Q270" s="231">
        <f>ROUND(I270*H270,2)</f>
        <v>0</v>
      </c>
      <c r="R270" s="231">
        <f>ROUND(J270*H270,2)</f>
        <v>0</v>
      </c>
      <c r="S270" s="92"/>
      <c r="T270" s="232">
        <f>S270*H270</f>
        <v>0</v>
      </c>
      <c r="U270" s="232">
        <v>0</v>
      </c>
      <c r="V270" s="232">
        <f>U270*H270</f>
        <v>0</v>
      </c>
      <c r="W270" s="232">
        <v>0</v>
      </c>
      <c r="X270" s="233">
        <f>W270*H270</f>
        <v>0</v>
      </c>
      <c r="Y270" s="39"/>
      <c r="Z270" s="39"/>
      <c r="AA270" s="39"/>
      <c r="AB270" s="39"/>
      <c r="AC270" s="39"/>
      <c r="AD270" s="39"/>
      <c r="AE270" s="39"/>
      <c r="AR270" s="234" t="s">
        <v>221</v>
      </c>
      <c r="AT270" s="234" t="s">
        <v>345</v>
      </c>
      <c r="AU270" s="234" t="s">
        <v>88</v>
      </c>
      <c r="AY270" s="18" t="s">
        <v>167</v>
      </c>
      <c r="BE270" s="235">
        <f>IF(O270="základní",K270,0)</f>
        <v>0</v>
      </c>
      <c r="BF270" s="235">
        <f>IF(O270="snížená",K270,0)</f>
        <v>0</v>
      </c>
      <c r="BG270" s="235">
        <f>IF(O270="zákl. přenesená",K270,0)</f>
        <v>0</v>
      </c>
      <c r="BH270" s="235">
        <f>IF(O270="sníž. přenesená",K270,0)</f>
        <v>0</v>
      </c>
      <c r="BI270" s="235">
        <f>IF(O270="nulová",K270,0)</f>
        <v>0</v>
      </c>
      <c r="BJ270" s="18" t="s">
        <v>86</v>
      </c>
      <c r="BK270" s="235">
        <f>ROUND(P270*H270,2)</f>
        <v>0</v>
      </c>
      <c r="BL270" s="18" t="s">
        <v>174</v>
      </c>
      <c r="BM270" s="234" t="s">
        <v>1427</v>
      </c>
    </row>
    <row r="271" s="2" customFormat="1">
      <c r="A271" s="39"/>
      <c r="B271" s="40"/>
      <c r="C271" s="41"/>
      <c r="D271" s="236" t="s">
        <v>176</v>
      </c>
      <c r="E271" s="41"/>
      <c r="F271" s="237" t="s">
        <v>911</v>
      </c>
      <c r="G271" s="41"/>
      <c r="H271" s="41"/>
      <c r="I271" s="238"/>
      <c r="J271" s="238"/>
      <c r="K271" s="41"/>
      <c r="L271" s="41"/>
      <c r="M271" s="45"/>
      <c r="N271" s="239"/>
      <c r="O271" s="240"/>
      <c r="P271" s="92"/>
      <c r="Q271" s="92"/>
      <c r="R271" s="92"/>
      <c r="S271" s="92"/>
      <c r="T271" s="92"/>
      <c r="U271" s="92"/>
      <c r="V271" s="92"/>
      <c r="W271" s="92"/>
      <c r="X271" s="93"/>
      <c r="Y271" s="39"/>
      <c r="Z271" s="39"/>
      <c r="AA271" s="39"/>
      <c r="AB271" s="39"/>
      <c r="AC271" s="39"/>
      <c r="AD271" s="39"/>
      <c r="AE271" s="39"/>
      <c r="AT271" s="18" t="s">
        <v>176</v>
      </c>
      <c r="AU271" s="18" t="s">
        <v>88</v>
      </c>
    </row>
    <row r="272" s="2" customFormat="1">
      <c r="A272" s="39"/>
      <c r="B272" s="40"/>
      <c r="C272" s="41"/>
      <c r="D272" s="236" t="s">
        <v>186</v>
      </c>
      <c r="E272" s="41"/>
      <c r="F272" s="243" t="s">
        <v>1428</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186</v>
      </c>
      <c r="AU272" s="18" t="s">
        <v>88</v>
      </c>
    </row>
    <row r="273" s="13" customFormat="1">
      <c r="A273" s="13"/>
      <c r="B273" s="244"/>
      <c r="C273" s="245"/>
      <c r="D273" s="236" t="s">
        <v>304</v>
      </c>
      <c r="E273" s="268" t="s">
        <v>1</v>
      </c>
      <c r="F273" s="246" t="s">
        <v>1429</v>
      </c>
      <c r="G273" s="245"/>
      <c r="H273" s="247">
        <v>12591.6</v>
      </c>
      <c r="I273" s="248"/>
      <c r="J273" s="248"/>
      <c r="K273" s="245"/>
      <c r="L273" s="245"/>
      <c r="M273" s="249"/>
      <c r="N273" s="250"/>
      <c r="O273" s="251"/>
      <c r="P273" s="251"/>
      <c r="Q273" s="251"/>
      <c r="R273" s="251"/>
      <c r="S273" s="251"/>
      <c r="T273" s="251"/>
      <c r="U273" s="251"/>
      <c r="V273" s="251"/>
      <c r="W273" s="251"/>
      <c r="X273" s="252"/>
      <c r="Y273" s="13"/>
      <c r="Z273" s="13"/>
      <c r="AA273" s="13"/>
      <c r="AB273" s="13"/>
      <c r="AC273" s="13"/>
      <c r="AD273" s="13"/>
      <c r="AE273" s="13"/>
      <c r="AT273" s="253" t="s">
        <v>304</v>
      </c>
      <c r="AU273" s="253" t="s">
        <v>88</v>
      </c>
      <c r="AV273" s="13" t="s">
        <v>88</v>
      </c>
      <c r="AW273" s="13" t="s">
        <v>5</v>
      </c>
      <c r="AX273" s="13" t="s">
        <v>86</v>
      </c>
      <c r="AY273" s="253" t="s">
        <v>167</v>
      </c>
    </row>
    <row r="274" s="2" customFormat="1" ht="16.5" customHeight="1">
      <c r="A274" s="39"/>
      <c r="B274" s="40"/>
      <c r="C274" s="254" t="s">
        <v>424</v>
      </c>
      <c r="D274" s="254" t="s">
        <v>345</v>
      </c>
      <c r="E274" s="255" t="s">
        <v>915</v>
      </c>
      <c r="F274" s="256" t="s">
        <v>916</v>
      </c>
      <c r="G274" s="257" t="s">
        <v>699</v>
      </c>
      <c r="H274" s="258">
        <v>563.39999999999998</v>
      </c>
      <c r="I274" s="259"/>
      <c r="J274" s="260"/>
      <c r="K274" s="261">
        <f>ROUND(P274*H274,2)</f>
        <v>0</v>
      </c>
      <c r="L274" s="256" t="s">
        <v>1</v>
      </c>
      <c r="M274" s="262"/>
      <c r="N274" s="263" t="s">
        <v>1</v>
      </c>
      <c r="O274" s="230" t="s">
        <v>41</v>
      </c>
      <c r="P274" s="231">
        <f>I274+J274</f>
        <v>0</v>
      </c>
      <c r="Q274" s="231">
        <f>ROUND(I274*H274,2)</f>
        <v>0</v>
      </c>
      <c r="R274" s="231">
        <f>ROUND(J274*H274,2)</f>
        <v>0</v>
      </c>
      <c r="S274" s="92"/>
      <c r="T274" s="232">
        <f>S274*H274</f>
        <v>0</v>
      </c>
      <c r="U274" s="232">
        <v>0</v>
      </c>
      <c r="V274" s="232">
        <f>U274*H274</f>
        <v>0</v>
      </c>
      <c r="W274" s="232">
        <v>0</v>
      </c>
      <c r="X274" s="233">
        <f>W274*H274</f>
        <v>0</v>
      </c>
      <c r="Y274" s="39"/>
      <c r="Z274" s="39"/>
      <c r="AA274" s="39"/>
      <c r="AB274" s="39"/>
      <c r="AC274" s="39"/>
      <c r="AD274" s="39"/>
      <c r="AE274" s="39"/>
      <c r="AR274" s="234" t="s">
        <v>221</v>
      </c>
      <c r="AT274" s="234" t="s">
        <v>345</v>
      </c>
      <c r="AU274" s="234" t="s">
        <v>88</v>
      </c>
      <c r="AY274" s="18" t="s">
        <v>167</v>
      </c>
      <c r="BE274" s="235">
        <f>IF(O274="základní",K274,0)</f>
        <v>0</v>
      </c>
      <c r="BF274" s="235">
        <f>IF(O274="snížená",K274,0)</f>
        <v>0</v>
      </c>
      <c r="BG274" s="235">
        <f>IF(O274="zákl. přenesená",K274,0)</f>
        <v>0</v>
      </c>
      <c r="BH274" s="235">
        <f>IF(O274="sníž. přenesená",K274,0)</f>
        <v>0</v>
      </c>
      <c r="BI274" s="235">
        <f>IF(O274="nulová",K274,0)</f>
        <v>0</v>
      </c>
      <c r="BJ274" s="18" t="s">
        <v>86</v>
      </c>
      <c r="BK274" s="235">
        <f>ROUND(P274*H274,2)</f>
        <v>0</v>
      </c>
      <c r="BL274" s="18" t="s">
        <v>174</v>
      </c>
      <c r="BM274" s="234" t="s">
        <v>1430</v>
      </c>
    </row>
    <row r="275" s="2" customFormat="1">
      <c r="A275" s="39"/>
      <c r="B275" s="40"/>
      <c r="C275" s="41"/>
      <c r="D275" s="236" t="s">
        <v>176</v>
      </c>
      <c r="E275" s="41"/>
      <c r="F275" s="237" t="s">
        <v>916</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176</v>
      </c>
      <c r="AU275" s="18" t="s">
        <v>88</v>
      </c>
    </row>
    <row r="276" s="2" customFormat="1">
      <c r="A276" s="39"/>
      <c r="B276" s="40"/>
      <c r="C276" s="41"/>
      <c r="D276" s="236" t="s">
        <v>186</v>
      </c>
      <c r="E276" s="41"/>
      <c r="F276" s="243" t="s">
        <v>1431</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186</v>
      </c>
      <c r="AU276" s="18" t="s">
        <v>88</v>
      </c>
    </row>
    <row r="277" s="13" customFormat="1">
      <c r="A277" s="13"/>
      <c r="B277" s="244"/>
      <c r="C277" s="245"/>
      <c r="D277" s="236" t="s">
        <v>304</v>
      </c>
      <c r="E277" s="268" t="s">
        <v>1</v>
      </c>
      <c r="F277" s="246" t="s">
        <v>1432</v>
      </c>
      <c r="G277" s="245"/>
      <c r="H277" s="247">
        <v>563.39999999999998</v>
      </c>
      <c r="I277" s="248"/>
      <c r="J277" s="248"/>
      <c r="K277" s="245"/>
      <c r="L277" s="245"/>
      <c r="M277" s="249"/>
      <c r="N277" s="250"/>
      <c r="O277" s="251"/>
      <c r="P277" s="251"/>
      <c r="Q277" s="251"/>
      <c r="R277" s="251"/>
      <c r="S277" s="251"/>
      <c r="T277" s="251"/>
      <c r="U277" s="251"/>
      <c r="V277" s="251"/>
      <c r="W277" s="251"/>
      <c r="X277" s="252"/>
      <c r="Y277" s="13"/>
      <c r="Z277" s="13"/>
      <c r="AA277" s="13"/>
      <c r="AB277" s="13"/>
      <c r="AC277" s="13"/>
      <c r="AD277" s="13"/>
      <c r="AE277" s="13"/>
      <c r="AT277" s="253" t="s">
        <v>304</v>
      </c>
      <c r="AU277" s="253" t="s">
        <v>88</v>
      </c>
      <c r="AV277" s="13" t="s">
        <v>88</v>
      </c>
      <c r="AW277" s="13" t="s">
        <v>5</v>
      </c>
      <c r="AX277" s="13" t="s">
        <v>86</v>
      </c>
      <c r="AY277" s="253" t="s">
        <v>167</v>
      </c>
    </row>
    <row r="278" s="12" customFormat="1" ht="22.8" customHeight="1">
      <c r="A278" s="12"/>
      <c r="B278" s="205"/>
      <c r="C278" s="206"/>
      <c r="D278" s="207" t="s">
        <v>77</v>
      </c>
      <c r="E278" s="220" t="s">
        <v>221</v>
      </c>
      <c r="F278" s="220" t="s">
        <v>952</v>
      </c>
      <c r="G278" s="206"/>
      <c r="H278" s="206"/>
      <c r="I278" s="209"/>
      <c r="J278" s="209"/>
      <c r="K278" s="221">
        <f>BK278</f>
        <v>0</v>
      </c>
      <c r="L278" s="206"/>
      <c r="M278" s="211"/>
      <c r="N278" s="212"/>
      <c r="O278" s="213"/>
      <c r="P278" s="213"/>
      <c r="Q278" s="214">
        <f>SUM(Q279:Q294)</f>
        <v>0</v>
      </c>
      <c r="R278" s="214">
        <f>SUM(R279:R294)</f>
        <v>0</v>
      </c>
      <c r="S278" s="213"/>
      <c r="T278" s="215">
        <f>SUM(T279:T294)</f>
        <v>0</v>
      </c>
      <c r="U278" s="213"/>
      <c r="V278" s="215">
        <f>SUM(V279:V294)</f>
        <v>2.4566400000000002</v>
      </c>
      <c r="W278" s="213"/>
      <c r="X278" s="216">
        <f>SUM(X279:X294)</f>
        <v>1.9199999999999999</v>
      </c>
      <c r="Y278" s="12"/>
      <c r="Z278" s="12"/>
      <c r="AA278" s="12"/>
      <c r="AB278" s="12"/>
      <c r="AC278" s="12"/>
      <c r="AD278" s="12"/>
      <c r="AE278" s="12"/>
      <c r="AR278" s="217" t="s">
        <v>86</v>
      </c>
      <c r="AT278" s="218" t="s">
        <v>77</v>
      </c>
      <c r="AU278" s="218" t="s">
        <v>86</v>
      </c>
      <c r="AY278" s="217" t="s">
        <v>167</v>
      </c>
      <c r="BK278" s="219">
        <f>SUM(BK279:BK294)</f>
        <v>0</v>
      </c>
    </row>
    <row r="279" s="2" customFormat="1" ht="24.15" customHeight="1">
      <c r="A279" s="39"/>
      <c r="B279" s="40"/>
      <c r="C279" s="222" t="s">
        <v>430</v>
      </c>
      <c r="D279" s="222" t="s">
        <v>169</v>
      </c>
      <c r="E279" s="223" t="s">
        <v>954</v>
      </c>
      <c r="F279" s="224" t="s">
        <v>955</v>
      </c>
      <c r="G279" s="225" t="s">
        <v>433</v>
      </c>
      <c r="H279" s="226">
        <v>1</v>
      </c>
      <c r="I279" s="227"/>
      <c r="J279" s="227"/>
      <c r="K279" s="228">
        <f>ROUND(P279*H279,2)</f>
        <v>0</v>
      </c>
      <c r="L279" s="224" t="s">
        <v>450</v>
      </c>
      <c r="M279" s="45"/>
      <c r="N279" s="229" t="s">
        <v>1</v>
      </c>
      <c r="O279" s="230" t="s">
        <v>41</v>
      </c>
      <c r="P279" s="231">
        <f>I279+J279</f>
        <v>0</v>
      </c>
      <c r="Q279" s="231">
        <f>ROUND(I279*H279,2)</f>
        <v>0</v>
      </c>
      <c r="R279" s="231">
        <f>ROUND(J279*H279,2)</f>
        <v>0</v>
      </c>
      <c r="S279" s="92"/>
      <c r="T279" s="232">
        <f>S279*H279</f>
        <v>0</v>
      </c>
      <c r="U279" s="232">
        <v>0</v>
      </c>
      <c r="V279" s="232">
        <f>U279*H279</f>
        <v>0</v>
      </c>
      <c r="W279" s="232">
        <v>1.9199999999999999</v>
      </c>
      <c r="X279" s="233">
        <f>W279*H279</f>
        <v>1.9199999999999999</v>
      </c>
      <c r="Y279" s="39"/>
      <c r="Z279" s="39"/>
      <c r="AA279" s="39"/>
      <c r="AB279" s="39"/>
      <c r="AC279" s="39"/>
      <c r="AD279" s="39"/>
      <c r="AE279" s="39"/>
      <c r="AR279" s="234" t="s">
        <v>174</v>
      </c>
      <c r="AT279" s="234" t="s">
        <v>169</v>
      </c>
      <c r="AU279" s="234" t="s">
        <v>88</v>
      </c>
      <c r="AY279" s="18" t="s">
        <v>167</v>
      </c>
      <c r="BE279" s="235">
        <f>IF(O279="základní",K279,0)</f>
        <v>0</v>
      </c>
      <c r="BF279" s="235">
        <f>IF(O279="snížená",K279,0)</f>
        <v>0</v>
      </c>
      <c r="BG279" s="235">
        <f>IF(O279="zákl. přenesená",K279,0)</f>
        <v>0</v>
      </c>
      <c r="BH279" s="235">
        <f>IF(O279="sníž. přenesená",K279,0)</f>
        <v>0</v>
      </c>
      <c r="BI279" s="235">
        <f>IF(O279="nulová",K279,0)</f>
        <v>0</v>
      </c>
      <c r="BJ279" s="18" t="s">
        <v>86</v>
      </c>
      <c r="BK279" s="235">
        <f>ROUND(P279*H279,2)</f>
        <v>0</v>
      </c>
      <c r="BL279" s="18" t="s">
        <v>174</v>
      </c>
      <c r="BM279" s="234" t="s">
        <v>1433</v>
      </c>
    </row>
    <row r="280" s="2" customFormat="1">
      <c r="A280" s="39"/>
      <c r="B280" s="40"/>
      <c r="C280" s="41"/>
      <c r="D280" s="236" t="s">
        <v>176</v>
      </c>
      <c r="E280" s="41"/>
      <c r="F280" s="237" t="s">
        <v>957</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176</v>
      </c>
      <c r="AU280" s="18" t="s">
        <v>88</v>
      </c>
    </row>
    <row r="281" s="2" customFormat="1">
      <c r="A281" s="39"/>
      <c r="B281" s="40"/>
      <c r="C281" s="41"/>
      <c r="D281" s="241" t="s">
        <v>178</v>
      </c>
      <c r="E281" s="41"/>
      <c r="F281" s="242" t="s">
        <v>958</v>
      </c>
      <c r="G281" s="41"/>
      <c r="H281" s="41"/>
      <c r="I281" s="238"/>
      <c r="J281" s="238"/>
      <c r="K281" s="41"/>
      <c r="L281" s="41"/>
      <c r="M281" s="45"/>
      <c r="N281" s="239"/>
      <c r="O281" s="240"/>
      <c r="P281" s="92"/>
      <c r="Q281" s="92"/>
      <c r="R281" s="92"/>
      <c r="S281" s="92"/>
      <c r="T281" s="92"/>
      <c r="U281" s="92"/>
      <c r="V281" s="92"/>
      <c r="W281" s="92"/>
      <c r="X281" s="93"/>
      <c r="Y281" s="39"/>
      <c r="Z281" s="39"/>
      <c r="AA281" s="39"/>
      <c r="AB281" s="39"/>
      <c r="AC281" s="39"/>
      <c r="AD281" s="39"/>
      <c r="AE281" s="39"/>
      <c r="AT281" s="18" t="s">
        <v>178</v>
      </c>
      <c r="AU281" s="18" t="s">
        <v>88</v>
      </c>
    </row>
    <row r="282" s="2" customFormat="1">
      <c r="A282" s="39"/>
      <c r="B282" s="40"/>
      <c r="C282" s="41"/>
      <c r="D282" s="236" t="s">
        <v>186</v>
      </c>
      <c r="E282" s="41"/>
      <c r="F282" s="243" t="s">
        <v>959</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186</v>
      </c>
      <c r="AU282" s="18" t="s">
        <v>88</v>
      </c>
    </row>
    <row r="283" s="2" customFormat="1" ht="24.15" customHeight="1">
      <c r="A283" s="39"/>
      <c r="B283" s="40"/>
      <c r="C283" s="222" t="s">
        <v>435</v>
      </c>
      <c r="D283" s="222" t="s">
        <v>169</v>
      </c>
      <c r="E283" s="223" t="s">
        <v>961</v>
      </c>
      <c r="F283" s="224" t="s">
        <v>962</v>
      </c>
      <c r="G283" s="225" t="s">
        <v>182</v>
      </c>
      <c r="H283" s="226">
        <v>1</v>
      </c>
      <c r="I283" s="227"/>
      <c r="J283" s="227"/>
      <c r="K283" s="228">
        <f>ROUND(P283*H283,2)</f>
        <v>0</v>
      </c>
      <c r="L283" s="224" t="s">
        <v>1</v>
      </c>
      <c r="M283" s="45"/>
      <c r="N283" s="229" t="s">
        <v>1</v>
      </c>
      <c r="O283" s="230" t="s">
        <v>41</v>
      </c>
      <c r="P283" s="231">
        <f>I283+J283</f>
        <v>0</v>
      </c>
      <c r="Q283" s="231">
        <f>ROUND(I283*H283,2)</f>
        <v>0</v>
      </c>
      <c r="R283" s="231">
        <f>ROUND(J283*H283,2)</f>
        <v>0</v>
      </c>
      <c r="S283" s="92"/>
      <c r="T283" s="232">
        <f>S283*H283</f>
        <v>0</v>
      </c>
      <c r="U283" s="232">
        <v>0.34089999999999998</v>
      </c>
      <c r="V283" s="232">
        <f>U283*H283</f>
        <v>0.34089999999999998</v>
      </c>
      <c r="W283" s="232">
        <v>0</v>
      </c>
      <c r="X283" s="233">
        <f>W283*H283</f>
        <v>0</v>
      </c>
      <c r="Y283" s="39"/>
      <c r="Z283" s="39"/>
      <c r="AA283" s="39"/>
      <c r="AB283" s="39"/>
      <c r="AC283" s="39"/>
      <c r="AD283" s="39"/>
      <c r="AE283" s="39"/>
      <c r="AR283" s="234" t="s">
        <v>174</v>
      </c>
      <c r="AT283" s="234" t="s">
        <v>169</v>
      </c>
      <c r="AU283" s="234" t="s">
        <v>88</v>
      </c>
      <c r="AY283" s="18" t="s">
        <v>167</v>
      </c>
      <c r="BE283" s="235">
        <f>IF(O283="základní",K283,0)</f>
        <v>0</v>
      </c>
      <c r="BF283" s="235">
        <f>IF(O283="snížená",K283,0)</f>
        <v>0</v>
      </c>
      <c r="BG283" s="235">
        <f>IF(O283="zákl. přenesená",K283,0)</f>
        <v>0</v>
      </c>
      <c r="BH283" s="235">
        <f>IF(O283="sníž. přenesená",K283,0)</f>
        <v>0</v>
      </c>
      <c r="BI283" s="235">
        <f>IF(O283="nulová",K283,0)</f>
        <v>0</v>
      </c>
      <c r="BJ283" s="18" t="s">
        <v>86</v>
      </c>
      <c r="BK283" s="235">
        <f>ROUND(P283*H283,2)</f>
        <v>0</v>
      </c>
      <c r="BL283" s="18" t="s">
        <v>174</v>
      </c>
      <c r="BM283" s="234" t="s">
        <v>1434</v>
      </c>
    </row>
    <row r="284" s="2" customFormat="1">
      <c r="A284" s="39"/>
      <c r="B284" s="40"/>
      <c r="C284" s="41"/>
      <c r="D284" s="236" t="s">
        <v>176</v>
      </c>
      <c r="E284" s="41"/>
      <c r="F284" s="237" t="s">
        <v>964</v>
      </c>
      <c r="G284" s="41"/>
      <c r="H284" s="41"/>
      <c r="I284" s="238"/>
      <c r="J284" s="238"/>
      <c r="K284" s="41"/>
      <c r="L284" s="41"/>
      <c r="M284" s="45"/>
      <c r="N284" s="239"/>
      <c r="O284" s="240"/>
      <c r="P284" s="92"/>
      <c r="Q284" s="92"/>
      <c r="R284" s="92"/>
      <c r="S284" s="92"/>
      <c r="T284" s="92"/>
      <c r="U284" s="92"/>
      <c r="V284" s="92"/>
      <c r="W284" s="92"/>
      <c r="X284" s="93"/>
      <c r="Y284" s="39"/>
      <c r="Z284" s="39"/>
      <c r="AA284" s="39"/>
      <c r="AB284" s="39"/>
      <c r="AC284" s="39"/>
      <c r="AD284" s="39"/>
      <c r="AE284" s="39"/>
      <c r="AT284" s="18" t="s">
        <v>176</v>
      </c>
      <c r="AU284" s="18" t="s">
        <v>88</v>
      </c>
    </row>
    <row r="285" s="2" customFormat="1">
      <c r="A285" s="39"/>
      <c r="B285" s="40"/>
      <c r="C285" s="41"/>
      <c r="D285" s="236" t="s">
        <v>186</v>
      </c>
      <c r="E285" s="41"/>
      <c r="F285" s="243" t="s">
        <v>965</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186</v>
      </c>
      <c r="AU285" s="18" t="s">
        <v>88</v>
      </c>
    </row>
    <row r="286" s="2" customFormat="1" ht="16.5" customHeight="1">
      <c r="A286" s="39"/>
      <c r="B286" s="40"/>
      <c r="C286" s="222" t="s">
        <v>441</v>
      </c>
      <c r="D286" s="222" t="s">
        <v>169</v>
      </c>
      <c r="E286" s="223" t="s">
        <v>967</v>
      </c>
      <c r="F286" s="224" t="s">
        <v>968</v>
      </c>
      <c r="G286" s="225" t="s">
        <v>182</v>
      </c>
      <c r="H286" s="226">
        <v>1</v>
      </c>
      <c r="I286" s="227"/>
      <c r="J286" s="227"/>
      <c r="K286" s="228">
        <f>ROUND(P286*H286,2)</f>
        <v>0</v>
      </c>
      <c r="L286" s="224" t="s">
        <v>1</v>
      </c>
      <c r="M286" s="45"/>
      <c r="N286" s="229" t="s">
        <v>1</v>
      </c>
      <c r="O286" s="230" t="s">
        <v>41</v>
      </c>
      <c r="P286" s="231">
        <f>I286+J286</f>
        <v>0</v>
      </c>
      <c r="Q286" s="231">
        <f>ROUND(I286*H286,2)</f>
        <v>0</v>
      </c>
      <c r="R286" s="231">
        <f>ROUND(J286*H286,2)</f>
        <v>0</v>
      </c>
      <c r="S286" s="92"/>
      <c r="T286" s="232">
        <f>S286*H286</f>
        <v>0</v>
      </c>
      <c r="U286" s="232">
        <v>0.34089999999999998</v>
      </c>
      <c r="V286" s="232">
        <f>U286*H286</f>
        <v>0.34089999999999998</v>
      </c>
      <c r="W286" s="232">
        <v>0</v>
      </c>
      <c r="X286" s="233">
        <f>W286*H286</f>
        <v>0</v>
      </c>
      <c r="Y286" s="39"/>
      <c r="Z286" s="39"/>
      <c r="AA286" s="39"/>
      <c r="AB286" s="39"/>
      <c r="AC286" s="39"/>
      <c r="AD286" s="39"/>
      <c r="AE286" s="39"/>
      <c r="AR286" s="234" t="s">
        <v>174</v>
      </c>
      <c r="AT286" s="234" t="s">
        <v>169</v>
      </c>
      <c r="AU286" s="234" t="s">
        <v>88</v>
      </c>
      <c r="AY286" s="18" t="s">
        <v>167</v>
      </c>
      <c r="BE286" s="235">
        <f>IF(O286="základní",K286,0)</f>
        <v>0</v>
      </c>
      <c r="BF286" s="235">
        <f>IF(O286="snížená",K286,0)</f>
        <v>0</v>
      </c>
      <c r="BG286" s="235">
        <f>IF(O286="zákl. přenesená",K286,0)</f>
        <v>0</v>
      </c>
      <c r="BH286" s="235">
        <f>IF(O286="sníž. přenesená",K286,0)</f>
        <v>0</v>
      </c>
      <c r="BI286" s="235">
        <f>IF(O286="nulová",K286,0)</f>
        <v>0</v>
      </c>
      <c r="BJ286" s="18" t="s">
        <v>86</v>
      </c>
      <c r="BK286" s="235">
        <f>ROUND(P286*H286,2)</f>
        <v>0</v>
      </c>
      <c r="BL286" s="18" t="s">
        <v>174</v>
      </c>
      <c r="BM286" s="234" t="s">
        <v>1435</v>
      </c>
    </row>
    <row r="287" s="2" customFormat="1">
      <c r="A287" s="39"/>
      <c r="B287" s="40"/>
      <c r="C287" s="41"/>
      <c r="D287" s="236" t="s">
        <v>176</v>
      </c>
      <c r="E287" s="41"/>
      <c r="F287" s="237" t="s">
        <v>968</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176</v>
      </c>
      <c r="AU287" s="18" t="s">
        <v>88</v>
      </c>
    </row>
    <row r="288" s="2" customFormat="1">
      <c r="A288" s="39"/>
      <c r="B288" s="40"/>
      <c r="C288" s="41"/>
      <c r="D288" s="236" t="s">
        <v>186</v>
      </c>
      <c r="E288" s="41"/>
      <c r="F288" s="243" t="s">
        <v>970</v>
      </c>
      <c r="G288" s="41"/>
      <c r="H288" s="41"/>
      <c r="I288" s="238"/>
      <c r="J288" s="238"/>
      <c r="K288" s="41"/>
      <c r="L288" s="41"/>
      <c r="M288" s="45"/>
      <c r="N288" s="239"/>
      <c r="O288" s="240"/>
      <c r="P288" s="92"/>
      <c r="Q288" s="92"/>
      <c r="R288" s="92"/>
      <c r="S288" s="92"/>
      <c r="T288" s="92"/>
      <c r="U288" s="92"/>
      <c r="V288" s="92"/>
      <c r="W288" s="92"/>
      <c r="X288" s="93"/>
      <c r="Y288" s="39"/>
      <c r="Z288" s="39"/>
      <c r="AA288" s="39"/>
      <c r="AB288" s="39"/>
      <c r="AC288" s="39"/>
      <c r="AD288" s="39"/>
      <c r="AE288" s="39"/>
      <c r="AT288" s="18" t="s">
        <v>186</v>
      </c>
      <c r="AU288" s="18" t="s">
        <v>88</v>
      </c>
    </row>
    <row r="289" s="2" customFormat="1" ht="24.15" customHeight="1">
      <c r="A289" s="39"/>
      <c r="B289" s="40"/>
      <c r="C289" s="222" t="s">
        <v>447</v>
      </c>
      <c r="D289" s="222" t="s">
        <v>169</v>
      </c>
      <c r="E289" s="223" t="s">
        <v>978</v>
      </c>
      <c r="F289" s="224" t="s">
        <v>979</v>
      </c>
      <c r="G289" s="225" t="s">
        <v>182</v>
      </c>
      <c r="H289" s="226">
        <v>2</v>
      </c>
      <c r="I289" s="227"/>
      <c r="J289" s="227"/>
      <c r="K289" s="228">
        <f>ROUND(P289*H289,2)</f>
        <v>0</v>
      </c>
      <c r="L289" s="224" t="s">
        <v>450</v>
      </c>
      <c r="M289" s="45"/>
      <c r="N289" s="229" t="s">
        <v>1</v>
      </c>
      <c r="O289" s="230" t="s">
        <v>41</v>
      </c>
      <c r="P289" s="231">
        <f>I289+J289</f>
        <v>0</v>
      </c>
      <c r="Q289" s="231">
        <f>ROUND(I289*H289,2)</f>
        <v>0</v>
      </c>
      <c r="R289" s="231">
        <f>ROUND(J289*H289,2)</f>
        <v>0</v>
      </c>
      <c r="S289" s="92"/>
      <c r="T289" s="232">
        <f>S289*H289</f>
        <v>0</v>
      </c>
      <c r="U289" s="232">
        <v>0.42080000000000001</v>
      </c>
      <c r="V289" s="232">
        <f>U289*H289</f>
        <v>0.84160000000000001</v>
      </c>
      <c r="W289" s="232">
        <v>0</v>
      </c>
      <c r="X289" s="233">
        <f>W289*H289</f>
        <v>0</v>
      </c>
      <c r="Y289" s="39"/>
      <c r="Z289" s="39"/>
      <c r="AA289" s="39"/>
      <c r="AB289" s="39"/>
      <c r="AC289" s="39"/>
      <c r="AD289" s="39"/>
      <c r="AE289" s="39"/>
      <c r="AR289" s="234" t="s">
        <v>174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174</v>
      </c>
      <c r="BM289" s="234" t="s">
        <v>1436</v>
      </c>
    </row>
    <row r="290" s="2" customFormat="1">
      <c r="A290" s="39"/>
      <c r="B290" s="40"/>
      <c r="C290" s="41"/>
      <c r="D290" s="236" t="s">
        <v>176</v>
      </c>
      <c r="E290" s="41"/>
      <c r="F290" s="237" t="s">
        <v>981</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982</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ht="33" customHeight="1">
      <c r="A292" s="39"/>
      <c r="B292" s="40"/>
      <c r="C292" s="222" t="s">
        <v>452</v>
      </c>
      <c r="D292" s="222" t="s">
        <v>169</v>
      </c>
      <c r="E292" s="223" t="s">
        <v>984</v>
      </c>
      <c r="F292" s="224" t="s">
        <v>985</v>
      </c>
      <c r="G292" s="225" t="s">
        <v>182</v>
      </c>
      <c r="H292" s="226">
        <v>3</v>
      </c>
      <c r="I292" s="227"/>
      <c r="J292" s="227"/>
      <c r="K292" s="228">
        <f>ROUND(P292*H292,2)</f>
        <v>0</v>
      </c>
      <c r="L292" s="224" t="s">
        <v>450</v>
      </c>
      <c r="M292" s="45"/>
      <c r="N292" s="229" t="s">
        <v>1</v>
      </c>
      <c r="O292" s="230" t="s">
        <v>41</v>
      </c>
      <c r="P292" s="231">
        <f>I292+J292</f>
        <v>0</v>
      </c>
      <c r="Q292" s="231">
        <f>ROUND(I292*H292,2)</f>
        <v>0</v>
      </c>
      <c r="R292" s="231">
        <f>ROUND(J292*H292,2)</f>
        <v>0</v>
      </c>
      <c r="S292" s="92"/>
      <c r="T292" s="232">
        <f>S292*H292</f>
        <v>0</v>
      </c>
      <c r="U292" s="232">
        <v>0.31108000000000002</v>
      </c>
      <c r="V292" s="232">
        <f>U292*H292</f>
        <v>0.93324000000000007</v>
      </c>
      <c r="W292" s="232">
        <v>0</v>
      </c>
      <c r="X292" s="233">
        <f>W292*H292</f>
        <v>0</v>
      </c>
      <c r="Y292" s="39"/>
      <c r="Z292" s="39"/>
      <c r="AA292" s="39"/>
      <c r="AB292" s="39"/>
      <c r="AC292" s="39"/>
      <c r="AD292" s="39"/>
      <c r="AE292" s="39"/>
      <c r="AR292" s="234" t="s">
        <v>174</v>
      </c>
      <c r="AT292" s="234" t="s">
        <v>169</v>
      </c>
      <c r="AU292" s="234" t="s">
        <v>88</v>
      </c>
      <c r="AY292" s="18" t="s">
        <v>167</v>
      </c>
      <c r="BE292" s="235">
        <f>IF(O292="základní",K292,0)</f>
        <v>0</v>
      </c>
      <c r="BF292" s="235">
        <f>IF(O292="snížená",K292,0)</f>
        <v>0</v>
      </c>
      <c r="BG292" s="235">
        <f>IF(O292="zákl. přenesená",K292,0)</f>
        <v>0</v>
      </c>
      <c r="BH292" s="235">
        <f>IF(O292="sníž. přenesená",K292,0)</f>
        <v>0</v>
      </c>
      <c r="BI292" s="235">
        <f>IF(O292="nulová",K292,0)</f>
        <v>0</v>
      </c>
      <c r="BJ292" s="18" t="s">
        <v>86</v>
      </c>
      <c r="BK292" s="235">
        <f>ROUND(P292*H292,2)</f>
        <v>0</v>
      </c>
      <c r="BL292" s="18" t="s">
        <v>174</v>
      </c>
      <c r="BM292" s="234" t="s">
        <v>1437</v>
      </c>
    </row>
    <row r="293" s="2" customFormat="1">
      <c r="A293" s="39"/>
      <c r="B293" s="40"/>
      <c r="C293" s="41"/>
      <c r="D293" s="236" t="s">
        <v>176</v>
      </c>
      <c r="E293" s="41"/>
      <c r="F293" s="237" t="s">
        <v>987</v>
      </c>
      <c r="G293" s="41"/>
      <c r="H293" s="41"/>
      <c r="I293" s="238"/>
      <c r="J293" s="238"/>
      <c r="K293" s="41"/>
      <c r="L293" s="41"/>
      <c r="M293" s="45"/>
      <c r="N293" s="239"/>
      <c r="O293" s="240"/>
      <c r="P293" s="92"/>
      <c r="Q293" s="92"/>
      <c r="R293" s="92"/>
      <c r="S293" s="92"/>
      <c r="T293" s="92"/>
      <c r="U293" s="92"/>
      <c r="V293" s="92"/>
      <c r="W293" s="92"/>
      <c r="X293" s="93"/>
      <c r="Y293" s="39"/>
      <c r="Z293" s="39"/>
      <c r="AA293" s="39"/>
      <c r="AB293" s="39"/>
      <c r="AC293" s="39"/>
      <c r="AD293" s="39"/>
      <c r="AE293" s="39"/>
      <c r="AT293" s="18" t="s">
        <v>176</v>
      </c>
      <c r="AU293" s="18" t="s">
        <v>88</v>
      </c>
    </row>
    <row r="294" s="2" customFormat="1">
      <c r="A294" s="39"/>
      <c r="B294" s="40"/>
      <c r="C294" s="41"/>
      <c r="D294" s="241" t="s">
        <v>178</v>
      </c>
      <c r="E294" s="41"/>
      <c r="F294" s="242" t="s">
        <v>988</v>
      </c>
      <c r="G294" s="41"/>
      <c r="H294" s="41"/>
      <c r="I294" s="238"/>
      <c r="J294" s="238"/>
      <c r="K294" s="41"/>
      <c r="L294" s="41"/>
      <c r="M294" s="45"/>
      <c r="N294" s="239"/>
      <c r="O294" s="240"/>
      <c r="P294" s="92"/>
      <c r="Q294" s="92"/>
      <c r="R294" s="92"/>
      <c r="S294" s="92"/>
      <c r="T294" s="92"/>
      <c r="U294" s="92"/>
      <c r="V294" s="92"/>
      <c r="W294" s="92"/>
      <c r="X294" s="93"/>
      <c r="Y294" s="39"/>
      <c r="Z294" s="39"/>
      <c r="AA294" s="39"/>
      <c r="AB294" s="39"/>
      <c r="AC294" s="39"/>
      <c r="AD294" s="39"/>
      <c r="AE294" s="39"/>
      <c r="AT294" s="18" t="s">
        <v>178</v>
      </c>
      <c r="AU294" s="18" t="s">
        <v>88</v>
      </c>
    </row>
    <row r="295" s="12" customFormat="1" ht="22.8" customHeight="1">
      <c r="A295" s="12"/>
      <c r="B295" s="205"/>
      <c r="C295" s="206"/>
      <c r="D295" s="207" t="s">
        <v>77</v>
      </c>
      <c r="E295" s="220" t="s">
        <v>227</v>
      </c>
      <c r="F295" s="220" t="s">
        <v>999</v>
      </c>
      <c r="G295" s="206"/>
      <c r="H295" s="206"/>
      <c r="I295" s="209"/>
      <c r="J295" s="209"/>
      <c r="K295" s="221">
        <f>BK295</f>
        <v>0</v>
      </c>
      <c r="L295" s="206"/>
      <c r="M295" s="211"/>
      <c r="N295" s="212"/>
      <c r="O295" s="213"/>
      <c r="P295" s="213"/>
      <c r="Q295" s="214">
        <f>SUM(Q296:Q343)</f>
        <v>0</v>
      </c>
      <c r="R295" s="214">
        <f>SUM(R296:R343)</f>
        <v>0</v>
      </c>
      <c r="S295" s="213"/>
      <c r="T295" s="215">
        <f>SUM(T296:T343)</f>
        <v>0</v>
      </c>
      <c r="U295" s="213"/>
      <c r="V295" s="215">
        <f>SUM(V296:V343)</f>
        <v>64.890554999999992</v>
      </c>
      <c r="W295" s="213"/>
      <c r="X295" s="216">
        <f>SUM(X296:X343)</f>
        <v>0.050000000000000003</v>
      </c>
      <c r="Y295" s="12"/>
      <c r="Z295" s="12"/>
      <c r="AA295" s="12"/>
      <c r="AB295" s="12"/>
      <c r="AC295" s="12"/>
      <c r="AD295" s="12"/>
      <c r="AE295" s="12"/>
      <c r="AR295" s="217" t="s">
        <v>86</v>
      </c>
      <c r="AT295" s="218" t="s">
        <v>77</v>
      </c>
      <c r="AU295" s="218" t="s">
        <v>86</v>
      </c>
      <c r="AY295" s="217" t="s">
        <v>167</v>
      </c>
      <c r="BK295" s="219">
        <f>SUM(BK296:BK343)</f>
        <v>0</v>
      </c>
    </row>
    <row r="296" s="2" customFormat="1" ht="24.15" customHeight="1">
      <c r="A296" s="39"/>
      <c r="B296" s="40"/>
      <c r="C296" s="222" t="s">
        <v>457</v>
      </c>
      <c r="D296" s="222" t="s">
        <v>169</v>
      </c>
      <c r="E296" s="223" t="s">
        <v>1001</v>
      </c>
      <c r="F296" s="224" t="s">
        <v>1002</v>
      </c>
      <c r="G296" s="225" t="s">
        <v>576</v>
      </c>
      <c r="H296" s="226">
        <v>131.66</v>
      </c>
      <c r="I296" s="227"/>
      <c r="J296" s="227"/>
      <c r="K296" s="228">
        <f>ROUND(P296*H296,2)</f>
        <v>0</v>
      </c>
      <c r="L296" s="224" t="s">
        <v>478</v>
      </c>
      <c r="M296" s="45"/>
      <c r="N296" s="229" t="s">
        <v>1</v>
      </c>
      <c r="O296" s="230" t="s">
        <v>41</v>
      </c>
      <c r="P296" s="231">
        <f>I296+J296</f>
        <v>0</v>
      </c>
      <c r="Q296" s="231">
        <f>ROUND(I296*H296,2)</f>
        <v>0</v>
      </c>
      <c r="R296" s="231">
        <f>ROUND(J296*H296,2)</f>
        <v>0</v>
      </c>
      <c r="S296" s="92"/>
      <c r="T296" s="232">
        <f>S296*H296</f>
        <v>0</v>
      </c>
      <c r="U296" s="232">
        <v>0.10988000000000001</v>
      </c>
      <c r="V296" s="232">
        <f>U296*H296</f>
        <v>14.4668008</v>
      </c>
      <c r="W296" s="232">
        <v>0</v>
      </c>
      <c r="X296" s="233">
        <f>W296*H296</f>
        <v>0</v>
      </c>
      <c r="Y296" s="39"/>
      <c r="Z296" s="39"/>
      <c r="AA296" s="39"/>
      <c r="AB296" s="39"/>
      <c r="AC296" s="39"/>
      <c r="AD296" s="39"/>
      <c r="AE296" s="39"/>
      <c r="AR296" s="234" t="s">
        <v>174</v>
      </c>
      <c r="AT296" s="234" t="s">
        <v>169</v>
      </c>
      <c r="AU296" s="234" t="s">
        <v>88</v>
      </c>
      <c r="AY296" s="18" t="s">
        <v>167</v>
      </c>
      <c r="BE296" s="235">
        <f>IF(O296="základní",K296,0)</f>
        <v>0</v>
      </c>
      <c r="BF296" s="235">
        <f>IF(O296="snížená",K296,0)</f>
        <v>0</v>
      </c>
      <c r="BG296" s="235">
        <f>IF(O296="zákl. přenesená",K296,0)</f>
        <v>0</v>
      </c>
      <c r="BH296" s="235">
        <f>IF(O296="sníž. přenesená",K296,0)</f>
        <v>0</v>
      </c>
      <c r="BI296" s="235">
        <f>IF(O296="nulová",K296,0)</f>
        <v>0</v>
      </c>
      <c r="BJ296" s="18" t="s">
        <v>86</v>
      </c>
      <c r="BK296" s="235">
        <f>ROUND(P296*H296,2)</f>
        <v>0</v>
      </c>
      <c r="BL296" s="18" t="s">
        <v>174</v>
      </c>
      <c r="BM296" s="234" t="s">
        <v>1438</v>
      </c>
    </row>
    <row r="297" s="2" customFormat="1">
      <c r="A297" s="39"/>
      <c r="B297" s="40"/>
      <c r="C297" s="41"/>
      <c r="D297" s="236" t="s">
        <v>176</v>
      </c>
      <c r="E297" s="41"/>
      <c r="F297" s="237" t="s">
        <v>1004</v>
      </c>
      <c r="G297" s="41"/>
      <c r="H297" s="41"/>
      <c r="I297" s="238"/>
      <c r="J297" s="238"/>
      <c r="K297" s="41"/>
      <c r="L297" s="41"/>
      <c r="M297" s="45"/>
      <c r="N297" s="239"/>
      <c r="O297" s="240"/>
      <c r="P297" s="92"/>
      <c r="Q297" s="92"/>
      <c r="R297" s="92"/>
      <c r="S297" s="92"/>
      <c r="T297" s="92"/>
      <c r="U297" s="92"/>
      <c r="V297" s="92"/>
      <c r="W297" s="92"/>
      <c r="X297" s="93"/>
      <c r="Y297" s="39"/>
      <c r="Z297" s="39"/>
      <c r="AA297" s="39"/>
      <c r="AB297" s="39"/>
      <c r="AC297" s="39"/>
      <c r="AD297" s="39"/>
      <c r="AE297" s="39"/>
      <c r="AT297" s="18" t="s">
        <v>176</v>
      </c>
      <c r="AU297" s="18" t="s">
        <v>88</v>
      </c>
    </row>
    <row r="298" s="2" customFormat="1">
      <c r="A298" s="39"/>
      <c r="B298" s="40"/>
      <c r="C298" s="41"/>
      <c r="D298" s="241" t="s">
        <v>178</v>
      </c>
      <c r="E298" s="41"/>
      <c r="F298" s="242" t="s">
        <v>1005</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178</v>
      </c>
      <c r="AU298" s="18" t="s">
        <v>88</v>
      </c>
    </row>
    <row r="299" s="2" customFormat="1" ht="24.15" customHeight="1">
      <c r="A299" s="39"/>
      <c r="B299" s="40"/>
      <c r="C299" s="254" t="s">
        <v>690</v>
      </c>
      <c r="D299" s="254" t="s">
        <v>345</v>
      </c>
      <c r="E299" s="255" t="s">
        <v>1164</v>
      </c>
      <c r="F299" s="256" t="s">
        <v>1165</v>
      </c>
      <c r="G299" s="257" t="s">
        <v>172</v>
      </c>
      <c r="H299" s="258">
        <v>22.119</v>
      </c>
      <c r="I299" s="259"/>
      <c r="J299" s="260"/>
      <c r="K299" s="261">
        <f>ROUND(P299*H299,2)</f>
        <v>0</v>
      </c>
      <c r="L299" s="256" t="s">
        <v>478</v>
      </c>
      <c r="M299" s="262"/>
      <c r="N299" s="263" t="s">
        <v>1</v>
      </c>
      <c r="O299" s="230" t="s">
        <v>41</v>
      </c>
      <c r="P299" s="231">
        <f>I299+J299</f>
        <v>0</v>
      </c>
      <c r="Q299" s="231">
        <f>ROUND(I299*H299,2)</f>
        <v>0</v>
      </c>
      <c r="R299" s="231">
        <f>ROUND(J299*H299,2)</f>
        <v>0</v>
      </c>
      <c r="S299" s="92"/>
      <c r="T299" s="232">
        <f>S299*H299</f>
        <v>0</v>
      </c>
      <c r="U299" s="232">
        <v>0.41699999999999998</v>
      </c>
      <c r="V299" s="232">
        <f>U299*H299</f>
        <v>9.2236229999999999</v>
      </c>
      <c r="W299" s="232">
        <v>0</v>
      </c>
      <c r="X299" s="233">
        <f>W299*H299</f>
        <v>0</v>
      </c>
      <c r="Y299" s="39"/>
      <c r="Z299" s="39"/>
      <c r="AA299" s="39"/>
      <c r="AB299" s="39"/>
      <c r="AC299" s="39"/>
      <c r="AD299" s="39"/>
      <c r="AE299" s="39"/>
      <c r="AR299" s="234" t="s">
        <v>221</v>
      </c>
      <c r="AT299" s="234" t="s">
        <v>345</v>
      </c>
      <c r="AU299" s="234" t="s">
        <v>88</v>
      </c>
      <c r="AY299" s="18" t="s">
        <v>167</v>
      </c>
      <c r="BE299" s="235">
        <f>IF(O299="základní",K299,0)</f>
        <v>0</v>
      </c>
      <c r="BF299" s="235">
        <f>IF(O299="snížená",K299,0)</f>
        <v>0</v>
      </c>
      <c r="BG299" s="235">
        <f>IF(O299="zákl. přenesená",K299,0)</f>
        <v>0</v>
      </c>
      <c r="BH299" s="235">
        <f>IF(O299="sníž. přenesená",K299,0)</f>
        <v>0</v>
      </c>
      <c r="BI299" s="235">
        <f>IF(O299="nulová",K299,0)</f>
        <v>0</v>
      </c>
      <c r="BJ299" s="18" t="s">
        <v>86</v>
      </c>
      <c r="BK299" s="235">
        <f>ROUND(P299*H299,2)</f>
        <v>0</v>
      </c>
      <c r="BL299" s="18" t="s">
        <v>174</v>
      </c>
      <c r="BM299" s="234" t="s">
        <v>1439</v>
      </c>
    </row>
    <row r="300" s="2" customFormat="1">
      <c r="A300" s="39"/>
      <c r="B300" s="40"/>
      <c r="C300" s="41"/>
      <c r="D300" s="236" t="s">
        <v>176</v>
      </c>
      <c r="E300" s="41"/>
      <c r="F300" s="237" t="s">
        <v>1165</v>
      </c>
      <c r="G300" s="41"/>
      <c r="H300" s="41"/>
      <c r="I300" s="238"/>
      <c r="J300" s="238"/>
      <c r="K300" s="41"/>
      <c r="L300" s="41"/>
      <c r="M300" s="45"/>
      <c r="N300" s="239"/>
      <c r="O300" s="240"/>
      <c r="P300" s="92"/>
      <c r="Q300" s="92"/>
      <c r="R300" s="92"/>
      <c r="S300" s="92"/>
      <c r="T300" s="92"/>
      <c r="U300" s="92"/>
      <c r="V300" s="92"/>
      <c r="W300" s="92"/>
      <c r="X300" s="93"/>
      <c r="Y300" s="39"/>
      <c r="Z300" s="39"/>
      <c r="AA300" s="39"/>
      <c r="AB300" s="39"/>
      <c r="AC300" s="39"/>
      <c r="AD300" s="39"/>
      <c r="AE300" s="39"/>
      <c r="AT300" s="18" t="s">
        <v>176</v>
      </c>
      <c r="AU300" s="18" t="s">
        <v>88</v>
      </c>
    </row>
    <row r="301" s="2" customFormat="1">
      <c r="A301" s="39"/>
      <c r="B301" s="40"/>
      <c r="C301" s="41"/>
      <c r="D301" s="236" t="s">
        <v>186</v>
      </c>
      <c r="E301" s="41"/>
      <c r="F301" s="243" t="s">
        <v>1167</v>
      </c>
      <c r="G301" s="41"/>
      <c r="H301" s="41"/>
      <c r="I301" s="238"/>
      <c r="J301" s="238"/>
      <c r="K301" s="41"/>
      <c r="L301" s="41"/>
      <c r="M301" s="45"/>
      <c r="N301" s="239"/>
      <c r="O301" s="240"/>
      <c r="P301" s="92"/>
      <c r="Q301" s="92"/>
      <c r="R301" s="92"/>
      <c r="S301" s="92"/>
      <c r="T301" s="92"/>
      <c r="U301" s="92"/>
      <c r="V301" s="92"/>
      <c r="W301" s="92"/>
      <c r="X301" s="93"/>
      <c r="Y301" s="39"/>
      <c r="Z301" s="39"/>
      <c r="AA301" s="39"/>
      <c r="AB301" s="39"/>
      <c r="AC301" s="39"/>
      <c r="AD301" s="39"/>
      <c r="AE301" s="39"/>
      <c r="AT301" s="18" t="s">
        <v>186</v>
      </c>
      <c r="AU301" s="18" t="s">
        <v>88</v>
      </c>
    </row>
    <row r="302" s="13" customFormat="1">
      <c r="A302" s="13"/>
      <c r="B302" s="244"/>
      <c r="C302" s="245"/>
      <c r="D302" s="236" t="s">
        <v>304</v>
      </c>
      <c r="E302" s="268" t="s">
        <v>1</v>
      </c>
      <c r="F302" s="246" t="s">
        <v>1440</v>
      </c>
      <c r="G302" s="245"/>
      <c r="H302" s="247">
        <v>22.119</v>
      </c>
      <c r="I302" s="248"/>
      <c r="J302" s="248"/>
      <c r="K302" s="245"/>
      <c r="L302" s="245"/>
      <c r="M302" s="249"/>
      <c r="N302" s="250"/>
      <c r="O302" s="251"/>
      <c r="P302" s="251"/>
      <c r="Q302" s="251"/>
      <c r="R302" s="251"/>
      <c r="S302" s="251"/>
      <c r="T302" s="251"/>
      <c r="U302" s="251"/>
      <c r="V302" s="251"/>
      <c r="W302" s="251"/>
      <c r="X302" s="252"/>
      <c r="Y302" s="13"/>
      <c r="Z302" s="13"/>
      <c r="AA302" s="13"/>
      <c r="AB302" s="13"/>
      <c r="AC302" s="13"/>
      <c r="AD302" s="13"/>
      <c r="AE302" s="13"/>
      <c r="AT302" s="253" t="s">
        <v>304</v>
      </c>
      <c r="AU302" s="253" t="s">
        <v>88</v>
      </c>
      <c r="AV302" s="13" t="s">
        <v>88</v>
      </c>
      <c r="AW302" s="13" t="s">
        <v>5</v>
      </c>
      <c r="AX302" s="13" t="s">
        <v>86</v>
      </c>
      <c r="AY302" s="253" t="s">
        <v>167</v>
      </c>
    </row>
    <row r="303" s="2" customFormat="1" ht="24.15" customHeight="1">
      <c r="A303" s="39"/>
      <c r="B303" s="40"/>
      <c r="C303" s="222" t="s">
        <v>696</v>
      </c>
      <c r="D303" s="222" t="s">
        <v>169</v>
      </c>
      <c r="E303" s="223" t="s">
        <v>1007</v>
      </c>
      <c r="F303" s="224" t="s">
        <v>1008</v>
      </c>
      <c r="G303" s="225" t="s">
        <v>576</v>
      </c>
      <c r="H303" s="226">
        <v>100.24</v>
      </c>
      <c r="I303" s="227"/>
      <c r="J303" s="227"/>
      <c r="K303" s="228">
        <f>ROUND(P303*H303,2)</f>
        <v>0</v>
      </c>
      <c r="L303" s="224" t="s">
        <v>478</v>
      </c>
      <c r="M303" s="45"/>
      <c r="N303" s="229" t="s">
        <v>1</v>
      </c>
      <c r="O303" s="230" t="s">
        <v>41</v>
      </c>
      <c r="P303" s="231">
        <f>I303+J303</f>
        <v>0</v>
      </c>
      <c r="Q303" s="231">
        <f>ROUND(I303*H303,2)</f>
        <v>0</v>
      </c>
      <c r="R303" s="231">
        <f>ROUND(J303*H303,2)</f>
        <v>0</v>
      </c>
      <c r="S303" s="92"/>
      <c r="T303" s="232">
        <f>S303*H303</f>
        <v>0</v>
      </c>
      <c r="U303" s="232">
        <v>0.089779999999999999</v>
      </c>
      <c r="V303" s="232">
        <f>U303*H303</f>
        <v>8.9995471999999985</v>
      </c>
      <c r="W303" s="232">
        <v>0</v>
      </c>
      <c r="X303" s="233">
        <f>W303*H303</f>
        <v>0</v>
      </c>
      <c r="Y303" s="39"/>
      <c r="Z303" s="39"/>
      <c r="AA303" s="39"/>
      <c r="AB303" s="39"/>
      <c r="AC303" s="39"/>
      <c r="AD303" s="39"/>
      <c r="AE303" s="39"/>
      <c r="AR303" s="234" t="s">
        <v>174</v>
      </c>
      <c r="AT303" s="234" t="s">
        <v>169</v>
      </c>
      <c r="AU303" s="234" t="s">
        <v>88</v>
      </c>
      <c r="AY303" s="18" t="s">
        <v>167</v>
      </c>
      <c r="BE303" s="235">
        <f>IF(O303="základní",K303,0)</f>
        <v>0</v>
      </c>
      <c r="BF303" s="235">
        <f>IF(O303="snížená",K303,0)</f>
        <v>0</v>
      </c>
      <c r="BG303" s="235">
        <f>IF(O303="zákl. přenesená",K303,0)</f>
        <v>0</v>
      </c>
      <c r="BH303" s="235">
        <f>IF(O303="sníž. přenesená",K303,0)</f>
        <v>0</v>
      </c>
      <c r="BI303" s="235">
        <f>IF(O303="nulová",K303,0)</f>
        <v>0</v>
      </c>
      <c r="BJ303" s="18" t="s">
        <v>86</v>
      </c>
      <c r="BK303" s="235">
        <f>ROUND(P303*H303,2)</f>
        <v>0</v>
      </c>
      <c r="BL303" s="18" t="s">
        <v>174</v>
      </c>
      <c r="BM303" s="234" t="s">
        <v>1441</v>
      </c>
    </row>
    <row r="304" s="2" customFormat="1">
      <c r="A304" s="39"/>
      <c r="B304" s="40"/>
      <c r="C304" s="41"/>
      <c r="D304" s="236" t="s">
        <v>176</v>
      </c>
      <c r="E304" s="41"/>
      <c r="F304" s="237" t="s">
        <v>1010</v>
      </c>
      <c r="G304" s="41"/>
      <c r="H304" s="41"/>
      <c r="I304" s="238"/>
      <c r="J304" s="238"/>
      <c r="K304" s="41"/>
      <c r="L304" s="41"/>
      <c r="M304" s="45"/>
      <c r="N304" s="239"/>
      <c r="O304" s="240"/>
      <c r="P304" s="92"/>
      <c r="Q304" s="92"/>
      <c r="R304" s="92"/>
      <c r="S304" s="92"/>
      <c r="T304" s="92"/>
      <c r="U304" s="92"/>
      <c r="V304" s="92"/>
      <c r="W304" s="92"/>
      <c r="X304" s="93"/>
      <c r="Y304" s="39"/>
      <c r="Z304" s="39"/>
      <c r="AA304" s="39"/>
      <c r="AB304" s="39"/>
      <c r="AC304" s="39"/>
      <c r="AD304" s="39"/>
      <c r="AE304" s="39"/>
      <c r="AT304" s="18" t="s">
        <v>176</v>
      </c>
      <c r="AU304" s="18" t="s">
        <v>88</v>
      </c>
    </row>
    <row r="305" s="2" customFormat="1">
      <c r="A305" s="39"/>
      <c r="B305" s="40"/>
      <c r="C305" s="41"/>
      <c r="D305" s="241" t="s">
        <v>178</v>
      </c>
      <c r="E305" s="41"/>
      <c r="F305" s="242" t="s">
        <v>1011</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178</v>
      </c>
      <c r="AU305" s="18" t="s">
        <v>88</v>
      </c>
    </row>
    <row r="306" s="2" customFormat="1" ht="24.15" customHeight="1">
      <c r="A306" s="39"/>
      <c r="B306" s="40"/>
      <c r="C306" s="254" t="s">
        <v>702</v>
      </c>
      <c r="D306" s="254" t="s">
        <v>345</v>
      </c>
      <c r="E306" s="255" t="s">
        <v>1014</v>
      </c>
      <c r="F306" s="256" t="s">
        <v>1015</v>
      </c>
      <c r="G306" s="257" t="s">
        <v>172</v>
      </c>
      <c r="H306" s="258">
        <v>12.630000000000001</v>
      </c>
      <c r="I306" s="259"/>
      <c r="J306" s="260"/>
      <c r="K306" s="261">
        <f>ROUND(P306*H306,2)</f>
        <v>0</v>
      </c>
      <c r="L306" s="256" t="s">
        <v>478</v>
      </c>
      <c r="M306" s="262"/>
      <c r="N306" s="263" t="s">
        <v>1</v>
      </c>
      <c r="O306" s="230" t="s">
        <v>41</v>
      </c>
      <c r="P306" s="231">
        <f>I306+J306</f>
        <v>0</v>
      </c>
      <c r="Q306" s="231">
        <f>ROUND(I306*H306,2)</f>
        <v>0</v>
      </c>
      <c r="R306" s="231">
        <f>ROUND(J306*H306,2)</f>
        <v>0</v>
      </c>
      <c r="S306" s="92"/>
      <c r="T306" s="232">
        <f>S306*H306</f>
        <v>0</v>
      </c>
      <c r="U306" s="232">
        <v>0.22800000000000001</v>
      </c>
      <c r="V306" s="232">
        <f>U306*H306</f>
        <v>2.8796400000000002</v>
      </c>
      <c r="W306" s="232">
        <v>0</v>
      </c>
      <c r="X306" s="233">
        <f>W306*H306</f>
        <v>0</v>
      </c>
      <c r="Y306" s="39"/>
      <c r="Z306" s="39"/>
      <c r="AA306" s="39"/>
      <c r="AB306" s="39"/>
      <c r="AC306" s="39"/>
      <c r="AD306" s="39"/>
      <c r="AE306" s="39"/>
      <c r="AR306" s="234" t="s">
        <v>221</v>
      </c>
      <c r="AT306" s="234" t="s">
        <v>345</v>
      </c>
      <c r="AU306" s="234" t="s">
        <v>88</v>
      </c>
      <c r="AY306" s="18" t="s">
        <v>167</v>
      </c>
      <c r="BE306" s="235">
        <f>IF(O306="základní",K306,0)</f>
        <v>0</v>
      </c>
      <c r="BF306" s="235">
        <f>IF(O306="snížená",K306,0)</f>
        <v>0</v>
      </c>
      <c r="BG306" s="235">
        <f>IF(O306="zákl. přenesená",K306,0)</f>
        <v>0</v>
      </c>
      <c r="BH306" s="235">
        <f>IF(O306="sníž. přenesená",K306,0)</f>
        <v>0</v>
      </c>
      <c r="BI306" s="235">
        <f>IF(O306="nulová",K306,0)</f>
        <v>0</v>
      </c>
      <c r="BJ306" s="18" t="s">
        <v>86</v>
      </c>
      <c r="BK306" s="235">
        <f>ROUND(P306*H306,2)</f>
        <v>0</v>
      </c>
      <c r="BL306" s="18" t="s">
        <v>174</v>
      </c>
      <c r="BM306" s="234" t="s">
        <v>1442</v>
      </c>
    </row>
    <row r="307" s="2" customFormat="1">
      <c r="A307" s="39"/>
      <c r="B307" s="40"/>
      <c r="C307" s="41"/>
      <c r="D307" s="236" t="s">
        <v>176</v>
      </c>
      <c r="E307" s="41"/>
      <c r="F307" s="237" t="s">
        <v>1015</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176</v>
      </c>
      <c r="AU307" s="18" t="s">
        <v>88</v>
      </c>
    </row>
    <row r="308" s="2" customFormat="1">
      <c r="A308" s="39"/>
      <c r="B308" s="40"/>
      <c r="C308" s="41"/>
      <c r="D308" s="236" t="s">
        <v>186</v>
      </c>
      <c r="E308" s="41"/>
      <c r="F308" s="243" t="s">
        <v>1017</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186</v>
      </c>
      <c r="AU308" s="18" t="s">
        <v>88</v>
      </c>
    </row>
    <row r="309" s="13" customFormat="1">
      <c r="A309" s="13"/>
      <c r="B309" s="244"/>
      <c r="C309" s="245"/>
      <c r="D309" s="236" t="s">
        <v>304</v>
      </c>
      <c r="E309" s="268" t="s">
        <v>1</v>
      </c>
      <c r="F309" s="246" t="s">
        <v>1443</v>
      </c>
      <c r="G309" s="245"/>
      <c r="H309" s="247">
        <v>12.630000000000001</v>
      </c>
      <c r="I309" s="248"/>
      <c r="J309" s="248"/>
      <c r="K309" s="245"/>
      <c r="L309" s="245"/>
      <c r="M309" s="249"/>
      <c r="N309" s="250"/>
      <c r="O309" s="251"/>
      <c r="P309" s="251"/>
      <c r="Q309" s="251"/>
      <c r="R309" s="251"/>
      <c r="S309" s="251"/>
      <c r="T309" s="251"/>
      <c r="U309" s="251"/>
      <c r="V309" s="251"/>
      <c r="W309" s="251"/>
      <c r="X309" s="252"/>
      <c r="Y309" s="13"/>
      <c r="Z309" s="13"/>
      <c r="AA309" s="13"/>
      <c r="AB309" s="13"/>
      <c r="AC309" s="13"/>
      <c r="AD309" s="13"/>
      <c r="AE309" s="13"/>
      <c r="AT309" s="253" t="s">
        <v>304</v>
      </c>
      <c r="AU309" s="253" t="s">
        <v>88</v>
      </c>
      <c r="AV309" s="13" t="s">
        <v>88</v>
      </c>
      <c r="AW309" s="13" t="s">
        <v>5</v>
      </c>
      <c r="AX309" s="13" t="s">
        <v>86</v>
      </c>
      <c r="AY309" s="253" t="s">
        <v>167</v>
      </c>
    </row>
    <row r="310" s="2" customFormat="1" ht="24.15" customHeight="1">
      <c r="A310" s="39"/>
      <c r="B310" s="40"/>
      <c r="C310" s="254" t="s">
        <v>708</v>
      </c>
      <c r="D310" s="254" t="s">
        <v>345</v>
      </c>
      <c r="E310" s="255" t="s">
        <v>1170</v>
      </c>
      <c r="F310" s="256" t="s">
        <v>1171</v>
      </c>
      <c r="G310" s="257" t="s">
        <v>576</v>
      </c>
      <c r="H310" s="258">
        <v>32.130000000000003</v>
      </c>
      <c r="I310" s="259"/>
      <c r="J310" s="260"/>
      <c r="K310" s="261">
        <f>ROUND(P310*H310,2)</f>
        <v>0</v>
      </c>
      <c r="L310" s="256" t="s">
        <v>478</v>
      </c>
      <c r="M310" s="262"/>
      <c r="N310" s="263" t="s">
        <v>1</v>
      </c>
      <c r="O310" s="230" t="s">
        <v>41</v>
      </c>
      <c r="P310" s="231">
        <f>I310+J310</f>
        <v>0</v>
      </c>
      <c r="Q310" s="231">
        <f>ROUND(I310*H310,2)</f>
        <v>0</v>
      </c>
      <c r="R310" s="231">
        <f>ROUND(J310*H310,2)</f>
        <v>0</v>
      </c>
      <c r="S310" s="92"/>
      <c r="T310" s="232">
        <f>S310*H310</f>
        <v>0</v>
      </c>
      <c r="U310" s="232">
        <v>0.125</v>
      </c>
      <c r="V310" s="232">
        <f>U310*H310</f>
        <v>4.0162500000000003</v>
      </c>
      <c r="W310" s="232">
        <v>0</v>
      </c>
      <c r="X310" s="233">
        <f>W310*H310</f>
        <v>0</v>
      </c>
      <c r="Y310" s="39"/>
      <c r="Z310" s="39"/>
      <c r="AA310" s="39"/>
      <c r="AB310" s="39"/>
      <c r="AC310" s="39"/>
      <c r="AD310" s="39"/>
      <c r="AE310" s="39"/>
      <c r="AR310" s="234" t="s">
        <v>221</v>
      </c>
      <c r="AT310" s="234" t="s">
        <v>345</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174</v>
      </c>
      <c r="BM310" s="234" t="s">
        <v>1444</v>
      </c>
    </row>
    <row r="311" s="2" customFormat="1">
      <c r="A311" s="39"/>
      <c r="B311" s="40"/>
      <c r="C311" s="41"/>
      <c r="D311" s="236" t="s">
        <v>176</v>
      </c>
      <c r="E311" s="41"/>
      <c r="F311" s="237" t="s">
        <v>1171</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36" t="s">
        <v>186</v>
      </c>
      <c r="E312" s="41"/>
      <c r="F312" s="243" t="s">
        <v>1173</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186</v>
      </c>
      <c r="AU312" s="18" t="s">
        <v>88</v>
      </c>
    </row>
    <row r="313" s="13" customFormat="1">
      <c r="A313" s="13"/>
      <c r="B313" s="244"/>
      <c r="C313" s="245"/>
      <c r="D313" s="236" t="s">
        <v>304</v>
      </c>
      <c r="E313" s="268" t="s">
        <v>1</v>
      </c>
      <c r="F313" s="246" t="s">
        <v>1445</v>
      </c>
      <c r="G313" s="245"/>
      <c r="H313" s="247">
        <v>32.130000000000003</v>
      </c>
      <c r="I313" s="248"/>
      <c r="J313" s="248"/>
      <c r="K313" s="245"/>
      <c r="L313" s="245"/>
      <c r="M313" s="249"/>
      <c r="N313" s="250"/>
      <c r="O313" s="251"/>
      <c r="P313" s="251"/>
      <c r="Q313" s="251"/>
      <c r="R313" s="251"/>
      <c r="S313" s="251"/>
      <c r="T313" s="251"/>
      <c r="U313" s="251"/>
      <c r="V313" s="251"/>
      <c r="W313" s="251"/>
      <c r="X313" s="252"/>
      <c r="Y313" s="13"/>
      <c r="Z313" s="13"/>
      <c r="AA313" s="13"/>
      <c r="AB313" s="13"/>
      <c r="AC313" s="13"/>
      <c r="AD313" s="13"/>
      <c r="AE313" s="13"/>
      <c r="AT313" s="253" t="s">
        <v>304</v>
      </c>
      <c r="AU313" s="253" t="s">
        <v>88</v>
      </c>
      <c r="AV313" s="13" t="s">
        <v>88</v>
      </c>
      <c r="AW313" s="13" t="s">
        <v>5</v>
      </c>
      <c r="AX313" s="13" t="s">
        <v>86</v>
      </c>
      <c r="AY313" s="253" t="s">
        <v>167</v>
      </c>
    </row>
    <row r="314" s="2" customFormat="1" ht="24.15" customHeight="1">
      <c r="A314" s="39"/>
      <c r="B314" s="40"/>
      <c r="C314" s="254" t="s">
        <v>714</v>
      </c>
      <c r="D314" s="254" t="s">
        <v>345</v>
      </c>
      <c r="E314" s="255" t="s">
        <v>1176</v>
      </c>
      <c r="F314" s="256" t="s">
        <v>1177</v>
      </c>
      <c r="G314" s="257" t="s">
        <v>576</v>
      </c>
      <c r="H314" s="258">
        <v>7.3499999999999996</v>
      </c>
      <c r="I314" s="259"/>
      <c r="J314" s="260"/>
      <c r="K314" s="261">
        <f>ROUND(P314*H314,2)</f>
        <v>0</v>
      </c>
      <c r="L314" s="256" t="s">
        <v>478</v>
      </c>
      <c r="M314" s="262"/>
      <c r="N314" s="263" t="s">
        <v>1</v>
      </c>
      <c r="O314" s="230" t="s">
        <v>41</v>
      </c>
      <c r="P314" s="231">
        <f>I314+J314</f>
        <v>0</v>
      </c>
      <c r="Q314" s="231">
        <f>ROUND(I314*H314,2)</f>
        <v>0</v>
      </c>
      <c r="R314" s="231">
        <f>ROUND(J314*H314,2)</f>
        <v>0</v>
      </c>
      <c r="S314" s="92"/>
      <c r="T314" s="232">
        <f>S314*H314</f>
        <v>0</v>
      </c>
      <c r="U314" s="232">
        <v>0.125</v>
      </c>
      <c r="V314" s="232">
        <f>U314*H314</f>
        <v>0.91874999999999996</v>
      </c>
      <c r="W314" s="232">
        <v>0</v>
      </c>
      <c r="X314" s="233">
        <f>W314*H314</f>
        <v>0</v>
      </c>
      <c r="Y314" s="39"/>
      <c r="Z314" s="39"/>
      <c r="AA314" s="39"/>
      <c r="AB314" s="39"/>
      <c r="AC314" s="39"/>
      <c r="AD314" s="39"/>
      <c r="AE314" s="39"/>
      <c r="AR314" s="234" t="s">
        <v>221</v>
      </c>
      <c r="AT314" s="234" t="s">
        <v>345</v>
      </c>
      <c r="AU314" s="234" t="s">
        <v>88</v>
      </c>
      <c r="AY314" s="18" t="s">
        <v>167</v>
      </c>
      <c r="BE314" s="235">
        <f>IF(O314="základní",K314,0)</f>
        <v>0</v>
      </c>
      <c r="BF314" s="235">
        <f>IF(O314="snížená",K314,0)</f>
        <v>0</v>
      </c>
      <c r="BG314" s="235">
        <f>IF(O314="zákl. přenesená",K314,0)</f>
        <v>0</v>
      </c>
      <c r="BH314" s="235">
        <f>IF(O314="sníž. přenesená",K314,0)</f>
        <v>0</v>
      </c>
      <c r="BI314" s="235">
        <f>IF(O314="nulová",K314,0)</f>
        <v>0</v>
      </c>
      <c r="BJ314" s="18" t="s">
        <v>86</v>
      </c>
      <c r="BK314" s="235">
        <f>ROUND(P314*H314,2)</f>
        <v>0</v>
      </c>
      <c r="BL314" s="18" t="s">
        <v>174</v>
      </c>
      <c r="BM314" s="234" t="s">
        <v>1446</v>
      </c>
    </row>
    <row r="315" s="2" customFormat="1">
      <c r="A315" s="39"/>
      <c r="B315" s="40"/>
      <c r="C315" s="41"/>
      <c r="D315" s="236" t="s">
        <v>176</v>
      </c>
      <c r="E315" s="41"/>
      <c r="F315" s="237" t="s">
        <v>1177</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176</v>
      </c>
      <c r="AU315" s="18" t="s">
        <v>88</v>
      </c>
    </row>
    <row r="316" s="2" customFormat="1">
      <c r="A316" s="39"/>
      <c r="B316" s="40"/>
      <c r="C316" s="41"/>
      <c r="D316" s="236" t="s">
        <v>186</v>
      </c>
      <c r="E316" s="41"/>
      <c r="F316" s="243" t="s">
        <v>1447</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186</v>
      </c>
      <c r="AU316" s="18" t="s">
        <v>88</v>
      </c>
    </row>
    <row r="317" s="13" customFormat="1">
      <c r="A317" s="13"/>
      <c r="B317" s="244"/>
      <c r="C317" s="245"/>
      <c r="D317" s="236" t="s">
        <v>304</v>
      </c>
      <c r="E317" s="268" t="s">
        <v>1</v>
      </c>
      <c r="F317" s="246" t="s">
        <v>1448</v>
      </c>
      <c r="G317" s="245"/>
      <c r="H317" s="247">
        <v>7.3499999999999996</v>
      </c>
      <c r="I317" s="248"/>
      <c r="J317" s="248"/>
      <c r="K317" s="245"/>
      <c r="L317" s="245"/>
      <c r="M317" s="249"/>
      <c r="N317" s="250"/>
      <c r="O317" s="251"/>
      <c r="P317" s="251"/>
      <c r="Q317" s="251"/>
      <c r="R317" s="251"/>
      <c r="S317" s="251"/>
      <c r="T317" s="251"/>
      <c r="U317" s="251"/>
      <c r="V317" s="251"/>
      <c r="W317" s="251"/>
      <c r="X317" s="252"/>
      <c r="Y317" s="13"/>
      <c r="Z317" s="13"/>
      <c r="AA317" s="13"/>
      <c r="AB317" s="13"/>
      <c r="AC317" s="13"/>
      <c r="AD317" s="13"/>
      <c r="AE317" s="13"/>
      <c r="AT317" s="253" t="s">
        <v>304</v>
      </c>
      <c r="AU317" s="253" t="s">
        <v>88</v>
      </c>
      <c r="AV317" s="13" t="s">
        <v>88</v>
      </c>
      <c r="AW317" s="13" t="s">
        <v>5</v>
      </c>
      <c r="AX317" s="13" t="s">
        <v>86</v>
      </c>
      <c r="AY317" s="253" t="s">
        <v>167</v>
      </c>
    </row>
    <row r="318" s="2" customFormat="1" ht="24.15" customHeight="1">
      <c r="A318" s="39"/>
      <c r="B318" s="40"/>
      <c r="C318" s="222" t="s">
        <v>722</v>
      </c>
      <c r="D318" s="222" t="s">
        <v>169</v>
      </c>
      <c r="E318" s="223" t="s">
        <v>1030</v>
      </c>
      <c r="F318" s="224" t="s">
        <v>1031</v>
      </c>
      <c r="G318" s="225" t="s">
        <v>576</v>
      </c>
      <c r="H318" s="226">
        <v>37.600000000000001</v>
      </c>
      <c r="I318" s="227"/>
      <c r="J318" s="227"/>
      <c r="K318" s="228">
        <f>ROUND(P318*H318,2)</f>
        <v>0</v>
      </c>
      <c r="L318" s="224" t="s">
        <v>478</v>
      </c>
      <c r="M318" s="45"/>
      <c r="N318" s="229" t="s">
        <v>1</v>
      </c>
      <c r="O318" s="230" t="s">
        <v>41</v>
      </c>
      <c r="P318" s="231">
        <f>I318+J318</f>
        <v>0</v>
      </c>
      <c r="Q318" s="231">
        <f>ROUND(I318*H318,2)</f>
        <v>0</v>
      </c>
      <c r="R318" s="231">
        <f>ROUND(J318*H318,2)</f>
        <v>0</v>
      </c>
      <c r="S318" s="92"/>
      <c r="T318" s="232">
        <f>S318*H318</f>
        <v>0</v>
      </c>
      <c r="U318" s="232">
        <v>0.16849</v>
      </c>
      <c r="V318" s="232">
        <f>U318*H318</f>
        <v>6.3352240000000002</v>
      </c>
      <c r="W318" s="232">
        <v>0</v>
      </c>
      <c r="X318" s="233">
        <f>W318*H318</f>
        <v>0</v>
      </c>
      <c r="Y318" s="39"/>
      <c r="Z318" s="39"/>
      <c r="AA318" s="39"/>
      <c r="AB318" s="39"/>
      <c r="AC318" s="39"/>
      <c r="AD318" s="39"/>
      <c r="AE318" s="39"/>
      <c r="AR318" s="234" t="s">
        <v>174</v>
      </c>
      <c r="AT318" s="234" t="s">
        <v>169</v>
      </c>
      <c r="AU318" s="234" t="s">
        <v>88</v>
      </c>
      <c r="AY318" s="18" t="s">
        <v>167</v>
      </c>
      <c r="BE318" s="235">
        <f>IF(O318="základní",K318,0)</f>
        <v>0</v>
      </c>
      <c r="BF318" s="235">
        <f>IF(O318="snížená",K318,0)</f>
        <v>0</v>
      </c>
      <c r="BG318" s="235">
        <f>IF(O318="zákl. přenesená",K318,0)</f>
        <v>0</v>
      </c>
      <c r="BH318" s="235">
        <f>IF(O318="sníž. přenesená",K318,0)</f>
        <v>0</v>
      </c>
      <c r="BI318" s="235">
        <f>IF(O318="nulová",K318,0)</f>
        <v>0</v>
      </c>
      <c r="BJ318" s="18" t="s">
        <v>86</v>
      </c>
      <c r="BK318" s="235">
        <f>ROUND(P318*H318,2)</f>
        <v>0</v>
      </c>
      <c r="BL318" s="18" t="s">
        <v>174</v>
      </c>
      <c r="BM318" s="234" t="s">
        <v>1449</v>
      </c>
    </row>
    <row r="319" s="2" customFormat="1">
      <c r="A319" s="39"/>
      <c r="B319" s="40"/>
      <c r="C319" s="41"/>
      <c r="D319" s="236" t="s">
        <v>176</v>
      </c>
      <c r="E319" s="41"/>
      <c r="F319" s="237" t="s">
        <v>1033</v>
      </c>
      <c r="G319" s="41"/>
      <c r="H319" s="41"/>
      <c r="I319" s="238"/>
      <c r="J319" s="238"/>
      <c r="K319" s="41"/>
      <c r="L319" s="41"/>
      <c r="M319" s="45"/>
      <c r="N319" s="239"/>
      <c r="O319" s="240"/>
      <c r="P319" s="92"/>
      <c r="Q319" s="92"/>
      <c r="R319" s="92"/>
      <c r="S319" s="92"/>
      <c r="T319" s="92"/>
      <c r="U319" s="92"/>
      <c r="V319" s="92"/>
      <c r="W319" s="92"/>
      <c r="X319" s="93"/>
      <c r="Y319" s="39"/>
      <c r="Z319" s="39"/>
      <c r="AA319" s="39"/>
      <c r="AB319" s="39"/>
      <c r="AC319" s="39"/>
      <c r="AD319" s="39"/>
      <c r="AE319" s="39"/>
      <c r="AT319" s="18" t="s">
        <v>176</v>
      </c>
      <c r="AU319" s="18" t="s">
        <v>88</v>
      </c>
    </row>
    <row r="320" s="2" customFormat="1">
      <c r="A320" s="39"/>
      <c r="B320" s="40"/>
      <c r="C320" s="41"/>
      <c r="D320" s="241" t="s">
        <v>178</v>
      </c>
      <c r="E320" s="41"/>
      <c r="F320" s="242" t="s">
        <v>1034</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178</v>
      </c>
      <c r="AU320" s="18" t="s">
        <v>88</v>
      </c>
    </row>
    <row r="321" s="2" customFormat="1" ht="24.15" customHeight="1">
      <c r="A321" s="39"/>
      <c r="B321" s="40"/>
      <c r="C321" s="222" t="s">
        <v>728</v>
      </c>
      <c r="D321" s="222" t="s">
        <v>169</v>
      </c>
      <c r="E321" s="223" t="s">
        <v>1061</v>
      </c>
      <c r="F321" s="224" t="s">
        <v>1062</v>
      </c>
      <c r="G321" s="225" t="s">
        <v>433</v>
      </c>
      <c r="H321" s="226">
        <v>8</v>
      </c>
      <c r="I321" s="227"/>
      <c r="J321" s="227"/>
      <c r="K321" s="228">
        <f>ROUND(P321*H321,2)</f>
        <v>0</v>
      </c>
      <c r="L321" s="224" t="s">
        <v>450</v>
      </c>
      <c r="M321" s="45"/>
      <c r="N321" s="229" t="s">
        <v>1</v>
      </c>
      <c r="O321" s="230" t="s">
        <v>41</v>
      </c>
      <c r="P321" s="231">
        <f>I321+J321</f>
        <v>0</v>
      </c>
      <c r="Q321" s="231">
        <f>ROUND(I321*H321,2)</f>
        <v>0</v>
      </c>
      <c r="R321" s="231">
        <f>ROUND(J321*H321,2)</f>
        <v>0</v>
      </c>
      <c r="S321" s="92"/>
      <c r="T321" s="232">
        <f>S321*H321</f>
        <v>0</v>
      </c>
      <c r="U321" s="232">
        <v>2.2563399999999998</v>
      </c>
      <c r="V321" s="232">
        <f>U321*H321</f>
        <v>18.050719999999998</v>
      </c>
      <c r="W321" s="232">
        <v>0</v>
      </c>
      <c r="X321" s="233">
        <f>W321*H321</f>
        <v>0</v>
      </c>
      <c r="Y321" s="39"/>
      <c r="Z321" s="39"/>
      <c r="AA321" s="39"/>
      <c r="AB321" s="39"/>
      <c r="AC321" s="39"/>
      <c r="AD321" s="39"/>
      <c r="AE321" s="39"/>
      <c r="AR321" s="234" t="s">
        <v>174</v>
      </c>
      <c r="AT321" s="234" t="s">
        <v>169</v>
      </c>
      <c r="AU321" s="234" t="s">
        <v>88</v>
      </c>
      <c r="AY321" s="18" t="s">
        <v>167</v>
      </c>
      <c r="BE321" s="235">
        <f>IF(O321="základní",K321,0)</f>
        <v>0</v>
      </c>
      <c r="BF321" s="235">
        <f>IF(O321="snížená",K321,0)</f>
        <v>0</v>
      </c>
      <c r="BG321" s="235">
        <f>IF(O321="zákl. přenesená",K321,0)</f>
        <v>0</v>
      </c>
      <c r="BH321" s="235">
        <f>IF(O321="sníž. přenesená",K321,0)</f>
        <v>0</v>
      </c>
      <c r="BI321" s="235">
        <f>IF(O321="nulová",K321,0)</f>
        <v>0</v>
      </c>
      <c r="BJ321" s="18" t="s">
        <v>86</v>
      </c>
      <c r="BK321" s="235">
        <f>ROUND(P321*H321,2)</f>
        <v>0</v>
      </c>
      <c r="BL321" s="18" t="s">
        <v>174</v>
      </c>
      <c r="BM321" s="234" t="s">
        <v>1450</v>
      </c>
    </row>
    <row r="322" s="2" customFormat="1">
      <c r="A322" s="39"/>
      <c r="B322" s="40"/>
      <c r="C322" s="41"/>
      <c r="D322" s="236" t="s">
        <v>176</v>
      </c>
      <c r="E322" s="41"/>
      <c r="F322" s="237" t="s">
        <v>1451</v>
      </c>
      <c r="G322" s="41"/>
      <c r="H322" s="41"/>
      <c r="I322" s="238"/>
      <c r="J322" s="238"/>
      <c r="K322" s="41"/>
      <c r="L322" s="41"/>
      <c r="M322" s="45"/>
      <c r="N322" s="239"/>
      <c r="O322" s="240"/>
      <c r="P322" s="92"/>
      <c r="Q322" s="92"/>
      <c r="R322" s="92"/>
      <c r="S322" s="92"/>
      <c r="T322" s="92"/>
      <c r="U322" s="92"/>
      <c r="V322" s="92"/>
      <c r="W322" s="92"/>
      <c r="X322" s="93"/>
      <c r="Y322" s="39"/>
      <c r="Z322" s="39"/>
      <c r="AA322" s="39"/>
      <c r="AB322" s="39"/>
      <c r="AC322" s="39"/>
      <c r="AD322" s="39"/>
      <c r="AE322" s="39"/>
      <c r="AT322" s="18" t="s">
        <v>176</v>
      </c>
      <c r="AU322" s="18" t="s">
        <v>88</v>
      </c>
    </row>
    <row r="323" s="2" customFormat="1">
      <c r="A323" s="39"/>
      <c r="B323" s="40"/>
      <c r="C323" s="41"/>
      <c r="D323" s="241" t="s">
        <v>178</v>
      </c>
      <c r="E323" s="41"/>
      <c r="F323" s="242" t="s">
        <v>1452</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178</v>
      </c>
      <c r="AU323" s="18" t="s">
        <v>88</v>
      </c>
    </row>
    <row r="324" s="2" customFormat="1">
      <c r="A324" s="39"/>
      <c r="B324" s="40"/>
      <c r="C324" s="41"/>
      <c r="D324" s="236" t="s">
        <v>186</v>
      </c>
      <c r="E324" s="41"/>
      <c r="F324" s="243" t="s">
        <v>1066</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186</v>
      </c>
      <c r="AU324" s="18" t="s">
        <v>88</v>
      </c>
    </row>
    <row r="325" s="2" customFormat="1" ht="24.15" customHeight="1">
      <c r="A325" s="39"/>
      <c r="B325" s="40"/>
      <c r="C325" s="222" t="s">
        <v>732</v>
      </c>
      <c r="D325" s="222" t="s">
        <v>169</v>
      </c>
      <c r="E325" s="223" t="s">
        <v>1453</v>
      </c>
      <c r="F325" s="224" t="s">
        <v>1454</v>
      </c>
      <c r="G325" s="225" t="s">
        <v>576</v>
      </c>
      <c r="H325" s="226">
        <v>3.7999999999999998</v>
      </c>
      <c r="I325" s="227"/>
      <c r="J325" s="227"/>
      <c r="K325" s="228">
        <f>ROUND(P325*H325,2)</f>
        <v>0</v>
      </c>
      <c r="L325" s="224" t="s">
        <v>478</v>
      </c>
      <c r="M325" s="45"/>
      <c r="N325" s="229" t="s">
        <v>1</v>
      </c>
      <c r="O325" s="230" t="s">
        <v>41</v>
      </c>
      <c r="P325" s="231">
        <f>I325+J325</f>
        <v>0</v>
      </c>
      <c r="Q325" s="231">
        <f>ROUND(I325*H325,2)</f>
        <v>0</v>
      </c>
      <c r="R325" s="231">
        <f>ROUND(J325*H325,2)</f>
        <v>0</v>
      </c>
      <c r="S325" s="92"/>
      <c r="T325" s="232">
        <f>S325*H325</f>
        <v>0</v>
      </c>
      <c r="U325" s="232">
        <v>0</v>
      </c>
      <c r="V325" s="232">
        <f>U325*H325</f>
        <v>0</v>
      </c>
      <c r="W325" s="232">
        <v>0</v>
      </c>
      <c r="X325" s="233">
        <f>W325*H325</f>
        <v>0</v>
      </c>
      <c r="Y325" s="39"/>
      <c r="Z325" s="39"/>
      <c r="AA325" s="39"/>
      <c r="AB325" s="39"/>
      <c r="AC325" s="39"/>
      <c r="AD325" s="39"/>
      <c r="AE325" s="39"/>
      <c r="AR325" s="234" t="s">
        <v>174</v>
      </c>
      <c r="AT325" s="234" t="s">
        <v>169</v>
      </c>
      <c r="AU325" s="234" t="s">
        <v>88</v>
      </c>
      <c r="AY325" s="18" t="s">
        <v>167</v>
      </c>
      <c r="BE325" s="235">
        <f>IF(O325="základní",K325,0)</f>
        <v>0</v>
      </c>
      <c r="BF325" s="235">
        <f>IF(O325="snížená",K325,0)</f>
        <v>0</v>
      </c>
      <c r="BG325" s="235">
        <f>IF(O325="zákl. přenesená",K325,0)</f>
        <v>0</v>
      </c>
      <c r="BH325" s="235">
        <f>IF(O325="sníž. přenesená",K325,0)</f>
        <v>0</v>
      </c>
      <c r="BI325" s="235">
        <f>IF(O325="nulová",K325,0)</f>
        <v>0</v>
      </c>
      <c r="BJ325" s="18" t="s">
        <v>86</v>
      </c>
      <c r="BK325" s="235">
        <f>ROUND(P325*H325,2)</f>
        <v>0</v>
      </c>
      <c r="BL325" s="18" t="s">
        <v>174</v>
      </c>
      <c r="BM325" s="234" t="s">
        <v>1455</v>
      </c>
    </row>
    <row r="326" s="2" customFormat="1">
      <c r="A326" s="39"/>
      <c r="B326" s="40"/>
      <c r="C326" s="41"/>
      <c r="D326" s="236" t="s">
        <v>176</v>
      </c>
      <c r="E326" s="41"/>
      <c r="F326" s="237" t="s">
        <v>1456</v>
      </c>
      <c r="G326" s="41"/>
      <c r="H326" s="41"/>
      <c r="I326" s="238"/>
      <c r="J326" s="238"/>
      <c r="K326" s="41"/>
      <c r="L326" s="41"/>
      <c r="M326" s="45"/>
      <c r="N326" s="239"/>
      <c r="O326" s="240"/>
      <c r="P326" s="92"/>
      <c r="Q326" s="92"/>
      <c r="R326" s="92"/>
      <c r="S326" s="92"/>
      <c r="T326" s="92"/>
      <c r="U326" s="92"/>
      <c r="V326" s="92"/>
      <c r="W326" s="92"/>
      <c r="X326" s="93"/>
      <c r="Y326" s="39"/>
      <c r="Z326" s="39"/>
      <c r="AA326" s="39"/>
      <c r="AB326" s="39"/>
      <c r="AC326" s="39"/>
      <c r="AD326" s="39"/>
      <c r="AE326" s="39"/>
      <c r="AT326" s="18" t="s">
        <v>176</v>
      </c>
      <c r="AU326" s="18" t="s">
        <v>88</v>
      </c>
    </row>
    <row r="327" s="2" customFormat="1">
      <c r="A327" s="39"/>
      <c r="B327" s="40"/>
      <c r="C327" s="41"/>
      <c r="D327" s="241" t="s">
        <v>178</v>
      </c>
      <c r="E327" s="41"/>
      <c r="F327" s="242" t="s">
        <v>1457</v>
      </c>
      <c r="G327" s="41"/>
      <c r="H327" s="41"/>
      <c r="I327" s="238"/>
      <c r="J327" s="238"/>
      <c r="K327" s="41"/>
      <c r="L327" s="41"/>
      <c r="M327" s="45"/>
      <c r="N327" s="239"/>
      <c r="O327" s="240"/>
      <c r="P327" s="92"/>
      <c r="Q327" s="92"/>
      <c r="R327" s="92"/>
      <c r="S327" s="92"/>
      <c r="T327" s="92"/>
      <c r="U327" s="92"/>
      <c r="V327" s="92"/>
      <c r="W327" s="92"/>
      <c r="X327" s="93"/>
      <c r="Y327" s="39"/>
      <c r="Z327" s="39"/>
      <c r="AA327" s="39"/>
      <c r="AB327" s="39"/>
      <c r="AC327" s="39"/>
      <c r="AD327" s="39"/>
      <c r="AE327" s="39"/>
      <c r="AT327" s="18" t="s">
        <v>178</v>
      </c>
      <c r="AU327" s="18" t="s">
        <v>88</v>
      </c>
    </row>
    <row r="328" s="2" customFormat="1" ht="24.15" customHeight="1">
      <c r="A328" s="39"/>
      <c r="B328" s="40"/>
      <c r="C328" s="222" t="s">
        <v>736</v>
      </c>
      <c r="D328" s="222" t="s">
        <v>169</v>
      </c>
      <c r="E328" s="223" t="s">
        <v>1458</v>
      </c>
      <c r="F328" s="224" t="s">
        <v>1459</v>
      </c>
      <c r="G328" s="225" t="s">
        <v>576</v>
      </c>
      <c r="H328" s="226">
        <v>4.5999999999999996</v>
      </c>
      <c r="I328" s="227"/>
      <c r="J328" s="227"/>
      <c r="K328" s="228">
        <f>ROUND(P328*H328,2)</f>
        <v>0</v>
      </c>
      <c r="L328" s="224" t="s">
        <v>478</v>
      </c>
      <c r="M328" s="45"/>
      <c r="N328" s="229" t="s">
        <v>1</v>
      </c>
      <c r="O328" s="230" t="s">
        <v>41</v>
      </c>
      <c r="P328" s="231">
        <f>I328+J328</f>
        <v>0</v>
      </c>
      <c r="Q328" s="231">
        <f>ROUND(I328*H328,2)</f>
        <v>0</v>
      </c>
      <c r="R328" s="231">
        <f>ROUND(J328*H328,2)</f>
        <v>0</v>
      </c>
      <c r="S328" s="92"/>
      <c r="T328" s="232">
        <f>S328*H328</f>
        <v>0</v>
      </c>
      <c r="U328" s="232">
        <v>0</v>
      </c>
      <c r="V328" s="232">
        <f>U328*H328</f>
        <v>0</v>
      </c>
      <c r="W328" s="232">
        <v>0</v>
      </c>
      <c r="X328" s="233">
        <f>W328*H328</f>
        <v>0</v>
      </c>
      <c r="Y328" s="39"/>
      <c r="Z328" s="39"/>
      <c r="AA328" s="39"/>
      <c r="AB328" s="39"/>
      <c r="AC328" s="39"/>
      <c r="AD328" s="39"/>
      <c r="AE328" s="39"/>
      <c r="AR328" s="234" t="s">
        <v>174</v>
      </c>
      <c r="AT328" s="234" t="s">
        <v>169</v>
      </c>
      <c r="AU328" s="234" t="s">
        <v>88</v>
      </c>
      <c r="AY328" s="18" t="s">
        <v>167</v>
      </c>
      <c r="BE328" s="235">
        <f>IF(O328="základní",K328,0)</f>
        <v>0</v>
      </c>
      <c r="BF328" s="235">
        <f>IF(O328="snížená",K328,0)</f>
        <v>0</v>
      </c>
      <c r="BG328" s="235">
        <f>IF(O328="zákl. přenesená",K328,0)</f>
        <v>0</v>
      </c>
      <c r="BH328" s="235">
        <f>IF(O328="sníž. přenesená",K328,0)</f>
        <v>0</v>
      </c>
      <c r="BI328" s="235">
        <f>IF(O328="nulová",K328,0)</f>
        <v>0</v>
      </c>
      <c r="BJ328" s="18" t="s">
        <v>86</v>
      </c>
      <c r="BK328" s="235">
        <f>ROUND(P328*H328,2)</f>
        <v>0</v>
      </c>
      <c r="BL328" s="18" t="s">
        <v>174</v>
      </c>
      <c r="BM328" s="234" t="s">
        <v>1460</v>
      </c>
    </row>
    <row r="329" s="2" customFormat="1">
      <c r="A329" s="39"/>
      <c r="B329" s="40"/>
      <c r="C329" s="41"/>
      <c r="D329" s="236" t="s">
        <v>176</v>
      </c>
      <c r="E329" s="41"/>
      <c r="F329" s="237" t="s">
        <v>1461</v>
      </c>
      <c r="G329" s="41"/>
      <c r="H329" s="41"/>
      <c r="I329" s="238"/>
      <c r="J329" s="238"/>
      <c r="K329" s="41"/>
      <c r="L329" s="41"/>
      <c r="M329" s="45"/>
      <c r="N329" s="239"/>
      <c r="O329" s="240"/>
      <c r="P329" s="92"/>
      <c r="Q329" s="92"/>
      <c r="R329" s="92"/>
      <c r="S329" s="92"/>
      <c r="T329" s="92"/>
      <c r="U329" s="92"/>
      <c r="V329" s="92"/>
      <c r="W329" s="92"/>
      <c r="X329" s="93"/>
      <c r="Y329" s="39"/>
      <c r="Z329" s="39"/>
      <c r="AA329" s="39"/>
      <c r="AB329" s="39"/>
      <c r="AC329" s="39"/>
      <c r="AD329" s="39"/>
      <c r="AE329" s="39"/>
      <c r="AT329" s="18" t="s">
        <v>176</v>
      </c>
      <c r="AU329" s="18" t="s">
        <v>88</v>
      </c>
    </row>
    <row r="330" s="2" customFormat="1">
      <c r="A330" s="39"/>
      <c r="B330" s="40"/>
      <c r="C330" s="41"/>
      <c r="D330" s="241" t="s">
        <v>178</v>
      </c>
      <c r="E330" s="41"/>
      <c r="F330" s="242" t="s">
        <v>1462</v>
      </c>
      <c r="G330" s="41"/>
      <c r="H330" s="41"/>
      <c r="I330" s="238"/>
      <c r="J330" s="238"/>
      <c r="K330" s="41"/>
      <c r="L330" s="41"/>
      <c r="M330" s="45"/>
      <c r="N330" s="239"/>
      <c r="O330" s="240"/>
      <c r="P330" s="92"/>
      <c r="Q330" s="92"/>
      <c r="R330" s="92"/>
      <c r="S330" s="92"/>
      <c r="T330" s="92"/>
      <c r="U330" s="92"/>
      <c r="V330" s="92"/>
      <c r="W330" s="92"/>
      <c r="X330" s="93"/>
      <c r="Y330" s="39"/>
      <c r="Z330" s="39"/>
      <c r="AA330" s="39"/>
      <c r="AB330" s="39"/>
      <c r="AC330" s="39"/>
      <c r="AD330" s="39"/>
      <c r="AE330" s="39"/>
      <c r="AT330" s="18" t="s">
        <v>178</v>
      </c>
      <c r="AU330" s="18" t="s">
        <v>88</v>
      </c>
    </row>
    <row r="331" s="2" customFormat="1" ht="33" customHeight="1">
      <c r="A331" s="39"/>
      <c r="B331" s="40"/>
      <c r="C331" s="222" t="s">
        <v>740</v>
      </c>
      <c r="D331" s="222" t="s">
        <v>169</v>
      </c>
      <c r="E331" s="223" t="s">
        <v>1068</v>
      </c>
      <c r="F331" s="224" t="s">
        <v>1069</v>
      </c>
      <c r="G331" s="225" t="s">
        <v>182</v>
      </c>
      <c r="H331" s="226">
        <v>1</v>
      </c>
      <c r="I331" s="227"/>
      <c r="J331" s="227"/>
      <c r="K331" s="228">
        <f>ROUND(P331*H331,2)</f>
        <v>0</v>
      </c>
      <c r="L331" s="224" t="s">
        <v>478</v>
      </c>
      <c r="M331" s="45"/>
      <c r="N331" s="229" t="s">
        <v>1</v>
      </c>
      <c r="O331" s="230" t="s">
        <v>41</v>
      </c>
      <c r="P331" s="231">
        <f>I331+J331</f>
        <v>0</v>
      </c>
      <c r="Q331" s="231">
        <f>ROUND(I331*H331,2)</f>
        <v>0</v>
      </c>
      <c r="R331" s="231">
        <f>ROUND(J331*H331,2)</f>
        <v>0</v>
      </c>
      <c r="S331" s="92"/>
      <c r="T331" s="232">
        <f>S331*H331</f>
        <v>0</v>
      </c>
      <c r="U331" s="232">
        <v>0</v>
      </c>
      <c r="V331" s="232">
        <f>U331*H331</f>
        <v>0</v>
      </c>
      <c r="W331" s="232">
        <v>0.050000000000000003</v>
      </c>
      <c r="X331" s="233">
        <f>W331*H331</f>
        <v>0.050000000000000003</v>
      </c>
      <c r="Y331" s="39"/>
      <c r="Z331" s="39"/>
      <c r="AA331" s="39"/>
      <c r="AB331" s="39"/>
      <c r="AC331" s="39"/>
      <c r="AD331" s="39"/>
      <c r="AE331" s="39"/>
      <c r="AR331" s="234" t="s">
        <v>174</v>
      </c>
      <c r="AT331" s="234" t="s">
        <v>169</v>
      </c>
      <c r="AU331" s="234" t="s">
        <v>88</v>
      </c>
      <c r="AY331" s="18" t="s">
        <v>167</v>
      </c>
      <c r="BE331" s="235">
        <f>IF(O331="základní",K331,0)</f>
        <v>0</v>
      </c>
      <c r="BF331" s="235">
        <f>IF(O331="snížená",K331,0)</f>
        <v>0</v>
      </c>
      <c r="BG331" s="235">
        <f>IF(O331="zákl. přenesená",K331,0)</f>
        <v>0</v>
      </c>
      <c r="BH331" s="235">
        <f>IF(O331="sníž. přenesená",K331,0)</f>
        <v>0</v>
      </c>
      <c r="BI331" s="235">
        <f>IF(O331="nulová",K331,0)</f>
        <v>0</v>
      </c>
      <c r="BJ331" s="18" t="s">
        <v>86</v>
      </c>
      <c r="BK331" s="235">
        <f>ROUND(P331*H331,2)</f>
        <v>0</v>
      </c>
      <c r="BL331" s="18" t="s">
        <v>174</v>
      </c>
      <c r="BM331" s="234" t="s">
        <v>1463</v>
      </c>
    </row>
    <row r="332" s="2" customFormat="1">
      <c r="A332" s="39"/>
      <c r="B332" s="40"/>
      <c r="C332" s="41"/>
      <c r="D332" s="236" t="s">
        <v>176</v>
      </c>
      <c r="E332" s="41"/>
      <c r="F332" s="237" t="s">
        <v>1071</v>
      </c>
      <c r="G332" s="41"/>
      <c r="H332" s="41"/>
      <c r="I332" s="238"/>
      <c r="J332" s="238"/>
      <c r="K332" s="41"/>
      <c r="L332" s="41"/>
      <c r="M332" s="45"/>
      <c r="N332" s="239"/>
      <c r="O332" s="240"/>
      <c r="P332" s="92"/>
      <c r="Q332" s="92"/>
      <c r="R332" s="92"/>
      <c r="S332" s="92"/>
      <c r="T332" s="92"/>
      <c r="U332" s="92"/>
      <c r="V332" s="92"/>
      <c r="W332" s="92"/>
      <c r="X332" s="93"/>
      <c r="Y332" s="39"/>
      <c r="Z332" s="39"/>
      <c r="AA332" s="39"/>
      <c r="AB332" s="39"/>
      <c r="AC332" s="39"/>
      <c r="AD332" s="39"/>
      <c r="AE332" s="39"/>
      <c r="AT332" s="18" t="s">
        <v>176</v>
      </c>
      <c r="AU332" s="18" t="s">
        <v>88</v>
      </c>
    </row>
    <row r="333" s="2" customFormat="1">
      <c r="A333" s="39"/>
      <c r="B333" s="40"/>
      <c r="C333" s="41"/>
      <c r="D333" s="241" t="s">
        <v>178</v>
      </c>
      <c r="E333" s="41"/>
      <c r="F333" s="242" t="s">
        <v>1072</v>
      </c>
      <c r="G333" s="41"/>
      <c r="H333" s="41"/>
      <c r="I333" s="238"/>
      <c r="J333" s="238"/>
      <c r="K333" s="41"/>
      <c r="L333" s="41"/>
      <c r="M333" s="45"/>
      <c r="N333" s="239"/>
      <c r="O333" s="240"/>
      <c r="P333" s="92"/>
      <c r="Q333" s="92"/>
      <c r="R333" s="92"/>
      <c r="S333" s="92"/>
      <c r="T333" s="92"/>
      <c r="U333" s="92"/>
      <c r="V333" s="92"/>
      <c r="W333" s="92"/>
      <c r="X333" s="93"/>
      <c r="Y333" s="39"/>
      <c r="Z333" s="39"/>
      <c r="AA333" s="39"/>
      <c r="AB333" s="39"/>
      <c r="AC333" s="39"/>
      <c r="AD333" s="39"/>
      <c r="AE333" s="39"/>
      <c r="AT333" s="18" t="s">
        <v>178</v>
      </c>
      <c r="AU333" s="18" t="s">
        <v>88</v>
      </c>
    </row>
    <row r="334" s="2" customFormat="1">
      <c r="A334" s="39"/>
      <c r="B334" s="40"/>
      <c r="C334" s="41"/>
      <c r="D334" s="236" t="s">
        <v>186</v>
      </c>
      <c r="E334" s="41"/>
      <c r="F334" s="243" t="s">
        <v>1073</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186</v>
      </c>
      <c r="AU334" s="18" t="s">
        <v>88</v>
      </c>
    </row>
    <row r="335" s="2" customFormat="1">
      <c r="A335" s="39"/>
      <c r="B335" s="40"/>
      <c r="C335" s="222" t="s">
        <v>746</v>
      </c>
      <c r="D335" s="222" t="s">
        <v>169</v>
      </c>
      <c r="E335" s="223" t="s">
        <v>1128</v>
      </c>
      <c r="F335" s="224" t="s">
        <v>1129</v>
      </c>
      <c r="G335" s="225" t="s">
        <v>576</v>
      </c>
      <c r="H335" s="226">
        <v>67.400000000000006</v>
      </c>
      <c r="I335" s="227"/>
      <c r="J335" s="227"/>
      <c r="K335" s="228">
        <f>ROUND(P335*H335,2)</f>
        <v>0</v>
      </c>
      <c r="L335" s="224" t="s">
        <v>478</v>
      </c>
      <c r="M335" s="45"/>
      <c r="N335" s="229" t="s">
        <v>1</v>
      </c>
      <c r="O335" s="230" t="s">
        <v>41</v>
      </c>
      <c r="P335" s="231">
        <f>I335+J335</f>
        <v>0</v>
      </c>
      <c r="Q335" s="231">
        <f>ROUND(I335*H335,2)</f>
        <v>0</v>
      </c>
      <c r="R335" s="231">
        <f>ROUND(J335*H335,2)</f>
        <v>0</v>
      </c>
      <c r="S335" s="92"/>
      <c r="T335" s="232">
        <f>S335*H335</f>
        <v>0</v>
      </c>
      <c r="U335" s="232">
        <v>0</v>
      </c>
      <c r="V335" s="232">
        <f>U335*H335</f>
        <v>0</v>
      </c>
      <c r="W335" s="232">
        <v>0</v>
      </c>
      <c r="X335" s="233">
        <f>W335*H335</f>
        <v>0</v>
      </c>
      <c r="Y335" s="39"/>
      <c r="Z335" s="39"/>
      <c r="AA335" s="39"/>
      <c r="AB335" s="39"/>
      <c r="AC335" s="39"/>
      <c r="AD335" s="39"/>
      <c r="AE335" s="39"/>
      <c r="AR335" s="234" t="s">
        <v>174</v>
      </c>
      <c r="AT335" s="234" t="s">
        <v>169</v>
      </c>
      <c r="AU335" s="234" t="s">
        <v>88</v>
      </c>
      <c r="AY335" s="18" t="s">
        <v>167</v>
      </c>
      <c r="BE335" s="235">
        <f>IF(O335="základní",K335,0)</f>
        <v>0</v>
      </c>
      <c r="BF335" s="235">
        <f>IF(O335="snížená",K335,0)</f>
        <v>0</v>
      </c>
      <c r="BG335" s="235">
        <f>IF(O335="zákl. přenesená",K335,0)</f>
        <v>0</v>
      </c>
      <c r="BH335" s="235">
        <f>IF(O335="sníž. přenesená",K335,0)</f>
        <v>0</v>
      </c>
      <c r="BI335" s="235">
        <f>IF(O335="nulová",K335,0)</f>
        <v>0</v>
      </c>
      <c r="BJ335" s="18" t="s">
        <v>86</v>
      </c>
      <c r="BK335" s="235">
        <f>ROUND(P335*H335,2)</f>
        <v>0</v>
      </c>
      <c r="BL335" s="18" t="s">
        <v>174</v>
      </c>
      <c r="BM335" s="234" t="s">
        <v>1464</v>
      </c>
    </row>
    <row r="336" s="2" customFormat="1">
      <c r="A336" s="39"/>
      <c r="B336" s="40"/>
      <c r="C336" s="41"/>
      <c r="D336" s="236" t="s">
        <v>176</v>
      </c>
      <c r="E336" s="41"/>
      <c r="F336" s="237" t="s">
        <v>1131</v>
      </c>
      <c r="G336" s="41"/>
      <c r="H336" s="41"/>
      <c r="I336" s="238"/>
      <c r="J336" s="238"/>
      <c r="K336" s="41"/>
      <c r="L336" s="41"/>
      <c r="M336" s="45"/>
      <c r="N336" s="239"/>
      <c r="O336" s="240"/>
      <c r="P336" s="92"/>
      <c r="Q336" s="92"/>
      <c r="R336" s="92"/>
      <c r="S336" s="92"/>
      <c r="T336" s="92"/>
      <c r="U336" s="92"/>
      <c r="V336" s="92"/>
      <c r="W336" s="92"/>
      <c r="X336" s="93"/>
      <c r="Y336" s="39"/>
      <c r="Z336" s="39"/>
      <c r="AA336" s="39"/>
      <c r="AB336" s="39"/>
      <c r="AC336" s="39"/>
      <c r="AD336" s="39"/>
      <c r="AE336" s="39"/>
      <c r="AT336" s="18" t="s">
        <v>176</v>
      </c>
      <c r="AU336" s="18" t="s">
        <v>88</v>
      </c>
    </row>
    <row r="337" s="2" customFormat="1">
      <c r="A337" s="39"/>
      <c r="B337" s="40"/>
      <c r="C337" s="41"/>
      <c r="D337" s="241" t="s">
        <v>178</v>
      </c>
      <c r="E337" s="41"/>
      <c r="F337" s="242" t="s">
        <v>1132</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178</v>
      </c>
      <c r="AU337" s="18" t="s">
        <v>88</v>
      </c>
    </row>
    <row r="338" s="2" customFormat="1" ht="24.15" customHeight="1">
      <c r="A338" s="39"/>
      <c r="B338" s="40"/>
      <c r="C338" s="222" t="s">
        <v>751</v>
      </c>
      <c r="D338" s="222" t="s">
        <v>169</v>
      </c>
      <c r="E338" s="223" t="s">
        <v>1140</v>
      </c>
      <c r="F338" s="224" t="s">
        <v>1141</v>
      </c>
      <c r="G338" s="225" t="s">
        <v>172</v>
      </c>
      <c r="H338" s="226">
        <v>31.600000000000001</v>
      </c>
      <c r="I338" s="227"/>
      <c r="J338" s="227"/>
      <c r="K338" s="228">
        <f>ROUND(P338*H338,2)</f>
        <v>0</v>
      </c>
      <c r="L338" s="224" t="s">
        <v>478</v>
      </c>
      <c r="M338" s="45"/>
      <c r="N338" s="229" t="s">
        <v>1</v>
      </c>
      <c r="O338" s="230" t="s">
        <v>41</v>
      </c>
      <c r="P338" s="231">
        <f>I338+J338</f>
        <v>0</v>
      </c>
      <c r="Q338" s="231">
        <f>ROUND(I338*H338,2)</f>
        <v>0</v>
      </c>
      <c r="R338" s="231">
        <f>ROUND(J338*H338,2)</f>
        <v>0</v>
      </c>
      <c r="S338" s="92"/>
      <c r="T338" s="232">
        <f>S338*H338</f>
        <v>0</v>
      </c>
      <c r="U338" s="232">
        <v>0</v>
      </c>
      <c r="V338" s="232">
        <f>U338*H338</f>
        <v>0</v>
      </c>
      <c r="W338" s="232">
        <v>0</v>
      </c>
      <c r="X338" s="233">
        <f>W338*H338</f>
        <v>0</v>
      </c>
      <c r="Y338" s="39"/>
      <c r="Z338" s="39"/>
      <c r="AA338" s="39"/>
      <c r="AB338" s="39"/>
      <c r="AC338" s="39"/>
      <c r="AD338" s="39"/>
      <c r="AE338" s="39"/>
      <c r="AR338" s="234" t="s">
        <v>174</v>
      </c>
      <c r="AT338" s="234" t="s">
        <v>169</v>
      </c>
      <c r="AU338" s="234" t="s">
        <v>88</v>
      </c>
      <c r="AY338" s="18" t="s">
        <v>167</v>
      </c>
      <c r="BE338" s="235">
        <f>IF(O338="základní",K338,0)</f>
        <v>0</v>
      </c>
      <c r="BF338" s="235">
        <f>IF(O338="snížená",K338,0)</f>
        <v>0</v>
      </c>
      <c r="BG338" s="235">
        <f>IF(O338="zákl. přenesená",K338,0)</f>
        <v>0</v>
      </c>
      <c r="BH338" s="235">
        <f>IF(O338="sníž. přenesená",K338,0)</f>
        <v>0</v>
      </c>
      <c r="BI338" s="235">
        <f>IF(O338="nulová",K338,0)</f>
        <v>0</v>
      </c>
      <c r="BJ338" s="18" t="s">
        <v>86</v>
      </c>
      <c r="BK338" s="235">
        <f>ROUND(P338*H338,2)</f>
        <v>0</v>
      </c>
      <c r="BL338" s="18" t="s">
        <v>174</v>
      </c>
      <c r="BM338" s="234" t="s">
        <v>1465</v>
      </c>
    </row>
    <row r="339" s="2" customFormat="1">
      <c r="A339" s="39"/>
      <c r="B339" s="40"/>
      <c r="C339" s="41"/>
      <c r="D339" s="236" t="s">
        <v>176</v>
      </c>
      <c r="E339" s="41"/>
      <c r="F339" s="237" t="s">
        <v>1143</v>
      </c>
      <c r="G339" s="41"/>
      <c r="H339" s="41"/>
      <c r="I339" s="238"/>
      <c r="J339" s="238"/>
      <c r="K339" s="41"/>
      <c r="L339" s="41"/>
      <c r="M339" s="45"/>
      <c r="N339" s="239"/>
      <c r="O339" s="240"/>
      <c r="P339" s="92"/>
      <c r="Q339" s="92"/>
      <c r="R339" s="92"/>
      <c r="S339" s="92"/>
      <c r="T339" s="92"/>
      <c r="U339" s="92"/>
      <c r="V339" s="92"/>
      <c r="W339" s="92"/>
      <c r="X339" s="93"/>
      <c r="Y339" s="39"/>
      <c r="Z339" s="39"/>
      <c r="AA339" s="39"/>
      <c r="AB339" s="39"/>
      <c r="AC339" s="39"/>
      <c r="AD339" s="39"/>
      <c r="AE339" s="39"/>
      <c r="AT339" s="18" t="s">
        <v>176</v>
      </c>
      <c r="AU339" s="18" t="s">
        <v>88</v>
      </c>
    </row>
    <row r="340" s="2" customFormat="1">
      <c r="A340" s="39"/>
      <c r="B340" s="40"/>
      <c r="C340" s="41"/>
      <c r="D340" s="241" t="s">
        <v>178</v>
      </c>
      <c r="E340" s="41"/>
      <c r="F340" s="242" t="s">
        <v>1144</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178</v>
      </c>
      <c r="AU340" s="18" t="s">
        <v>88</v>
      </c>
    </row>
    <row r="341" s="2" customFormat="1" ht="24.15" customHeight="1">
      <c r="A341" s="39"/>
      <c r="B341" s="40"/>
      <c r="C341" s="222" t="s">
        <v>755</v>
      </c>
      <c r="D341" s="222" t="s">
        <v>169</v>
      </c>
      <c r="E341" s="223" t="s">
        <v>1152</v>
      </c>
      <c r="F341" s="224" t="s">
        <v>1153</v>
      </c>
      <c r="G341" s="225" t="s">
        <v>172</v>
      </c>
      <c r="H341" s="226">
        <v>1.1000000000000001</v>
      </c>
      <c r="I341" s="227"/>
      <c r="J341" s="227"/>
      <c r="K341" s="228">
        <f>ROUND(P341*H341,2)</f>
        <v>0</v>
      </c>
      <c r="L341" s="224" t="s">
        <v>478</v>
      </c>
      <c r="M341" s="45"/>
      <c r="N341" s="229" t="s">
        <v>1</v>
      </c>
      <c r="O341" s="230" t="s">
        <v>41</v>
      </c>
      <c r="P341" s="231">
        <f>I341+J341</f>
        <v>0</v>
      </c>
      <c r="Q341" s="231">
        <f>ROUND(I341*H341,2)</f>
        <v>0</v>
      </c>
      <c r="R341" s="231">
        <f>ROUND(J341*H341,2)</f>
        <v>0</v>
      </c>
      <c r="S341" s="92"/>
      <c r="T341" s="232">
        <f>S341*H341</f>
        <v>0</v>
      </c>
      <c r="U341" s="232">
        <v>0</v>
      </c>
      <c r="V341" s="232">
        <f>U341*H341</f>
        <v>0</v>
      </c>
      <c r="W341" s="232">
        <v>0</v>
      </c>
      <c r="X341" s="233">
        <f>W341*H341</f>
        <v>0</v>
      </c>
      <c r="Y341" s="39"/>
      <c r="Z341" s="39"/>
      <c r="AA341" s="39"/>
      <c r="AB341" s="39"/>
      <c r="AC341" s="39"/>
      <c r="AD341" s="39"/>
      <c r="AE341" s="39"/>
      <c r="AR341" s="234" t="s">
        <v>174</v>
      </c>
      <c r="AT341" s="234" t="s">
        <v>169</v>
      </c>
      <c r="AU341" s="234" t="s">
        <v>88</v>
      </c>
      <c r="AY341" s="18" t="s">
        <v>167</v>
      </c>
      <c r="BE341" s="235">
        <f>IF(O341="základní",K341,0)</f>
        <v>0</v>
      </c>
      <c r="BF341" s="235">
        <f>IF(O341="snížená",K341,0)</f>
        <v>0</v>
      </c>
      <c r="BG341" s="235">
        <f>IF(O341="zákl. přenesená",K341,0)</f>
        <v>0</v>
      </c>
      <c r="BH341" s="235">
        <f>IF(O341="sníž. přenesená",K341,0)</f>
        <v>0</v>
      </c>
      <c r="BI341" s="235">
        <f>IF(O341="nulová",K341,0)</f>
        <v>0</v>
      </c>
      <c r="BJ341" s="18" t="s">
        <v>86</v>
      </c>
      <c r="BK341" s="235">
        <f>ROUND(P341*H341,2)</f>
        <v>0</v>
      </c>
      <c r="BL341" s="18" t="s">
        <v>174</v>
      </c>
      <c r="BM341" s="234" t="s">
        <v>1466</v>
      </c>
    </row>
    <row r="342" s="2" customFormat="1">
      <c r="A342" s="39"/>
      <c r="B342" s="40"/>
      <c r="C342" s="41"/>
      <c r="D342" s="236" t="s">
        <v>176</v>
      </c>
      <c r="E342" s="41"/>
      <c r="F342" s="237" t="s">
        <v>1155</v>
      </c>
      <c r="G342" s="41"/>
      <c r="H342" s="41"/>
      <c r="I342" s="238"/>
      <c r="J342" s="238"/>
      <c r="K342" s="41"/>
      <c r="L342" s="41"/>
      <c r="M342" s="45"/>
      <c r="N342" s="239"/>
      <c r="O342" s="240"/>
      <c r="P342" s="92"/>
      <c r="Q342" s="92"/>
      <c r="R342" s="92"/>
      <c r="S342" s="92"/>
      <c r="T342" s="92"/>
      <c r="U342" s="92"/>
      <c r="V342" s="92"/>
      <c r="W342" s="92"/>
      <c r="X342" s="93"/>
      <c r="Y342" s="39"/>
      <c r="Z342" s="39"/>
      <c r="AA342" s="39"/>
      <c r="AB342" s="39"/>
      <c r="AC342" s="39"/>
      <c r="AD342" s="39"/>
      <c r="AE342" s="39"/>
      <c r="AT342" s="18" t="s">
        <v>176</v>
      </c>
      <c r="AU342" s="18" t="s">
        <v>88</v>
      </c>
    </row>
    <row r="343" s="2" customFormat="1">
      <c r="A343" s="39"/>
      <c r="B343" s="40"/>
      <c r="C343" s="41"/>
      <c r="D343" s="241" t="s">
        <v>178</v>
      </c>
      <c r="E343" s="41"/>
      <c r="F343" s="242" t="s">
        <v>1156</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178</v>
      </c>
      <c r="AU343" s="18" t="s">
        <v>88</v>
      </c>
    </row>
    <row r="344" s="12" customFormat="1" ht="22.8" customHeight="1">
      <c r="A344" s="12"/>
      <c r="B344" s="205"/>
      <c r="C344" s="206"/>
      <c r="D344" s="207" t="s">
        <v>77</v>
      </c>
      <c r="E344" s="220" t="s">
        <v>1208</v>
      </c>
      <c r="F344" s="220" t="s">
        <v>1209</v>
      </c>
      <c r="G344" s="206"/>
      <c r="H344" s="206"/>
      <c r="I344" s="209"/>
      <c r="J344" s="209"/>
      <c r="K344" s="221">
        <f>BK344</f>
        <v>0</v>
      </c>
      <c r="L344" s="206"/>
      <c r="M344" s="211"/>
      <c r="N344" s="212"/>
      <c r="O344" s="213"/>
      <c r="P344" s="213"/>
      <c r="Q344" s="214">
        <f>SUM(Q345:Q389)</f>
        <v>0</v>
      </c>
      <c r="R344" s="214">
        <f>SUM(R345:R389)</f>
        <v>0</v>
      </c>
      <c r="S344" s="213"/>
      <c r="T344" s="215">
        <f>SUM(T345:T389)</f>
        <v>0</v>
      </c>
      <c r="U344" s="213"/>
      <c r="V344" s="215">
        <f>SUM(V345:V389)</f>
        <v>0</v>
      </c>
      <c r="W344" s="213"/>
      <c r="X344" s="216">
        <f>SUM(X345:X389)</f>
        <v>0</v>
      </c>
      <c r="Y344" s="12"/>
      <c r="Z344" s="12"/>
      <c r="AA344" s="12"/>
      <c r="AB344" s="12"/>
      <c r="AC344" s="12"/>
      <c r="AD344" s="12"/>
      <c r="AE344" s="12"/>
      <c r="AR344" s="217" t="s">
        <v>86</v>
      </c>
      <c r="AT344" s="218" t="s">
        <v>77</v>
      </c>
      <c r="AU344" s="218" t="s">
        <v>86</v>
      </c>
      <c r="AY344" s="217" t="s">
        <v>167</v>
      </c>
      <c r="BK344" s="219">
        <f>SUM(BK345:BK389)</f>
        <v>0</v>
      </c>
    </row>
    <row r="345" s="2" customFormat="1" ht="37.8" customHeight="1">
      <c r="A345" s="39"/>
      <c r="B345" s="40"/>
      <c r="C345" s="222" t="s">
        <v>758</v>
      </c>
      <c r="D345" s="222" t="s">
        <v>169</v>
      </c>
      <c r="E345" s="223" t="s">
        <v>1217</v>
      </c>
      <c r="F345" s="224" t="s">
        <v>1218</v>
      </c>
      <c r="G345" s="225" t="s">
        <v>348</v>
      </c>
      <c r="H345" s="226">
        <v>17.079999999999998</v>
      </c>
      <c r="I345" s="227"/>
      <c r="J345" s="227"/>
      <c r="K345" s="228">
        <f>ROUND(P345*H345,2)</f>
        <v>0</v>
      </c>
      <c r="L345" s="224" t="s">
        <v>1</v>
      </c>
      <c r="M345" s="45"/>
      <c r="N345" s="229" t="s">
        <v>1</v>
      </c>
      <c r="O345" s="230" t="s">
        <v>41</v>
      </c>
      <c r="P345" s="231">
        <f>I345+J345</f>
        <v>0</v>
      </c>
      <c r="Q345" s="231">
        <f>ROUND(I345*H345,2)</f>
        <v>0</v>
      </c>
      <c r="R345" s="231">
        <f>ROUND(J345*H345,2)</f>
        <v>0</v>
      </c>
      <c r="S345" s="92"/>
      <c r="T345" s="232">
        <f>S345*H345</f>
        <v>0</v>
      </c>
      <c r="U345" s="232">
        <v>0</v>
      </c>
      <c r="V345" s="232">
        <f>U345*H345</f>
        <v>0</v>
      </c>
      <c r="W345" s="232">
        <v>0</v>
      </c>
      <c r="X345" s="233">
        <f>W345*H345</f>
        <v>0</v>
      </c>
      <c r="Y345" s="39"/>
      <c r="Z345" s="39"/>
      <c r="AA345" s="39"/>
      <c r="AB345" s="39"/>
      <c r="AC345" s="39"/>
      <c r="AD345" s="39"/>
      <c r="AE345" s="39"/>
      <c r="AR345" s="234" t="s">
        <v>174</v>
      </c>
      <c r="AT345" s="234" t="s">
        <v>169</v>
      </c>
      <c r="AU345" s="234" t="s">
        <v>88</v>
      </c>
      <c r="AY345" s="18" t="s">
        <v>167</v>
      </c>
      <c r="BE345" s="235">
        <f>IF(O345="základní",K345,0)</f>
        <v>0</v>
      </c>
      <c r="BF345" s="235">
        <f>IF(O345="snížená",K345,0)</f>
        <v>0</v>
      </c>
      <c r="BG345" s="235">
        <f>IF(O345="zákl. přenesená",K345,0)</f>
        <v>0</v>
      </c>
      <c r="BH345" s="235">
        <f>IF(O345="sníž. přenesená",K345,0)</f>
        <v>0</v>
      </c>
      <c r="BI345" s="235">
        <f>IF(O345="nulová",K345,0)</f>
        <v>0</v>
      </c>
      <c r="BJ345" s="18" t="s">
        <v>86</v>
      </c>
      <c r="BK345" s="235">
        <f>ROUND(P345*H345,2)</f>
        <v>0</v>
      </c>
      <c r="BL345" s="18" t="s">
        <v>174</v>
      </c>
      <c r="BM345" s="234" t="s">
        <v>1467</v>
      </c>
    </row>
    <row r="346" s="2" customFormat="1">
      <c r="A346" s="39"/>
      <c r="B346" s="40"/>
      <c r="C346" s="41"/>
      <c r="D346" s="236" t="s">
        <v>176</v>
      </c>
      <c r="E346" s="41"/>
      <c r="F346" s="237" t="s">
        <v>1220</v>
      </c>
      <c r="G346" s="41"/>
      <c r="H346" s="41"/>
      <c r="I346" s="238"/>
      <c r="J346" s="238"/>
      <c r="K346" s="41"/>
      <c r="L346" s="41"/>
      <c r="M346" s="45"/>
      <c r="N346" s="239"/>
      <c r="O346" s="240"/>
      <c r="P346" s="92"/>
      <c r="Q346" s="92"/>
      <c r="R346" s="92"/>
      <c r="S346" s="92"/>
      <c r="T346" s="92"/>
      <c r="U346" s="92"/>
      <c r="V346" s="92"/>
      <c r="W346" s="92"/>
      <c r="X346" s="93"/>
      <c r="Y346" s="39"/>
      <c r="Z346" s="39"/>
      <c r="AA346" s="39"/>
      <c r="AB346" s="39"/>
      <c r="AC346" s="39"/>
      <c r="AD346" s="39"/>
      <c r="AE346" s="39"/>
      <c r="AT346" s="18" t="s">
        <v>176</v>
      </c>
      <c r="AU346" s="18" t="s">
        <v>88</v>
      </c>
    </row>
    <row r="347" s="2" customFormat="1">
      <c r="A347" s="39"/>
      <c r="B347" s="40"/>
      <c r="C347" s="41"/>
      <c r="D347" s="236" t="s">
        <v>186</v>
      </c>
      <c r="E347" s="41"/>
      <c r="F347" s="243" t="s">
        <v>1468</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186</v>
      </c>
      <c r="AU347" s="18" t="s">
        <v>88</v>
      </c>
    </row>
    <row r="348" s="13" customFormat="1">
      <c r="A348" s="13"/>
      <c r="B348" s="244"/>
      <c r="C348" s="245"/>
      <c r="D348" s="236" t="s">
        <v>304</v>
      </c>
      <c r="E348" s="268" t="s">
        <v>1</v>
      </c>
      <c r="F348" s="246" t="s">
        <v>1469</v>
      </c>
      <c r="G348" s="245"/>
      <c r="H348" s="247">
        <v>17.079999999999998</v>
      </c>
      <c r="I348" s="248"/>
      <c r="J348" s="248"/>
      <c r="K348" s="245"/>
      <c r="L348" s="245"/>
      <c r="M348" s="249"/>
      <c r="N348" s="250"/>
      <c r="O348" s="251"/>
      <c r="P348" s="251"/>
      <c r="Q348" s="251"/>
      <c r="R348" s="251"/>
      <c r="S348" s="251"/>
      <c r="T348" s="251"/>
      <c r="U348" s="251"/>
      <c r="V348" s="251"/>
      <c r="W348" s="251"/>
      <c r="X348" s="252"/>
      <c r="Y348" s="13"/>
      <c r="Z348" s="13"/>
      <c r="AA348" s="13"/>
      <c r="AB348" s="13"/>
      <c r="AC348" s="13"/>
      <c r="AD348" s="13"/>
      <c r="AE348" s="13"/>
      <c r="AT348" s="253" t="s">
        <v>304</v>
      </c>
      <c r="AU348" s="253" t="s">
        <v>88</v>
      </c>
      <c r="AV348" s="13" t="s">
        <v>88</v>
      </c>
      <c r="AW348" s="13" t="s">
        <v>5</v>
      </c>
      <c r="AX348" s="13" t="s">
        <v>86</v>
      </c>
      <c r="AY348" s="253" t="s">
        <v>167</v>
      </c>
    </row>
    <row r="349" s="2" customFormat="1">
      <c r="A349" s="39"/>
      <c r="B349" s="40"/>
      <c r="C349" s="222" t="s">
        <v>764</v>
      </c>
      <c r="D349" s="222" t="s">
        <v>169</v>
      </c>
      <c r="E349" s="223" t="s">
        <v>1224</v>
      </c>
      <c r="F349" s="224" t="s">
        <v>1225</v>
      </c>
      <c r="G349" s="225" t="s">
        <v>348</v>
      </c>
      <c r="H349" s="226">
        <v>196.16</v>
      </c>
      <c r="I349" s="227"/>
      <c r="J349" s="227"/>
      <c r="K349" s="228">
        <f>ROUND(P349*H349,2)</f>
        <v>0</v>
      </c>
      <c r="L349" s="224" t="s">
        <v>450</v>
      </c>
      <c r="M349" s="45"/>
      <c r="N349" s="229" t="s">
        <v>1</v>
      </c>
      <c r="O349" s="230" t="s">
        <v>41</v>
      </c>
      <c r="P349" s="231">
        <f>I349+J349</f>
        <v>0</v>
      </c>
      <c r="Q349" s="231">
        <f>ROUND(I349*H349,2)</f>
        <v>0</v>
      </c>
      <c r="R349" s="231">
        <f>ROUND(J349*H349,2)</f>
        <v>0</v>
      </c>
      <c r="S349" s="92"/>
      <c r="T349" s="232">
        <f>S349*H349</f>
        <v>0</v>
      </c>
      <c r="U349" s="232">
        <v>0</v>
      </c>
      <c r="V349" s="232">
        <f>U349*H349</f>
        <v>0</v>
      </c>
      <c r="W349" s="232">
        <v>0</v>
      </c>
      <c r="X349" s="233">
        <f>W349*H349</f>
        <v>0</v>
      </c>
      <c r="Y349" s="39"/>
      <c r="Z349" s="39"/>
      <c r="AA349" s="39"/>
      <c r="AB349" s="39"/>
      <c r="AC349" s="39"/>
      <c r="AD349" s="39"/>
      <c r="AE349" s="39"/>
      <c r="AR349" s="234" t="s">
        <v>174</v>
      </c>
      <c r="AT349" s="234" t="s">
        <v>169</v>
      </c>
      <c r="AU349" s="234" t="s">
        <v>88</v>
      </c>
      <c r="AY349" s="18" t="s">
        <v>167</v>
      </c>
      <c r="BE349" s="235">
        <f>IF(O349="základní",K349,0)</f>
        <v>0</v>
      </c>
      <c r="BF349" s="235">
        <f>IF(O349="snížená",K349,0)</f>
        <v>0</v>
      </c>
      <c r="BG349" s="235">
        <f>IF(O349="zákl. přenesená",K349,0)</f>
        <v>0</v>
      </c>
      <c r="BH349" s="235">
        <f>IF(O349="sníž. přenesená",K349,0)</f>
        <v>0</v>
      </c>
      <c r="BI349" s="235">
        <f>IF(O349="nulová",K349,0)</f>
        <v>0</v>
      </c>
      <c r="BJ349" s="18" t="s">
        <v>86</v>
      </c>
      <c r="BK349" s="235">
        <f>ROUND(P349*H349,2)</f>
        <v>0</v>
      </c>
      <c r="BL349" s="18" t="s">
        <v>174</v>
      </c>
      <c r="BM349" s="234" t="s">
        <v>1470</v>
      </c>
    </row>
    <row r="350" s="2" customFormat="1">
      <c r="A350" s="39"/>
      <c r="B350" s="40"/>
      <c r="C350" s="41"/>
      <c r="D350" s="236" t="s">
        <v>176</v>
      </c>
      <c r="E350" s="41"/>
      <c r="F350" s="237" t="s">
        <v>1227</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176</v>
      </c>
      <c r="AU350" s="18" t="s">
        <v>88</v>
      </c>
    </row>
    <row r="351" s="2" customFormat="1">
      <c r="A351" s="39"/>
      <c r="B351" s="40"/>
      <c r="C351" s="41"/>
      <c r="D351" s="241" t="s">
        <v>178</v>
      </c>
      <c r="E351" s="41"/>
      <c r="F351" s="242" t="s">
        <v>1228</v>
      </c>
      <c r="G351" s="41"/>
      <c r="H351" s="41"/>
      <c r="I351" s="238"/>
      <c r="J351" s="238"/>
      <c r="K351" s="41"/>
      <c r="L351" s="41"/>
      <c r="M351" s="45"/>
      <c r="N351" s="239"/>
      <c r="O351" s="240"/>
      <c r="P351" s="92"/>
      <c r="Q351" s="92"/>
      <c r="R351" s="92"/>
      <c r="S351" s="92"/>
      <c r="T351" s="92"/>
      <c r="U351" s="92"/>
      <c r="V351" s="92"/>
      <c r="W351" s="92"/>
      <c r="X351" s="93"/>
      <c r="Y351" s="39"/>
      <c r="Z351" s="39"/>
      <c r="AA351" s="39"/>
      <c r="AB351" s="39"/>
      <c r="AC351" s="39"/>
      <c r="AD351" s="39"/>
      <c r="AE351" s="39"/>
      <c r="AT351" s="18" t="s">
        <v>178</v>
      </c>
      <c r="AU351" s="18" t="s">
        <v>88</v>
      </c>
    </row>
    <row r="352" s="2" customFormat="1">
      <c r="A352" s="39"/>
      <c r="B352" s="40"/>
      <c r="C352" s="41"/>
      <c r="D352" s="236" t="s">
        <v>186</v>
      </c>
      <c r="E352" s="41"/>
      <c r="F352" s="243" t="s">
        <v>1471</v>
      </c>
      <c r="G352" s="41"/>
      <c r="H352" s="41"/>
      <c r="I352" s="238"/>
      <c r="J352" s="238"/>
      <c r="K352" s="41"/>
      <c r="L352" s="41"/>
      <c r="M352" s="45"/>
      <c r="N352" s="239"/>
      <c r="O352" s="240"/>
      <c r="P352" s="92"/>
      <c r="Q352" s="92"/>
      <c r="R352" s="92"/>
      <c r="S352" s="92"/>
      <c r="T352" s="92"/>
      <c r="U352" s="92"/>
      <c r="V352" s="92"/>
      <c r="W352" s="92"/>
      <c r="X352" s="93"/>
      <c r="Y352" s="39"/>
      <c r="Z352" s="39"/>
      <c r="AA352" s="39"/>
      <c r="AB352" s="39"/>
      <c r="AC352" s="39"/>
      <c r="AD352" s="39"/>
      <c r="AE352" s="39"/>
      <c r="AT352" s="18" t="s">
        <v>186</v>
      </c>
      <c r="AU352" s="18" t="s">
        <v>88</v>
      </c>
    </row>
    <row r="353" s="13" customFormat="1">
      <c r="A353" s="13"/>
      <c r="B353" s="244"/>
      <c r="C353" s="245"/>
      <c r="D353" s="236" t="s">
        <v>304</v>
      </c>
      <c r="E353" s="268" t="s">
        <v>1</v>
      </c>
      <c r="F353" s="246" t="s">
        <v>1472</v>
      </c>
      <c r="G353" s="245"/>
      <c r="H353" s="247">
        <v>196.16</v>
      </c>
      <c r="I353" s="248"/>
      <c r="J353" s="248"/>
      <c r="K353" s="245"/>
      <c r="L353" s="245"/>
      <c r="M353" s="249"/>
      <c r="N353" s="250"/>
      <c r="O353" s="251"/>
      <c r="P353" s="251"/>
      <c r="Q353" s="251"/>
      <c r="R353" s="251"/>
      <c r="S353" s="251"/>
      <c r="T353" s="251"/>
      <c r="U353" s="251"/>
      <c r="V353" s="251"/>
      <c r="W353" s="251"/>
      <c r="X353" s="252"/>
      <c r="Y353" s="13"/>
      <c r="Z353" s="13"/>
      <c r="AA353" s="13"/>
      <c r="AB353" s="13"/>
      <c r="AC353" s="13"/>
      <c r="AD353" s="13"/>
      <c r="AE353" s="13"/>
      <c r="AT353" s="253" t="s">
        <v>304</v>
      </c>
      <c r="AU353" s="253" t="s">
        <v>88</v>
      </c>
      <c r="AV353" s="13" t="s">
        <v>88</v>
      </c>
      <c r="AW353" s="13" t="s">
        <v>5</v>
      </c>
      <c r="AX353" s="13" t="s">
        <v>78</v>
      </c>
      <c r="AY353" s="253" t="s">
        <v>167</v>
      </c>
    </row>
    <row r="354" s="14" customFormat="1">
      <c r="A354" s="14"/>
      <c r="B354" s="269"/>
      <c r="C354" s="270"/>
      <c r="D354" s="236" t="s">
        <v>304</v>
      </c>
      <c r="E354" s="271" t="s">
        <v>1</v>
      </c>
      <c r="F354" s="272" t="s">
        <v>1231</v>
      </c>
      <c r="G354" s="270"/>
      <c r="H354" s="273">
        <v>196.16</v>
      </c>
      <c r="I354" s="274"/>
      <c r="J354" s="274"/>
      <c r="K354" s="270"/>
      <c r="L354" s="270"/>
      <c r="M354" s="275"/>
      <c r="N354" s="276"/>
      <c r="O354" s="277"/>
      <c r="P354" s="277"/>
      <c r="Q354" s="277"/>
      <c r="R354" s="277"/>
      <c r="S354" s="277"/>
      <c r="T354" s="277"/>
      <c r="U354" s="277"/>
      <c r="V354" s="277"/>
      <c r="W354" s="277"/>
      <c r="X354" s="278"/>
      <c r="Y354" s="14"/>
      <c r="Z354" s="14"/>
      <c r="AA354" s="14"/>
      <c r="AB354" s="14"/>
      <c r="AC354" s="14"/>
      <c r="AD354" s="14"/>
      <c r="AE354" s="14"/>
      <c r="AT354" s="279" t="s">
        <v>304</v>
      </c>
      <c r="AU354" s="279" t="s">
        <v>88</v>
      </c>
      <c r="AV354" s="14" t="s">
        <v>174</v>
      </c>
      <c r="AW354" s="14" t="s">
        <v>5</v>
      </c>
      <c r="AX354" s="14" t="s">
        <v>86</v>
      </c>
      <c r="AY354" s="279" t="s">
        <v>167</v>
      </c>
    </row>
    <row r="355" s="2" customFormat="1" ht="24.15" customHeight="1">
      <c r="A355" s="39"/>
      <c r="B355" s="40"/>
      <c r="C355" s="222" t="s">
        <v>766</v>
      </c>
      <c r="D355" s="222" t="s">
        <v>169</v>
      </c>
      <c r="E355" s="223" t="s">
        <v>1233</v>
      </c>
      <c r="F355" s="224" t="s">
        <v>1234</v>
      </c>
      <c r="G355" s="225" t="s">
        <v>348</v>
      </c>
      <c r="H355" s="226">
        <v>4707.8400000000001</v>
      </c>
      <c r="I355" s="227"/>
      <c r="J355" s="227"/>
      <c r="K355" s="228">
        <f>ROUND(P355*H355,2)</f>
        <v>0</v>
      </c>
      <c r="L355" s="224" t="s">
        <v>450</v>
      </c>
      <c r="M355" s="45"/>
      <c r="N355" s="229" t="s">
        <v>1</v>
      </c>
      <c r="O355" s="230" t="s">
        <v>41</v>
      </c>
      <c r="P355" s="231">
        <f>I355+J355</f>
        <v>0</v>
      </c>
      <c r="Q355" s="231">
        <f>ROUND(I355*H355,2)</f>
        <v>0</v>
      </c>
      <c r="R355" s="231">
        <f>ROUND(J355*H355,2)</f>
        <v>0</v>
      </c>
      <c r="S355" s="92"/>
      <c r="T355" s="232">
        <f>S355*H355</f>
        <v>0</v>
      </c>
      <c r="U355" s="232">
        <v>0</v>
      </c>
      <c r="V355" s="232">
        <f>U355*H355</f>
        <v>0</v>
      </c>
      <c r="W355" s="232">
        <v>0</v>
      </c>
      <c r="X355" s="233">
        <f>W355*H355</f>
        <v>0</v>
      </c>
      <c r="Y355" s="39"/>
      <c r="Z355" s="39"/>
      <c r="AA355" s="39"/>
      <c r="AB355" s="39"/>
      <c r="AC355" s="39"/>
      <c r="AD355" s="39"/>
      <c r="AE355" s="39"/>
      <c r="AR355" s="234" t="s">
        <v>174</v>
      </c>
      <c r="AT355" s="234" t="s">
        <v>169</v>
      </c>
      <c r="AU355" s="234" t="s">
        <v>88</v>
      </c>
      <c r="AY355" s="18" t="s">
        <v>167</v>
      </c>
      <c r="BE355" s="235">
        <f>IF(O355="základní",K355,0)</f>
        <v>0</v>
      </c>
      <c r="BF355" s="235">
        <f>IF(O355="snížená",K355,0)</f>
        <v>0</v>
      </c>
      <c r="BG355" s="235">
        <f>IF(O355="zákl. přenesená",K355,0)</f>
        <v>0</v>
      </c>
      <c r="BH355" s="235">
        <f>IF(O355="sníž. přenesená",K355,0)</f>
        <v>0</v>
      </c>
      <c r="BI355" s="235">
        <f>IF(O355="nulová",K355,0)</f>
        <v>0</v>
      </c>
      <c r="BJ355" s="18" t="s">
        <v>86</v>
      </c>
      <c r="BK355" s="235">
        <f>ROUND(P355*H355,2)</f>
        <v>0</v>
      </c>
      <c r="BL355" s="18" t="s">
        <v>174</v>
      </c>
      <c r="BM355" s="234" t="s">
        <v>1473</v>
      </c>
    </row>
    <row r="356" s="2" customFormat="1">
      <c r="A356" s="39"/>
      <c r="B356" s="40"/>
      <c r="C356" s="41"/>
      <c r="D356" s="236" t="s">
        <v>176</v>
      </c>
      <c r="E356" s="41"/>
      <c r="F356" s="237" t="s">
        <v>1236</v>
      </c>
      <c r="G356" s="41"/>
      <c r="H356" s="41"/>
      <c r="I356" s="238"/>
      <c r="J356" s="238"/>
      <c r="K356" s="41"/>
      <c r="L356" s="41"/>
      <c r="M356" s="45"/>
      <c r="N356" s="239"/>
      <c r="O356" s="240"/>
      <c r="P356" s="92"/>
      <c r="Q356" s="92"/>
      <c r="R356" s="92"/>
      <c r="S356" s="92"/>
      <c r="T356" s="92"/>
      <c r="U356" s="92"/>
      <c r="V356" s="92"/>
      <c r="W356" s="92"/>
      <c r="X356" s="93"/>
      <c r="Y356" s="39"/>
      <c r="Z356" s="39"/>
      <c r="AA356" s="39"/>
      <c r="AB356" s="39"/>
      <c r="AC356" s="39"/>
      <c r="AD356" s="39"/>
      <c r="AE356" s="39"/>
      <c r="AT356" s="18" t="s">
        <v>176</v>
      </c>
      <c r="AU356" s="18" t="s">
        <v>88</v>
      </c>
    </row>
    <row r="357" s="2" customFormat="1">
      <c r="A357" s="39"/>
      <c r="B357" s="40"/>
      <c r="C357" s="41"/>
      <c r="D357" s="241" t="s">
        <v>178</v>
      </c>
      <c r="E357" s="41"/>
      <c r="F357" s="242" t="s">
        <v>1237</v>
      </c>
      <c r="G357" s="41"/>
      <c r="H357" s="41"/>
      <c r="I357" s="238"/>
      <c r="J357" s="238"/>
      <c r="K357" s="41"/>
      <c r="L357" s="41"/>
      <c r="M357" s="45"/>
      <c r="N357" s="239"/>
      <c r="O357" s="240"/>
      <c r="P357" s="92"/>
      <c r="Q357" s="92"/>
      <c r="R357" s="92"/>
      <c r="S357" s="92"/>
      <c r="T357" s="92"/>
      <c r="U357" s="92"/>
      <c r="V357" s="92"/>
      <c r="W357" s="92"/>
      <c r="X357" s="93"/>
      <c r="Y357" s="39"/>
      <c r="Z357" s="39"/>
      <c r="AA357" s="39"/>
      <c r="AB357" s="39"/>
      <c r="AC357" s="39"/>
      <c r="AD357" s="39"/>
      <c r="AE357" s="39"/>
      <c r="AT357" s="18" t="s">
        <v>178</v>
      </c>
      <c r="AU357" s="18" t="s">
        <v>88</v>
      </c>
    </row>
    <row r="358" s="2" customFormat="1">
      <c r="A358" s="39"/>
      <c r="B358" s="40"/>
      <c r="C358" s="41"/>
      <c r="D358" s="236" t="s">
        <v>186</v>
      </c>
      <c r="E358" s="41"/>
      <c r="F358" s="243" t="s">
        <v>1238</v>
      </c>
      <c r="G358" s="41"/>
      <c r="H358" s="41"/>
      <c r="I358" s="238"/>
      <c r="J358" s="238"/>
      <c r="K358" s="41"/>
      <c r="L358" s="41"/>
      <c r="M358" s="45"/>
      <c r="N358" s="239"/>
      <c r="O358" s="240"/>
      <c r="P358" s="92"/>
      <c r="Q358" s="92"/>
      <c r="R358" s="92"/>
      <c r="S358" s="92"/>
      <c r="T358" s="92"/>
      <c r="U358" s="92"/>
      <c r="V358" s="92"/>
      <c r="W358" s="92"/>
      <c r="X358" s="93"/>
      <c r="Y358" s="39"/>
      <c r="Z358" s="39"/>
      <c r="AA358" s="39"/>
      <c r="AB358" s="39"/>
      <c r="AC358" s="39"/>
      <c r="AD358" s="39"/>
      <c r="AE358" s="39"/>
      <c r="AT358" s="18" t="s">
        <v>186</v>
      </c>
      <c r="AU358" s="18" t="s">
        <v>88</v>
      </c>
    </row>
    <row r="359" s="13" customFormat="1">
      <c r="A359" s="13"/>
      <c r="B359" s="244"/>
      <c r="C359" s="245"/>
      <c r="D359" s="236" t="s">
        <v>304</v>
      </c>
      <c r="E359" s="268" t="s">
        <v>1</v>
      </c>
      <c r="F359" s="246" t="s">
        <v>1474</v>
      </c>
      <c r="G359" s="245"/>
      <c r="H359" s="247">
        <v>4707.8400000000001</v>
      </c>
      <c r="I359" s="248"/>
      <c r="J359" s="248"/>
      <c r="K359" s="245"/>
      <c r="L359" s="245"/>
      <c r="M359" s="249"/>
      <c r="N359" s="250"/>
      <c r="O359" s="251"/>
      <c r="P359" s="251"/>
      <c r="Q359" s="251"/>
      <c r="R359" s="251"/>
      <c r="S359" s="251"/>
      <c r="T359" s="251"/>
      <c r="U359" s="251"/>
      <c r="V359" s="251"/>
      <c r="W359" s="251"/>
      <c r="X359" s="252"/>
      <c r="Y359" s="13"/>
      <c r="Z359" s="13"/>
      <c r="AA359" s="13"/>
      <c r="AB359" s="13"/>
      <c r="AC359" s="13"/>
      <c r="AD359" s="13"/>
      <c r="AE359" s="13"/>
      <c r="AT359" s="253" t="s">
        <v>304</v>
      </c>
      <c r="AU359" s="253" t="s">
        <v>88</v>
      </c>
      <c r="AV359" s="13" t="s">
        <v>88</v>
      </c>
      <c r="AW359" s="13" t="s">
        <v>5</v>
      </c>
      <c r="AX359" s="13" t="s">
        <v>86</v>
      </c>
      <c r="AY359" s="253" t="s">
        <v>167</v>
      </c>
    </row>
    <row r="360" s="2" customFormat="1">
      <c r="A360" s="39"/>
      <c r="B360" s="40"/>
      <c r="C360" s="222" t="s">
        <v>774</v>
      </c>
      <c r="D360" s="222" t="s">
        <v>169</v>
      </c>
      <c r="E360" s="223" t="s">
        <v>1241</v>
      </c>
      <c r="F360" s="224" t="s">
        <v>1242</v>
      </c>
      <c r="G360" s="225" t="s">
        <v>348</v>
      </c>
      <c r="H360" s="226">
        <v>50.810000000000002</v>
      </c>
      <c r="I360" s="227"/>
      <c r="J360" s="227"/>
      <c r="K360" s="228">
        <f>ROUND(P360*H360,2)</f>
        <v>0</v>
      </c>
      <c r="L360" s="224" t="s">
        <v>450</v>
      </c>
      <c r="M360" s="45"/>
      <c r="N360" s="229" t="s">
        <v>1</v>
      </c>
      <c r="O360" s="230" t="s">
        <v>41</v>
      </c>
      <c r="P360" s="231">
        <f>I360+J360</f>
        <v>0</v>
      </c>
      <c r="Q360" s="231">
        <f>ROUND(I360*H360,2)</f>
        <v>0</v>
      </c>
      <c r="R360" s="231">
        <f>ROUND(J360*H360,2)</f>
        <v>0</v>
      </c>
      <c r="S360" s="92"/>
      <c r="T360" s="232">
        <f>S360*H360</f>
        <v>0</v>
      </c>
      <c r="U360" s="232">
        <v>0</v>
      </c>
      <c r="V360" s="232">
        <f>U360*H360</f>
        <v>0</v>
      </c>
      <c r="W360" s="232">
        <v>0</v>
      </c>
      <c r="X360" s="233">
        <f>W360*H360</f>
        <v>0</v>
      </c>
      <c r="Y360" s="39"/>
      <c r="Z360" s="39"/>
      <c r="AA360" s="39"/>
      <c r="AB360" s="39"/>
      <c r="AC360" s="39"/>
      <c r="AD360" s="39"/>
      <c r="AE360" s="39"/>
      <c r="AR360" s="234" t="s">
        <v>174</v>
      </c>
      <c r="AT360" s="234" t="s">
        <v>169</v>
      </c>
      <c r="AU360" s="234" t="s">
        <v>88</v>
      </c>
      <c r="AY360" s="18" t="s">
        <v>167</v>
      </c>
      <c r="BE360" s="235">
        <f>IF(O360="základní",K360,0)</f>
        <v>0</v>
      </c>
      <c r="BF360" s="235">
        <f>IF(O360="snížená",K360,0)</f>
        <v>0</v>
      </c>
      <c r="BG360" s="235">
        <f>IF(O360="zákl. přenesená",K360,0)</f>
        <v>0</v>
      </c>
      <c r="BH360" s="235">
        <f>IF(O360="sníž. přenesená",K360,0)</f>
        <v>0</v>
      </c>
      <c r="BI360" s="235">
        <f>IF(O360="nulová",K360,0)</f>
        <v>0</v>
      </c>
      <c r="BJ360" s="18" t="s">
        <v>86</v>
      </c>
      <c r="BK360" s="235">
        <f>ROUND(P360*H360,2)</f>
        <v>0</v>
      </c>
      <c r="BL360" s="18" t="s">
        <v>174</v>
      </c>
      <c r="BM360" s="234" t="s">
        <v>1475</v>
      </c>
    </row>
    <row r="361" s="2" customFormat="1">
      <c r="A361" s="39"/>
      <c r="B361" s="40"/>
      <c r="C361" s="41"/>
      <c r="D361" s="236" t="s">
        <v>176</v>
      </c>
      <c r="E361" s="41"/>
      <c r="F361" s="237" t="s">
        <v>1244</v>
      </c>
      <c r="G361" s="41"/>
      <c r="H361" s="41"/>
      <c r="I361" s="238"/>
      <c r="J361" s="238"/>
      <c r="K361" s="41"/>
      <c r="L361" s="41"/>
      <c r="M361" s="45"/>
      <c r="N361" s="239"/>
      <c r="O361" s="240"/>
      <c r="P361" s="92"/>
      <c r="Q361" s="92"/>
      <c r="R361" s="92"/>
      <c r="S361" s="92"/>
      <c r="T361" s="92"/>
      <c r="U361" s="92"/>
      <c r="V361" s="92"/>
      <c r="W361" s="92"/>
      <c r="X361" s="93"/>
      <c r="Y361" s="39"/>
      <c r="Z361" s="39"/>
      <c r="AA361" s="39"/>
      <c r="AB361" s="39"/>
      <c r="AC361" s="39"/>
      <c r="AD361" s="39"/>
      <c r="AE361" s="39"/>
      <c r="AT361" s="18" t="s">
        <v>176</v>
      </c>
      <c r="AU361" s="18" t="s">
        <v>88</v>
      </c>
    </row>
    <row r="362" s="2" customFormat="1">
      <c r="A362" s="39"/>
      <c r="B362" s="40"/>
      <c r="C362" s="41"/>
      <c r="D362" s="241" t="s">
        <v>178</v>
      </c>
      <c r="E362" s="41"/>
      <c r="F362" s="242" t="s">
        <v>1245</v>
      </c>
      <c r="G362" s="41"/>
      <c r="H362" s="41"/>
      <c r="I362" s="238"/>
      <c r="J362" s="238"/>
      <c r="K362" s="41"/>
      <c r="L362" s="41"/>
      <c r="M362" s="45"/>
      <c r="N362" s="239"/>
      <c r="O362" s="240"/>
      <c r="P362" s="92"/>
      <c r="Q362" s="92"/>
      <c r="R362" s="92"/>
      <c r="S362" s="92"/>
      <c r="T362" s="92"/>
      <c r="U362" s="92"/>
      <c r="V362" s="92"/>
      <c r="W362" s="92"/>
      <c r="X362" s="93"/>
      <c r="Y362" s="39"/>
      <c r="Z362" s="39"/>
      <c r="AA362" s="39"/>
      <c r="AB362" s="39"/>
      <c r="AC362" s="39"/>
      <c r="AD362" s="39"/>
      <c r="AE362" s="39"/>
      <c r="AT362" s="18" t="s">
        <v>178</v>
      </c>
      <c r="AU362" s="18" t="s">
        <v>88</v>
      </c>
    </row>
    <row r="363" s="2" customFormat="1">
      <c r="A363" s="39"/>
      <c r="B363" s="40"/>
      <c r="C363" s="41"/>
      <c r="D363" s="236" t="s">
        <v>186</v>
      </c>
      <c r="E363" s="41"/>
      <c r="F363" s="243" t="s">
        <v>1476</v>
      </c>
      <c r="G363" s="41"/>
      <c r="H363" s="41"/>
      <c r="I363" s="238"/>
      <c r="J363" s="238"/>
      <c r="K363" s="41"/>
      <c r="L363" s="41"/>
      <c r="M363" s="45"/>
      <c r="N363" s="239"/>
      <c r="O363" s="240"/>
      <c r="P363" s="92"/>
      <c r="Q363" s="92"/>
      <c r="R363" s="92"/>
      <c r="S363" s="92"/>
      <c r="T363" s="92"/>
      <c r="U363" s="92"/>
      <c r="V363" s="92"/>
      <c r="W363" s="92"/>
      <c r="X363" s="93"/>
      <c r="Y363" s="39"/>
      <c r="Z363" s="39"/>
      <c r="AA363" s="39"/>
      <c r="AB363" s="39"/>
      <c r="AC363" s="39"/>
      <c r="AD363" s="39"/>
      <c r="AE363" s="39"/>
      <c r="AT363" s="18" t="s">
        <v>186</v>
      </c>
      <c r="AU363" s="18" t="s">
        <v>88</v>
      </c>
    </row>
    <row r="364" s="13" customFormat="1">
      <c r="A364" s="13"/>
      <c r="B364" s="244"/>
      <c r="C364" s="245"/>
      <c r="D364" s="236" t="s">
        <v>304</v>
      </c>
      <c r="E364" s="268" t="s">
        <v>1</v>
      </c>
      <c r="F364" s="246" t="s">
        <v>1477</v>
      </c>
      <c r="G364" s="245"/>
      <c r="H364" s="247">
        <v>50.810000000000002</v>
      </c>
      <c r="I364" s="248"/>
      <c r="J364" s="248"/>
      <c r="K364" s="245"/>
      <c r="L364" s="245"/>
      <c r="M364" s="249"/>
      <c r="N364" s="250"/>
      <c r="O364" s="251"/>
      <c r="P364" s="251"/>
      <c r="Q364" s="251"/>
      <c r="R364" s="251"/>
      <c r="S364" s="251"/>
      <c r="T364" s="251"/>
      <c r="U364" s="251"/>
      <c r="V364" s="251"/>
      <c r="W364" s="251"/>
      <c r="X364" s="252"/>
      <c r="Y364" s="13"/>
      <c r="Z364" s="13"/>
      <c r="AA364" s="13"/>
      <c r="AB364" s="13"/>
      <c r="AC364" s="13"/>
      <c r="AD364" s="13"/>
      <c r="AE364" s="13"/>
      <c r="AT364" s="253" t="s">
        <v>304</v>
      </c>
      <c r="AU364" s="253" t="s">
        <v>88</v>
      </c>
      <c r="AV364" s="13" t="s">
        <v>88</v>
      </c>
      <c r="AW364" s="13" t="s">
        <v>5</v>
      </c>
      <c r="AX364" s="13" t="s">
        <v>86</v>
      </c>
      <c r="AY364" s="253" t="s">
        <v>167</v>
      </c>
    </row>
    <row r="365" s="2" customFormat="1" ht="24.15" customHeight="1">
      <c r="A365" s="39"/>
      <c r="B365" s="40"/>
      <c r="C365" s="222" t="s">
        <v>781</v>
      </c>
      <c r="D365" s="222" t="s">
        <v>169</v>
      </c>
      <c r="E365" s="223" t="s">
        <v>1249</v>
      </c>
      <c r="F365" s="224" t="s">
        <v>1250</v>
      </c>
      <c r="G365" s="225" t="s">
        <v>348</v>
      </c>
      <c r="H365" s="226">
        <v>274.80000000000001</v>
      </c>
      <c r="I365" s="227"/>
      <c r="J365" s="227"/>
      <c r="K365" s="228">
        <f>ROUND(P365*H365,2)</f>
        <v>0</v>
      </c>
      <c r="L365" s="224" t="s">
        <v>450</v>
      </c>
      <c r="M365" s="45"/>
      <c r="N365" s="229" t="s">
        <v>1</v>
      </c>
      <c r="O365" s="230" t="s">
        <v>41</v>
      </c>
      <c r="P365" s="231">
        <f>I365+J365</f>
        <v>0</v>
      </c>
      <c r="Q365" s="231">
        <f>ROUND(I365*H365,2)</f>
        <v>0</v>
      </c>
      <c r="R365" s="231">
        <f>ROUND(J365*H365,2)</f>
        <v>0</v>
      </c>
      <c r="S365" s="92"/>
      <c r="T365" s="232">
        <f>S365*H365</f>
        <v>0</v>
      </c>
      <c r="U365" s="232">
        <v>0</v>
      </c>
      <c r="V365" s="232">
        <f>U365*H365</f>
        <v>0</v>
      </c>
      <c r="W365" s="232">
        <v>0</v>
      </c>
      <c r="X365" s="233">
        <f>W365*H365</f>
        <v>0</v>
      </c>
      <c r="Y365" s="39"/>
      <c r="Z365" s="39"/>
      <c r="AA365" s="39"/>
      <c r="AB365" s="39"/>
      <c r="AC365" s="39"/>
      <c r="AD365" s="39"/>
      <c r="AE365" s="39"/>
      <c r="AR365" s="234" t="s">
        <v>174</v>
      </c>
      <c r="AT365" s="234" t="s">
        <v>169</v>
      </c>
      <c r="AU365" s="234" t="s">
        <v>88</v>
      </c>
      <c r="AY365" s="18" t="s">
        <v>167</v>
      </c>
      <c r="BE365" s="235">
        <f>IF(O365="základní",K365,0)</f>
        <v>0</v>
      </c>
      <c r="BF365" s="235">
        <f>IF(O365="snížená",K365,0)</f>
        <v>0</v>
      </c>
      <c r="BG365" s="235">
        <f>IF(O365="zákl. přenesená",K365,0)</f>
        <v>0</v>
      </c>
      <c r="BH365" s="235">
        <f>IF(O365="sníž. přenesená",K365,0)</f>
        <v>0</v>
      </c>
      <c r="BI365" s="235">
        <f>IF(O365="nulová",K365,0)</f>
        <v>0</v>
      </c>
      <c r="BJ365" s="18" t="s">
        <v>86</v>
      </c>
      <c r="BK365" s="235">
        <f>ROUND(P365*H365,2)</f>
        <v>0</v>
      </c>
      <c r="BL365" s="18" t="s">
        <v>174</v>
      </c>
      <c r="BM365" s="234" t="s">
        <v>1478</v>
      </c>
    </row>
    <row r="366" s="2" customFormat="1">
      <c r="A366" s="39"/>
      <c r="B366" s="40"/>
      <c r="C366" s="41"/>
      <c r="D366" s="236" t="s">
        <v>176</v>
      </c>
      <c r="E366" s="41"/>
      <c r="F366" s="237" t="s">
        <v>1236</v>
      </c>
      <c r="G366" s="41"/>
      <c r="H366" s="41"/>
      <c r="I366" s="238"/>
      <c r="J366" s="238"/>
      <c r="K366" s="41"/>
      <c r="L366" s="41"/>
      <c r="M366" s="45"/>
      <c r="N366" s="239"/>
      <c r="O366" s="240"/>
      <c r="P366" s="92"/>
      <c r="Q366" s="92"/>
      <c r="R366" s="92"/>
      <c r="S366" s="92"/>
      <c r="T366" s="92"/>
      <c r="U366" s="92"/>
      <c r="V366" s="92"/>
      <c r="W366" s="92"/>
      <c r="X366" s="93"/>
      <c r="Y366" s="39"/>
      <c r="Z366" s="39"/>
      <c r="AA366" s="39"/>
      <c r="AB366" s="39"/>
      <c r="AC366" s="39"/>
      <c r="AD366" s="39"/>
      <c r="AE366" s="39"/>
      <c r="AT366" s="18" t="s">
        <v>176</v>
      </c>
      <c r="AU366" s="18" t="s">
        <v>88</v>
      </c>
    </row>
    <row r="367" s="2" customFormat="1">
      <c r="A367" s="39"/>
      <c r="B367" s="40"/>
      <c r="C367" s="41"/>
      <c r="D367" s="241" t="s">
        <v>178</v>
      </c>
      <c r="E367" s="41"/>
      <c r="F367" s="242" t="s">
        <v>1252</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178</v>
      </c>
      <c r="AU367" s="18" t="s">
        <v>88</v>
      </c>
    </row>
    <row r="368" s="2" customFormat="1">
      <c r="A368" s="39"/>
      <c r="B368" s="40"/>
      <c r="C368" s="41"/>
      <c r="D368" s="236" t="s">
        <v>186</v>
      </c>
      <c r="E368" s="41"/>
      <c r="F368" s="243" t="s">
        <v>1479</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186</v>
      </c>
      <c r="AU368" s="18" t="s">
        <v>88</v>
      </c>
    </row>
    <row r="369" s="13" customFormat="1">
      <c r="A369" s="13"/>
      <c r="B369" s="244"/>
      <c r="C369" s="245"/>
      <c r="D369" s="236" t="s">
        <v>304</v>
      </c>
      <c r="E369" s="268" t="s">
        <v>1</v>
      </c>
      <c r="F369" s="246" t="s">
        <v>1480</v>
      </c>
      <c r="G369" s="245"/>
      <c r="H369" s="247">
        <v>274.80000000000001</v>
      </c>
      <c r="I369" s="248"/>
      <c r="J369" s="248"/>
      <c r="K369" s="245"/>
      <c r="L369" s="245"/>
      <c r="M369" s="249"/>
      <c r="N369" s="250"/>
      <c r="O369" s="251"/>
      <c r="P369" s="251"/>
      <c r="Q369" s="251"/>
      <c r="R369" s="251"/>
      <c r="S369" s="251"/>
      <c r="T369" s="251"/>
      <c r="U369" s="251"/>
      <c r="V369" s="251"/>
      <c r="W369" s="251"/>
      <c r="X369" s="252"/>
      <c r="Y369" s="13"/>
      <c r="Z369" s="13"/>
      <c r="AA369" s="13"/>
      <c r="AB369" s="13"/>
      <c r="AC369" s="13"/>
      <c r="AD369" s="13"/>
      <c r="AE369" s="13"/>
      <c r="AT369" s="253" t="s">
        <v>304</v>
      </c>
      <c r="AU369" s="253" t="s">
        <v>88</v>
      </c>
      <c r="AV369" s="13" t="s">
        <v>88</v>
      </c>
      <c r="AW369" s="13" t="s">
        <v>5</v>
      </c>
      <c r="AX369" s="13" t="s">
        <v>86</v>
      </c>
      <c r="AY369" s="253" t="s">
        <v>167</v>
      </c>
    </row>
    <row r="370" s="2" customFormat="1" ht="24.15" customHeight="1">
      <c r="A370" s="39"/>
      <c r="B370" s="40"/>
      <c r="C370" s="222" t="s">
        <v>787</v>
      </c>
      <c r="D370" s="222" t="s">
        <v>169</v>
      </c>
      <c r="E370" s="223" t="s">
        <v>1249</v>
      </c>
      <c r="F370" s="224" t="s">
        <v>1250</v>
      </c>
      <c r="G370" s="225" t="s">
        <v>348</v>
      </c>
      <c r="H370" s="226">
        <v>68.319999999999993</v>
      </c>
      <c r="I370" s="227"/>
      <c r="J370" s="227"/>
      <c r="K370" s="228">
        <f>ROUND(P370*H370,2)</f>
        <v>0</v>
      </c>
      <c r="L370" s="224" t="s">
        <v>450</v>
      </c>
      <c r="M370" s="45"/>
      <c r="N370" s="229" t="s">
        <v>1</v>
      </c>
      <c r="O370" s="230" t="s">
        <v>41</v>
      </c>
      <c r="P370" s="231">
        <f>I370+J370</f>
        <v>0</v>
      </c>
      <c r="Q370" s="231">
        <f>ROUND(I370*H370,2)</f>
        <v>0</v>
      </c>
      <c r="R370" s="231">
        <f>ROUND(J370*H370,2)</f>
        <v>0</v>
      </c>
      <c r="S370" s="92"/>
      <c r="T370" s="232">
        <f>S370*H370</f>
        <v>0</v>
      </c>
      <c r="U370" s="232">
        <v>0</v>
      </c>
      <c r="V370" s="232">
        <f>U370*H370</f>
        <v>0</v>
      </c>
      <c r="W370" s="232">
        <v>0</v>
      </c>
      <c r="X370" s="233">
        <f>W370*H370</f>
        <v>0</v>
      </c>
      <c r="Y370" s="39"/>
      <c r="Z370" s="39"/>
      <c r="AA370" s="39"/>
      <c r="AB370" s="39"/>
      <c r="AC370" s="39"/>
      <c r="AD370" s="39"/>
      <c r="AE370" s="39"/>
      <c r="AR370" s="234" t="s">
        <v>174</v>
      </c>
      <c r="AT370" s="234" t="s">
        <v>169</v>
      </c>
      <c r="AU370" s="234" t="s">
        <v>88</v>
      </c>
      <c r="AY370" s="18" t="s">
        <v>167</v>
      </c>
      <c r="BE370" s="235">
        <f>IF(O370="základní",K370,0)</f>
        <v>0</v>
      </c>
      <c r="BF370" s="235">
        <f>IF(O370="snížená",K370,0)</f>
        <v>0</v>
      </c>
      <c r="BG370" s="235">
        <f>IF(O370="zákl. přenesená",K370,0)</f>
        <v>0</v>
      </c>
      <c r="BH370" s="235">
        <f>IF(O370="sníž. přenesená",K370,0)</f>
        <v>0</v>
      </c>
      <c r="BI370" s="235">
        <f>IF(O370="nulová",K370,0)</f>
        <v>0</v>
      </c>
      <c r="BJ370" s="18" t="s">
        <v>86</v>
      </c>
      <c r="BK370" s="235">
        <f>ROUND(P370*H370,2)</f>
        <v>0</v>
      </c>
      <c r="BL370" s="18" t="s">
        <v>174</v>
      </c>
      <c r="BM370" s="234" t="s">
        <v>1481</v>
      </c>
    </row>
    <row r="371" s="2" customFormat="1">
      <c r="A371" s="39"/>
      <c r="B371" s="40"/>
      <c r="C371" s="41"/>
      <c r="D371" s="236" t="s">
        <v>176</v>
      </c>
      <c r="E371" s="41"/>
      <c r="F371" s="237" t="s">
        <v>1236</v>
      </c>
      <c r="G371" s="41"/>
      <c r="H371" s="41"/>
      <c r="I371" s="238"/>
      <c r="J371" s="238"/>
      <c r="K371" s="41"/>
      <c r="L371" s="41"/>
      <c r="M371" s="45"/>
      <c r="N371" s="239"/>
      <c r="O371" s="240"/>
      <c r="P371" s="92"/>
      <c r="Q371" s="92"/>
      <c r="R371" s="92"/>
      <c r="S371" s="92"/>
      <c r="T371" s="92"/>
      <c r="U371" s="92"/>
      <c r="V371" s="92"/>
      <c r="W371" s="92"/>
      <c r="X371" s="93"/>
      <c r="Y371" s="39"/>
      <c r="Z371" s="39"/>
      <c r="AA371" s="39"/>
      <c r="AB371" s="39"/>
      <c r="AC371" s="39"/>
      <c r="AD371" s="39"/>
      <c r="AE371" s="39"/>
      <c r="AT371" s="18" t="s">
        <v>176</v>
      </c>
      <c r="AU371" s="18" t="s">
        <v>88</v>
      </c>
    </row>
    <row r="372" s="2" customFormat="1">
      <c r="A372" s="39"/>
      <c r="B372" s="40"/>
      <c r="C372" s="41"/>
      <c r="D372" s="241" t="s">
        <v>178</v>
      </c>
      <c r="E372" s="41"/>
      <c r="F372" s="242" t="s">
        <v>1252</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178</v>
      </c>
      <c r="AU372" s="18" t="s">
        <v>88</v>
      </c>
    </row>
    <row r="373" s="2" customFormat="1">
      <c r="A373" s="39"/>
      <c r="B373" s="40"/>
      <c r="C373" s="41"/>
      <c r="D373" s="236" t="s">
        <v>186</v>
      </c>
      <c r="E373" s="41"/>
      <c r="F373" s="243" t="s">
        <v>1482</v>
      </c>
      <c r="G373" s="41"/>
      <c r="H373" s="41"/>
      <c r="I373" s="238"/>
      <c r="J373" s="238"/>
      <c r="K373" s="41"/>
      <c r="L373" s="41"/>
      <c r="M373" s="45"/>
      <c r="N373" s="239"/>
      <c r="O373" s="240"/>
      <c r="P373" s="92"/>
      <c r="Q373" s="92"/>
      <c r="R373" s="92"/>
      <c r="S373" s="92"/>
      <c r="T373" s="92"/>
      <c r="U373" s="92"/>
      <c r="V373" s="92"/>
      <c r="W373" s="92"/>
      <c r="X373" s="93"/>
      <c r="Y373" s="39"/>
      <c r="Z373" s="39"/>
      <c r="AA373" s="39"/>
      <c r="AB373" s="39"/>
      <c r="AC373" s="39"/>
      <c r="AD373" s="39"/>
      <c r="AE373" s="39"/>
      <c r="AT373" s="18" t="s">
        <v>186</v>
      </c>
      <c r="AU373" s="18" t="s">
        <v>88</v>
      </c>
    </row>
    <row r="374" s="13" customFormat="1">
      <c r="A374" s="13"/>
      <c r="B374" s="244"/>
      <c r="C374" s="245"/>
      <c r="D374" s="236" t="s">
        <v>304</v>
      </c>
      <c r="E374" s="268" t="s">
        <v>1</v>
      </c>
      <c r="F374" s="246" t="s">
        <v>1483</v>
      </c>
      <c r="G374" s="245"/>
      <c r="H374" s="247">
        <v>68.319999999999993</v>
      </c>
      <c r="I374" s="248"/>
      <c r="J374" s="248"/>
      <c r="K374" s="245"/>
      <c r="L374" s="245"/>
      <c r="M374" s="249"/>
      <c r="N374" s="250"/>
      <c r="O374" s="251"/>
      <c r="P374" s="251"/>
      <c r="Q374" s="251"/>
      <c r="R374" s="251"/>
      <c r="S374" s="251"/>
      <c r="T374" s="251"/>
      <c r="U374" s="251"/>
      <c r="V374" s="251"/>
      <c r="W374" s="251"/>
      <c r="X374" s="252"/>
      <c r="Y374" s="13"/>
      <c r="Z374" s="13"/>
      <c r="AA374" s="13"/>
      <c r="AB374" s="13"/>
      <c r="AC374" s="13"/>
      <c r="AD374" s="13"/>
      <c r="AE374" s="13"/>
      <c r="AT374" s="253" t="s">
        <v>304</v>
      </c>
      <c r="AU374" s="253" t="s">
        <v>88</v>
      </c>
      <c r="AV374" s="13" t="s">
        <v>88</v>
      </c>
      <c r="AW374" s="13" t="s">
        <v>5</v>
      </c>
      <c r="AX374" s="13" t="s">
        <v>86</v>
      </c>
      <c r="AY374" s="253" t="s">
        <v>167</v>
      </c>
    </row>
    <row r="375" s="2" customFormat="1" ht="37.8" customHeight="1">
      <c r="A375" s="39"/>
      <c r="B375" s="40"/>
      <c r="C375" s="222" t="s">
        <v>793</v>
      </c>
      <c r="D375" s="222" t="s">
        <v>169</v>
      </c>
      <c r="E375" s="223" t="s">
        <v>1260</v>
      </c>
      <c r="F375" s="224" t="s">
        <v>1261</v>
      </c>
      <c r="G375" s="225" t="s">
        <v>348</v>
      </c>
      <c r="H375" s="226">
        <v>11.449999999999999</v>
      </c>
      <c r="I375" s="227"/>
      <c r="J375" s="227"/>
      <c r="K375" s="228">
        <f>ROUND(P375*H375,2)</f>
        <v>0</v>
      </c>
      <c r="L375" s="224" t="s">
        <v>450</v>
      </c>
      <c r="M375" s="45"/>
      <c r="N375" s="229" t="s">
        <v>1</v>
      </c>
      <c r="O375" s="230" t="s">
        <v>41</v>
      </c>
      <c r="P375" s="231">
        <f>I375+J375</f>
        <v>0</v>
      </c>
      <c r="Q375" s="231">
        <f>ROUND(I375*H375,2)</f>
        <v>0</v>
      </c>
      <c r="R375" s="231">
        <f>ROUND(J375*H375,2)</f>
        <v>0</v>
      </c>
      <c r="S375" s="92"/>
      <c r="T375" s="232">
        <f>S375*H375</f>
        <v>0</v>
      </c>
      <c r="U375" s="232">
        <v>0</v>
      </c>
      <c r="V375" s="232">
        <f>U375*H375</f>
        <v>0</v>
      </c>
      <c r="W375" s="232">
        <v>0</v>
      </c>
      <c r="X375" s="233">
        <f>W375*H375</f>
        <v>0</v>
      </c>
      <c r="Y375" s="39"/>
      <c r="Z375" s="39"/>
      <c r="AA375" s="39"/>
      <c r="AB375" s="39"/>
      <c r="AC375" s="39"/>
      <c r="AD375" s="39"/>
      <c r="AE375" s="39"/>
      <c r="AR375" s="234" t="s">
        <v>174</v>
      </c>
      <c r="AT375" s="234" t="s">
        <v>169</v>
      </c>
      <c r="AU375" s="234" t="s">
        <v>88</v>
      </c>
      <c r="AY375" s="18" t="s">
        <v>167</v>
      </c>
      <c r="BE375" s="235">
        <f>IF(O375="základní",K375,0)</f>
        <v>0</v>
      </c>
      <c r="BF375" s="235">
        <f>IF(O375="snížená",K375,0)</f>
        <v>0</v>
      </c>
      <c r="BG375" s="235">
        <f>IF(O375="zákl. přenesená",K375,0)</f>
        <v>0</v>
      </c>
      <c r="BH375" s="235">
        <f>IF(O375="sníž. přenesená",K375,0)</f>
        <v>0</v>
      </c>
      <c r="BI375" s="235">
        <f>IF(O375="nulová",K375,0)</f>
        <v>0</v>
      </c>
      <c r="BJ375" s="18" t="s">
        <v>86</v>
      </c>
      <c r="BK375" s="235">
        <f>ROUND(P375*H375,2)</f>
        <v>0</v>
      </c>
      <c r="BL375" s="18" t="s">
        <v>174</v>
      </c>
      <c r="BM375" s="234" t="s">
        <v>1484</v>
      </c>
    </row>
    <row r="376" s="2" customFormat="1">
      <c r="A376" s="39"/>
      <c r="B376" s="40"/>
      <c r="C376" s="41"/>
      <c r="D376" s="236" t="s">
        <v>176</v>
      </c>
      <c r="E376" s="41"/>
      <c r="F376" s="237" t="s">
        <v>1263</v>
      </c>
      <c r="G376" s="41"/>
      <c r="H376" s="41"/>
      <c r="I376" s="238"/>
      <c r="J376" s="238"/>
      <c r="K376" s="41"/>
      <c r="L376" s="41"/>
      <c r="M376" s="45"/>
      <c r="N376" s="239"/>
      <c r="O376" s="240"/>
      <c r="P376" s="92"/>
      <c r="Q376" s="92"/>
      <c r="R376" s="92"/>
      <c r="S376" s="92"/>
      <c r="T376" s="92"/>
      <c r="U376" s="92"/>
      <c r="V376" s="92"/>
      <c r="W376" s="92"/>
      <c r="X376" s="93"/>
      <c r="Y376" s="39"/>
      <c r="Z376" s="39"/>
      <c r="AA376" s="39"/>
      <c r="AB376" s="39"/>
      <c r="AC376" s="39"/>
      <c r="AD376" s="39"/>
      <c r="AE376" s="39"/>
      <c r="AT376" s="18" t="s">
        <v>176</v>
      </c>
      <c r="AU376" s="18" t="s">
        <v>88</v>
      </c>
    </row>
    <row r="377" s="2" customFormat="1">
      <c r="A377" s="39"/>
      <c r="B377" s="40"/>
      <c r="C377" s="41"/>
      <c r="D377" s="241" t="s">
        <v>178</v>
      </c>
      <c r="E377" s="41"/>
      <c r="F377" s="242" t="s">
        <v>1264</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178</v>
      </c>
      <c r="AU377" s="18" t="s">
        <v>88</v>
      </c>
    </row>
    <row r="378" s="2" customFormat="1">
      <c r="A378" s="39"/>
      <c r="B378" s="40"/>
      <c r="C378" s="41"/>
      <c r="D378" s="236" t="s">
        <v>186</v>
      </c>
      <c r="E378" s="41"/>
      <c r="F378" s="243" t="s">
        <v>1485</v>
      </c>
      <c r="G378" s="41"/>
      <c r="H378" s="41"/>
      <c r="I378" s="238"/>
      <c r="J378" s="238"/>
      <c r="K378" s="41"/>
      <c r="L378" s="41"/>
      <c r="M378" s="45"/>
      <c r="N378" s="239"/>
      <c r="O378" s="240"/>
      <c r="P378" s="92"/>
      <c r="Q378" s="92"/>
      <c r="R378" s="92"/>
      <c r="S378" s="92"/>
      <c r="T378" s="92"/>
      <c r="U378" s="92"/>
      <c r="V378" s="92"/>
      <c r="W378" s="92"/>
      <c r="X378" s="93"/>
      <c r="Y378" s="39"/>
      <c r="Z378" s="39"/>
      <c r="AA378" s="39"/>
      <c r="AB378" s="39"/>
      <c r="AC378" s="39"/>
      <c r="AD378" s="39"/>
      <c r="AE378" s="39"/>
      <c r="AT378" s="18" t="s">
        <v>186</v>
      </c>
      <c r="AU378" s="18" t="s">
        <v>88</v>
      </c>
    </row>
    <row r="379" s="13" customFormat="1">
      <c r="A379" s="13"/>
      <c r="B379" s="244"/>
      <c r="C379" s="245"/>
      <c r="D379" s="236" t="s">
        <v>304</v>
      </c>
      <c r="E379" s="268" t="s">
        <v>1</v>
      </c>
      <c r="F379" s="246" t="s">
        <v>1486</v>
      </c>
      <c r="G379" s="245"/>
      <c r="H379" s="247">
        <v>11.449999999999999</v>
      </c>
      <c r="I379" s="248"/>
      <c r="J379" s="248"/>
      <c r="K379" s="245"/>
      <c r="L379" s="245"/>
      <c r="M379" s="249"/>
      <c r="N379" s="250"/>
      <c r="O379" s="251"/>
      <c r="P379" s="251"/>
      <c r="Q379" s="251"/>
      <c r="R379" s="251"/>
      <c r="S379" s="251"/>
      <c r="T379" s="251"/>
      <c r="U379" s="251"/>
      <c r="V379" s="251"/>
      <c r="W379" s="251"/>
      <c r="X379" s="252"/>
      <c r="Y379" s="13"/>
      <c r="Z379" s="13"/>
      <c r="AA379" s="13"/>
      <c r="AB379" s="13"/>
      <c r="AC379" s="13"/>
      <c r="AD379" s="13"/>
      <c r="AE379" s="13"/>
      <c r="AT379" s="253" t="s">
        <v>304</v>
      </c>
      <c r="AU379" s="253" t="s">
        <v>88</v>
      </c>
      <c r="AV379" s="13" t="s">
        <v>88</v>
      </c>
      <c r="AW379" s="13" t="s">
        <v>5</v>
      </c>
      <c r="AX379" s="13" t="s">
        <v>86</v>
      </c>
      <c r="AY379" s="253" t="s">
        <v>167</v>
      </c>
    </row>
    <row r="380" s="2" customFormat="1" ht="44.25" customHeight="1">
      <c r="A380" s="39"/>
      <c r="B380" s="40"/>
      <c r="C380" s="222" t="s">
        <v>800</v>
      </c>
      <c r="D380" s="222" t="s">
        <v>169</v>
      </c>
      <c r="E380" s="223" t="s">
        <v>1268</v>
      </c>
      <c r="F380" s="224" t="s">
        <v>1269</v>
      </c>
      <c r="G380" s="225" t="s">
        <v>348</v>
      </c>
      <c r="H380" s="226">
        <v>121.16</v>
      </c>
      <c r="I380" s="227"/>
      <c r="J380" s="227"/>
      <c r="K380" s="228">
        <f>ROUND(P380*H380,2)</f>
        <v>0</v>
      </c>
      <c r="L380" s="224" t="s">
        <v>450</v>
      </c>
      <c r="M380" s="45"/>
      <c r="N380" s="229" t="s">
        <v>1</v>
      </c>
      <c r="O380" s="230" t="s">
        <v>41</v>
      </c>
      <c r="P380" s="231">
        <f>I380+J380</f>
        <v>0</v>
      </c>
      <c r="Q380" s="231">
        <f>ROUND(I380*H380,2)</f>
        <v>0</v>
      </c>
      <c r="R380" s="231">
        <f>ROUND(J380*H380,2)</f>
        <v>0</v>
      </c>
      <c r="S380" s="92"/>
      <c r="T380" s="232">
        <f>S380*H380</f>
        <v>0</v>
      </c>
      <c r="U380" s="232">
        <v>0</v>
      </c>
      <c r="V380" s="232">
        <f>U380*H380</f>
        <v>0</v>
      </c>
      <c r="W380" s="232">
        <v>0</v>
      </c>
      <c r="X380" s="233">
        <f>W380*H380</f>
        <v>0</v>
      </c>
      <c r="Y380" s="39"/>
      <c r="Z380" s="39"/>
      <c r="AA380" s="39"/>
      <c r="AB380" s="39"/>
      <c r="AC380" s="39"/>
      <c r="AD380" s="39"/>
      <c r="AE380" s="39"/>
      <c r="AR380" s="234" t="s">
        <v>174</v>
      </c>
      <c r="AT380" s="234" t="s">
        <v>169</v>
      </c>
      <c r="AU380" s="234" t="s">
        <v>88</v>
      </c>
      <c r="AY380" s="18" t="s">
        <v>167</v>
      </c>
      <c r="BE380" s="235">
        <f>IF(O380="základní",K380,0)</f>
        <v>0</v>
      </c>
      <c r="BF380" s="235">
        <f>IF(O380="snížená",K380,0)</f>
        <v>0</v>
      </c>
      <c r="BG380" s="235">
        <f>IF(O380="zákl. přenesená",K380,0)</f>
        <v>0</v>
      </c>
      <c r="BH380" s="235">
        <f>IF(O380="sníž. přenesená",K380,0)</f>
        <v>0</v>
      </c>
      <c r="BI380" s="235">
        <f>IF(O380="nulová",K380,0)</f>
        <v>0</v>
      </c>
      <c r="BJ380" s="18" t="s">
        <v>86</v>
      </c>
      <c r="BK380" s="235">
        <f>ROUND(P380*H380,2)</f>
        <v>0</v>
      </c>
      <c r="BL380" s="18" t="s">
        <v>174</v>
      </c>
      <c r="BM380" s="234" t="s">
        <v>1487</v>
      </c>
    </row>
    <row r="381" s="2" customFormat="1">
      <c r="A381" s="39"/>
      <c r="B381" s="40"/>
      <c r="C381" s="41"/>
      <c r="D381" s="236" t="s">
        <v>176</v>
      </c>
      <c r="E381" s="41"/>
      <c r="F381" s="237" t="s">
        <v>1269</v>
      </c>
      <c r="G381" s="41"/>
      <c r="H381" s="41"/>
      <c r="I381" s="238"/>
      <c r="J381" s="238"/>
      <c r="K381" s="41"/>
      <c r="L381" s="41"/>
      <c r="M381" s="45"/>
      <c r="N381" s="239"/>
      <c r="O381" s="240"/>
      <c r="P381" s="92"/>
      <c r="Q381" s="92"/>
      <c r="R381" s="92"/>
      <c r="S381" s="92"/>
      <c r="T381" s="92"/>
      <c r="U381" s="92"/>
      <c r="V381" s="92"/>
      <c r="W381" s="92"/>
      <c r="X381" s="93"/>
      <c r="Y381" s="39"/>
      <c r="Z381" s="39"/>
      <c r="AA381" s="39"/>
      <c r="AB381" s="39"/>
      <c r="AC381" s="39"/>
      <c r="AD381" s="39"/>
      <c r="AE381" s="39"/>
      <c r="AT381" s="18" t="s">
        <v>176</v>
      </c>
      <c r="AU381" s="18" t="s">
        <v>88</v>
      </c>
    </row>
    <row r="382" s="2" customFormat="1">
      <c r="A382" s="39"/>
      <c r="B382" s="40"/>
      <c r="C382" s="41"/>
      <c r="D382" s="241" t="s">
        <v>178</v>
      </c>
      <c r="E382" s="41"/>
      <c r="F382" s="242" t="s">
        <v>1271</v>
      </c>
      <c r="G382" s="41"/>
      <c r="H382" s="41"/>
      <c r="I382" s="238"/>
      <c r="J382" s="238"/>
      <c r="K382" s="41"/>
      <c r="L382" s="41"/>
      <c r="M382" s="45"/>
      <c r="N382" s="239"/>
      <c r="O382" s="240"/>
      <c r="P382" s="92"/>
      <c r="Q382" s="92"/>
      <c r="R382" s="92"/>
      <c r="S382" s="92"/>
      <c r="T382" s="92"/>
      <c r="U382" s="92"/>
      <c r="V382" s="92"/>
      <c r="W382" s="92"/>
      <c r="X382" s="93"/>
      <c r="Y382" s="39"/>
      <c r="Z382" s="39"/>
      <c r="AA382" s="39"/>
      <c r="AB382" s="39"/>
      <c r="AC382" s="39"/>
      <c r="AD382" s="39"/>
      <c r="AE382" s="39"/>
      <c r="AT382" s="18" t="s">
        <v>178</v>
      </c>
      <c r="AU382" s="18" t="s">
        <v>88</v>
      </c>
    </row>
    <row r="383" s="2" customFormat="1">
      <c r="A383" s="39"/>
      <c r="B383" s="40"/>
      <c r="C383" s="41"/>
      <c r="D383" s="236" t="s">
        <v>186</v>
      </c>
      <c r="E383" s="41"/>
      <c r="F383" s="243" t="s">
        <v>1488</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186</v>
      </c>
      <c r="AU383" s="18" t="s">
        <v>88</v>
      </c>
    </row>
    <row r="384" s="13" customFormat="1">
      <c r="A384" s="13"/>
      <c r="B384" s="244"/>
      <c r="C384" s="245"/>
      <c r="D384" s="236" t="s">
        <v>304</v>
      </c>
      <c r="E384" s="268" t="s">
        <v>1</v>
      </c>
      <c r="F384" s="246" t="s">
        <v>1489</v>
      </c>
      <c r="G384" s="245"/>
      <c r="H384" s="247">
        <v>121.16</v>
      </c>
      <c r="I384" s="248"/>
      <c r="J384" s="248"/>
      <c r="K384" s="245"/>
      <c r="L384" s="245"/>
      <c r="M384" s="249"/>
      <c r="N384" s="250"/>
      <c r="O384" s="251"/>
      <c r="P384" s="251"/>
      <c r="Q384" s="251"/>
      <c r="R384" s="251"/>
      <c r="S384" s="251"/>
      <c r="T384" s="251"/>
      <c r="U384" s="251"/>
      <c r="V384" s="251"/>
      <c r="W384" s="251"/>
      <c r="X384" s="252"/>
      <c r="Y384" s="13"/>
      <c r="Z384" s="13"/>
      <c r="AA384" s="13"/>
      <c r="AB384" s="13"/>
      <c r="AC384" s="13"/>
      <c r="AD384" s="13"/>
      <c r="AE384" s="13"/>
      <c r="AT384" s="253" t="s">
        <v>304</v>
      </c>
      <c r="AU384" s="253" t="s">
        <v>88</v>
      </c>
      <c r="AV384" s="13" t="s">
        <v>88</v>
      </c>
      <c r="AW384" s="13" t="s">
        <v>5</v>
      </c>
      <c r="AX384" s="13" t="s">
        <v>86</v>
      </c>
      <c r="AY384" s="253" t="s">
        <v>167</v>
      </c>
    </row>
    <row r="385" s="2" customFormat="1" ht="44.25" customHeight="1">
      <c r="A385" s="39"/>
      <c r="B385" s="40"/>
      <c r="C385" s="222" t="s">
        <v>807</v>
      </c>
      <c r="D385" s="222" t="s">
        <v>169</v>
      </c>
      <c r="E385" s="223" t="s">
        <v>1275</v>
      </c>
      <c r="F385" s="224" t="s">
        <v>1276</v>
      </c>
      <c r="G385" s="225" t="s">
        <v>348</v>
      </c>
      <c r="H385" s="226">
        <v>75</v>
      </c>
      <c r="I385" s="227"/>
      <c r="J385" s="227"/>
      <c r="K385" s="228">
        <f>ROUND(P385*H385,2)</f>
        <v>0</v>
      </c>
      <c r="L385" s="224" t="s">
        <v>450</v>
      </c>
      <c r="M385" s="45"/>
      <c r="N385" s="229" t="s">
        <v>1</v>
      </c>
      <c r="O385" s="230" t="s">
        <v>41</v>
      </c>
      <c r="P385" s="231">
        <f>I385+J385</f>
        <v>0</v>
      </c>
      <c r="Q385" s="231">
        <f>ROUND(I385*H385,2)</f>
        <v>0</v>
      </c>
      <c r="R385" s="231">
        <f>ROUND(J385*H385,2)</f>
        <v>0</v>
      </c>
      <c r="S385" s="92"/>
      <c r="T385" s="232">
        <f>S385*H385</f>
        <v>0</v>
      </c>
      <c r="U385" s="232">
        <v>0</v>
      </c>
      <c r="V385" s="232">
        <f>U385*H385</f>
        <v>0</v>
      </c>
      <c r="W385" s="232">
        <v>0</v>
      </c>
      <c r="X385" s="233">
        <f>W385*H385</f>
        <v>0</v>
      </c>
      <c r="Y385" s="39"/>
      <c r="Z385" s="39"/>
      <c r="AA385" s="39"/>
      <c r="AB385" s="39"/>
      <c r="AC385" s="39"/>
      <c r="AD385" s="39"/>
      <c r="AE385" s="39"/>
      <c r="AR385" s="234" t="s">
        <v>174</v>
      </c>
      <c r="AT385" s="234" t="s">
        <v>169</v>
      </c>
      <c r="AU385" s="234" t="s">
        <v>88</v>
      </c>
      <c r="AY385" s="18" t="s">
        <v>167</v>
      </c>
      <c r="BE385" s="235">
        <f>IF(O385="základní",K385,0)</f>
        <v>0</v>
      </c>
      <c r="BF385" s="235">
        <f>IF(O385="snížená",K385,0)</f>
        <v>0</v>
      </c>
      <c r="BG385" s="235">
        <f>IF(O385="zákl. přenesená",K385,0)</f>
        <v>0</v>
      </c>
      <c r="BH385" s="235">
        <f>IF(O385="sníž. přenesená",K385,0)</f>
        <v>0</v>
      </c>
      <c r="BI385" s="235">
        <f>IF(O385="nulová",K385,0)</f>
        <v>0</v>
      </c>
      <c r="BJ385" s="18" t="s">
        <v>86</v>
      </c>
      <c r="BK385" s="235">
        <f>ROUND(P385*H385,2)</f>
        <v>0</v>
      </c>
      <c r="BL385" s="18" t="s">
        <v>174</v>
      </c>
      <c r="BM385" s="234" t="s">
        <v>1490</v>
      </c>
    </row>
    <row r="386" s="2" customFormat="1">
      <c r="A386" s="39"/>
      <c r="B386" s="40"/>
      <c r="C386" s="41"/>
      <c r="D386" s="236" t="s">
        <v>176</v>
      </c>
      <c r="E386" s="41"/>
      <c r="F386" s="237" t="s">
        <v>1276</v>
      </c>
      <c r="G386" s="41"/>
      <c r="H386" s="41"/>
      <c r="I386" s="238"/>
      <c r="J386" s="238"/>
      <c r="K386" s="41"/>
      <c r="L386" s="41"/>
      <c r="M386" s="45"/>
      <c r="N386" s="239"/>
      <c r="O386" s="240"/>
      <c r="P386" s="92"/>
      <c r="Q386" s="92"/>
      <c r="R386" s="92"/>
      <c r="S386" s="92"/>
      <c r="T386" s="92"/>
      <c r="U386" s="92"/>
      <c r="V386" s="92"/>
      <c r="W386" s="92"/>
      <c r="X386" s="93"/>
      <c r="Y386" s="39"/>
      <c r="Z386" s="39"/>
      <c r="AA386" s="39"/>
      <c r="AB386" s="39"/>
      <c r="AC386" s="39"/>
      <c r="AD386" s="39"/>
      <c r="AE386" s="39"/>
      <c r="AT386" s="18" t="s">
        <v>176</v>
      </c>
      <c r="AU386" s="18" t="s">
        <v>88</v>
      </c>
    </row>
    <row r="387" s="2" customFormat="1">
      <c r="A387" s="39"/>
      <c r="B387" s="40"/>
      <c r="C387" s="41"/>
      <c r="D387" s="241" t="s">
        <v>178</v>
      </c>
      <c r="E387" s="41"/>
      <c r="F387" s="242" t="s">
        <v>1278</v>
      </c>
      <c r="G387" s="41"/>
      <c r="H387" s="41"/>
      <c r="I387" s="238"/>
      <c r="J387" s="238"/>
      <c r="K387" s="41"/>
      <c r="L387" s="41"/>
      <c r="M387" s="45"/>
      <c r="N387" s="239"/>
      <c r="O387" s="240"/>
      <c r="P387" s="92"/>
      <c r="Q387" s="92"/>
      <c r="R387" s="92"/>
      <c r="S387" s="92"/>
      <c r="T387" s="92"/>
      <c r="U387" s="92"/>
      <c r="V387" s="92"/>
      <c r="W387" s="92"/>
      <c r="X387" s="93"/>
      <c r="Y387" s="39"/>
      <c r="Z387" s="39"/>
      <c r="AA387" s="39"/>
      <c r="AB387" s="39"/>
      <c r="AC387" s="39"/>
      <c r="AD387" s="39"/>
      <c r="AE387" s="39"/>
      <c r="AT387" s="18" t="s">
        <v>178</v>
      </c>
      <c r="AU387" s="18" t="s">
        <v>88</v>
      </c>
    </row>
    <row r="388" s="2" customFormat="1">
      <c r="A388" s="39"/>
      <c r="B388" s="40"/>
      <c r="C388" s="41"/>
      <c r="D388" s="236" t="s">
        <v>186</v>
      </c>
      <c r="E388" s="41"/>
      <c r="F388" s="243" t="s">
        <v>1491</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186</v>
      </c>
      <c r="AU388" s="18" t="s">
        <v>88</v>
      </c>
    </row>
    <row r="389" s="13" customFormat="1">
      <c r="A389" s="13"/>
      <c r="B389" s="244"/>
      <c r="C389" s="245"/>
      <c r="D389" s="236" t="s">
        <v>304</v>
      </c>
      <c r="E389" s="268" t="s">
        <v>1</v>
      </c>
      <c r="F389" s="246" t="s">
        <v>1492</v>
      </c>
      <c r="G389" s="245"/>
      <c r="H389" s="247">
        <v>75</v>
      </c>
      <c r="I389" s="248"/>
      <c r="J389" s="248"/>
      <c r="K389" s="245"/>
      <c r="L389" s="245"/>
      <c r="M389" s="249"/>
      <c r="N389" s="250"/>
      <c r="O389" s="251"/>
      <c r="P389" s="251"/>
      <c r="Q389" s="251"/>
      <c r="R389" s="251"/>
      <c r="S389" s="251"/>
      <c r="T389" s="251"/>
      <c r="U389" s="251"/>
      <c r="V389" s="251"/>
      <c r="W389" s="251"/>
      <c r="X389" s="252"/>
      <c r="Y389" s="13"/>
      <c r="Z389" s="13"/>
      <c r="AA389" s="13"/>
      <c r="AB389" s="13"/>
      <c r="AC389" s="13"/>
      <c r="AD389" s="13"/>
      <c r="AE389" s="13"/>
      <c r="AT389" s="253" t="s">
        <v>304</v>
      </c>
      <c r="AU389" s="253" t="s">
        <v>88</v>
      </c>
      <c r="AV389" s="13" t="s">
        <v>88</v>
      </c>
      <c r="AW389" s="13" t="s">
        <v>5</v>
      </c>
      <c r="AX389" s="13" t="s">
        <v>86</v>
      </c>
      <c r="AY389" s="253" t="s">
        <v>167</v>
      </c>
    </row>
    <row r="390" s="12" customFormat="1" ht="22.8" customHeight="1">
      <c r="A390" s="12"/>
      <c r="B390" s="205"/>
      <c r="C390" s="206"/>
      <c r="D390" s="207" t="s">
        <v>77</v>
      </c>
      <c r="E390" s="220" t="s">
        <v>1281</v>
      </c>
      <c r="F390" s="220" t="s">
        <v>1282</v>
      </c>
      <c r="G390" s="206"/>
      <c r="H390" s="206"/>
      <c r="I390" s="209"/>
      <c r="J390" s="209"/>
      <c r="K390" s="221">
        <f>BK390</f>
        <v>0</v>
      </c>
      <c r="L390" s="206"/>
      <c r="M390" s="211"/>
      <c r="N390" s="212"/>
      <c r="O390" s="213"/>
      <c r="P390" s="213"/>
      <c r="Q390" s="214">
        <f>SUM(Q391:Q393)</f>
        <v>0</v>
      </c>
      <c r="R390" s="214">
        <f>SUM(R391:R393)</f>
        <v>0</v>
      </c>
      <c r="S390" s="213"/>
      <c r="T390" s="215">
        <f>SUM(T391:T393)</f>
        <v>0</v>
      </c>
      <c r="U390" s="213"/>
      <c r="V390" s="215">
        <f>SUM(V391:V393)</f>
        <v>0</v>
      </c>
      <c r="W390" s="213"/>
      <c r="X390" s="216">
        <f>SUM(X391:X393)</f>
        <v>0</v>
      </c>
      <c r="Y390" s="12"/>
      <c r="Z390" s="12"/>
      <c r="AA390" s="12"/>
      <c r="AB390" s="12"/>
      <c r="AC390" s="12"/>
      <c r="AD390" s="12"/>
      <c r="AE390" s="12"/>
      <c r="AR390" s="217" t="s">
        <v>86</v>
      </c>
      <c r="AT390" s="218" t="s">
        <v>77</v>
      </c>
      <c r="AU390" s="218" t="s">
        <v>86</v>
      </c>
      <c r="AY390" s="217" t="s">
        <v>167</v>
      </c>
      <c r="BK390" s="219">
        <f>SUM(BK391:BK393)</f>
        <v>0</v>
      </c>
    </row>
    <row r="391" s="2" customFormat="1" ht="24.15" customHeight="1">
      <c r="A391" s="39"/>
      <c r="B391" s="40"/>
      <c r="C391" s="222" t="s">
        <v>814</v>
      </c>
      <c r="D391" s="222" t="s">
        <v>169</v>
      </c>
      <c r="E391" s="223" t="s">
        <v>1284</v>
      </c>
      <c r="F391" s="224" t="s">
        <v>1285</v>
      </c>
      <c r="G391" s="225" t="s">
        <v>348</v>
      </c>
      <c r="H391" s="226">
        <v>207.12299999999999</v>
      </c>
      <c r="I391" s="227"/>
      <c r="J391" s="227"/>
      <c r="K391" s="228">
        <f>ROUND(P391*H391,2)</f>
        <v>0</v>
      </c>
      <c r="L391" s="224" t="s">
        <v>478</v>
      </c>
      <c r="M391" s="45"/>
      <c r="N391" s="229" t="s">
        <v>1</v>
      </c>
      <c r="O391" s="230" t="s">
        <v>41</v>
      </c>
      <c r="P391" s="231">
        <f>I391+J391</f>
        <v>0</v>
      </c>
      <c r="Q391" s="231">
        <f>ROUND(I391*H391,2)</f>
        <v>0</v>
      </c>
      <c r="R391" s="231">
        <f>ROUND(J391*H391,2)</f>
        <v>0</v>
      </c>
      <c r="S391" s="92"/>
      <c r="T391" s="232">
        <f>S391*H391</f>
        <v>0</v>
      </c>
      <c r="U391" s="232">
        <v>0</v>
      </c>
      <c r="V391" s="232">
        <f>U391*H391</f>
        <v>0</v>
      </c>
      <c r="W391" s="232">
        <v>0</v>
      </c>
      <c r="X391" s="233">
        <f>W391*H391</f>
        <v>0</v>
      </c>
      <c r="Y391" s="39"/>
      <c r="Z391" s="39"/>
      <c r="AA391" s="39"/>
      <c r="AB391" s="39"/>
      <c r="AC391" s="39"/>
      <c r="AD391" s="39"/>
      <c r="AE391" s="39"/>
      <c r="AR391" s="234" t="s">
        <v>268</v>
      </c>
      <c r="AT391" s="234" t="s">
        <v>169</v>
      </c>
      <c r="AU391" s="234" t="s">
        <v>88</v>
      </c>
      <c r="AY391" s="18" t="s">
        <v>167</v>
      </c>
      <c r="BE391" s="235">
        <f>IF(O391="základní",K391,0)</f>
        <v>0</v>
      </c>
      <c r="BF391" s="235">
        <f>IF(O391="snížená",K391,0)</f>
        <v>0</v>
      </c>
      <c r="BG391" s="235">
        <f>IF(O391="zákl. přenesená",K391,0)</f>
        <v>0</v>
      </c>
      <c r="BH391" s="235">
        <f>IF(O391="sníž. přenesená",K391,0)</f>
        <v>0</v>
      </c>
      <c r="BI391" s="235">
        <f>IF(O391="nulová",K391,0)</f>
        <v>0</v>
      </c>
      <c r="BJ391" s="18" t="s">
        <v>86</v>
      </c>
      <c r="BK391" s="235">
        <f>ROUND(P391*H391,2)</f>
        <v>0</v>
      </c>
      <c r="BL391" s="18" t="s">
        <v>268</v>
      </c>
      <c r="BM391" s="234" t="s">
        <v>1493</v>
      </c>
    </row>
    <row r="392" s="2" customFormat="1">
      <c r="A392" s="39"/>
      <c r="B392" s="40"/>
      <c r="C392" s="41"/>
      <c r="D392" s="236" t="s">
        <v>176</v>
      </c>
      <c r="E392" s="41"/>
      <c r="F392" s="237" t="s">
        <v>1287</v>
      </c>
      <c r="G392" s="41"/>
      <c r="H392" s="41"/>
      <c r="I392" s="238"/>
      <c r="J392" s="238"/>
      <c r="K392" s="41"/>
      <c r="L392" s="41"/>
      <c r="M392" s="45"/>
      <c r="N392" s="239"/>
      <c r="O392" s="240"/>
      <c r="P392" s="92"/>
      <c r="Q392" s="92"/>
      <c r="R392" s="92"/>
      <c r="S392" s="92"/>
      <c r="T392" s="92"/>
      <c r="U392" s="92"/>
      <c r="V392" s="92"/>
      <c r="W392" s="92"/>
      <c r="X392" s="93"/>
      <c r="Y392" s="39"/>
      <c r="Z392" s="39"/>
      <c r="AA392" s="39"/>
      <c r="AB392" s="39"/>
      <c r="AC392" s="39"/>
      <c r="AD392" s="39"/>
      <c r="AE392" s="39"/>
      <c r="AT392" s="18" t="s">
        <v>176</v>
      </c>
      <c r="AU392" s="18" t="s">
        <v>88</v>
      </c>
    </row>
    <row r="393" s="2" customFormat="1">
      <c r="A393" s="39"/>
      <c r="B393" s="40"/>
      <c r="C393" s="41"/>
      <c r="D393" s="241" t="s">
        <v>178</v>
      </c>
      <c r="E393" s="41"/>
      <c r="F393" s="242" t="s">
        <v>1288</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178</v>
      </c>
      <c r="AU393" s="18" t="s">
        <v>88</v>
      </c>
    </row>
    <row r="394" s="12" customFormat="1" ht="25.92" customHeight="1">
      <c r="A394" s="12"/>
      <c r="B394" s="205"/>
      <c r="C394" s="206"/>
      <c r="D394" s="207" t="s">
        <v>77</v>
      </c>
      <c r="E394" s="208" t="s">
        <v>1289</v>
      </c>
      <c r="F394" s="208" t="s">
        <v>1290</v>
      </c>
      <c r="G394" s="206"/>
      <c r="H394" s="206"/>
      <c r="I394" s="209"/>
      <c r="J394" s="209"/>
      <c r="K394" s="210">
        <f>BK394</f>
        <v>0</v>
      </c>
      <c r="L394" s="206"/>
      <c r="M394" s="211"/>
      <c r="N394" s="212"/>
      <c r="O394" s="213"/>
      <c r="P394" s="213"/>
      <c r="Q394" s="214">
        <f>Q395+Q401</f>
        <v>0</v>
      </c>
      <c r="R394" s="214">
        <f>R395+R401</f>
        <v>0</v>
      </c>
      <c r="S394" s="213"/>
      <c r="T394" s="215">
        <f>T395+T401</f>
        <v>0</v>
      </c>
      <c r="U394" s="213"/>
      <c r="V394" s="215">
        <f>V395+V401</f>
        <v>5.5081800000000003</v>
      </c>
      <c r="W394" s="213"/>
      <c r="X394" s="216">
        <f>X395+X401</f>
        <v>0</v>
      </c>
      <c r="Y394" s="12"/>
      <c r="Z394" s="12"/>
      <c r="AA394" s="12"/>
      <c r="AB394" s="12"/>
      <c r="AC394" s="12"/>
      <c r="AD394" s="12"/>
      <c r="AE394" s="12"/>
      <c r="AR394" s="217" t="s">
        <v>88</v>
      </c>
      <c r="AT394" s="218" t="s">
        <v>77</v>
      </c>
      <c r="AU394" s="218" t="s">
        <v>78</v>
      </c>
      <c r="AY394" s="217" t="s">
        <v>167</v>
      </c>
      <c r="BK394" s="219">
        <f>BK395+BK401</f>
        <v>0</v>
      </c>
    </row>
    <row r="395" s="12" customFormat="1" ht="22.8" customHeight="1">
      <c r="A395" s="12"/>
      <c r="B395" s="205"/>
      <c r="C395" s="206"/>
      <c r="D395" s="207" t="s">
        <v>77</v>
      </c>
      <c r="E395" s="220" t="s">
        <v>1291</v>
      </c>
      <c r="F395" s="220" t="s">
        <v>1292</v>
      </c>
      <c r="G395" s="206"/>
      <c r="H395" s="206"/>
      <c r="I395" s="209"/>
      <c r="J395" s="209"/>
      <c r="K395" s="221">
        <f>BK395</f>
        <v>0</v>
      </c>
      <c r="L395" s="206"/>
      <c r="M395" s="211"/>
      <c r="N395" s="212"/>
      <c r="O395" s="213"/>
      <c r="P395" s="213"/>
      <c r="Q395" s="214">
        <f>SUM(Q396:Q400)</f>
        <v>0</v>
      </c>
      <c r="R395" s="214">
        <f>SUM(R396:R400)</f>
        <v>0</v>
      </c>
      <c r="S395" s="213"/>
      <c r="T395" s="215">
        <f>SUM(T396:T400)</f>
        <v>0</v>
      </c>
      <c r="U395" s="213"/>
      <c r="V395" s="215">
        <f>SUM(V396:V400)</f>
        <v>0.024659999999999998</v>
      </c>
      <c r="W395" s="213"/>
      <c r="X395" s="216">
        <f>SUM(X396:X400)</f>
        <v>0</v>
      </c>
      <c r="Y395" s="12"/>
      <c r="Z395" s="12"/>
      <c r="AA395" s="12"/>
      <c r="AB395" s="12"/>
      <c r="AC395" s="12"/>
      <c r="AD395" s="12"/>
      <c r="AE395" s="12"/>
      <c r="AR395" s="217" t="s">
        <v>88</v>
      </c>
      <c r="AT395" s="218" t="s">
        <v>77</v>
      </c>
      <c r="AU395" s="218" t="s">
        <v>86</v>
      </c>
      <c r="AY395" s="217" t="s">
        <v>167</v>
      </c>
      <c r="BK395" s="219">
        <f>SUM(BK396:BK400)</f>
        <v>0</v>
      </c>
    </row>
    <row r="396" s="2" customFormat="1" ht="24.15" customHeight="1">
      <c r="A396" s="39"/>
      <c r="B396" s="40"/>
      <c r="C396" s="222" t="s">
        <v>820</v>
      </c>
      <c r="D396" s="222" t="s">
        <v>169</v>
      </c>
      <c r="E396" s="223" t="s">
        <v>1294</v>
      </c>
      <c r="F396" s="224" t="s">
        <v>1295</v>
      </c>
      <c r="G396" s="225" t="s">
        <v>172</v>
      </c>
      <c r="H396" s="226">
        <v>82.200000000000003</v>
      </c>
      <c r="I396" s="227"/>
      <c r="J396" s="227"/>
      <c r="K396" s="228">
        <f>ROUND(P396*H396,2)</f>
        <v>0</v>
      </c>
      <c r="L396" s="224" t="s">
        <v>450</v>
      </c>
      <c r="M396" s="45"/>
      <c r="N396" s="229" t="s">
        <v>1</v>
      </c>
      <c r="O396" s="230" t="s">
        <v>41</v>
      </c>
      <c r="P396" s="231">
        <f>I396+J396</f>
        <v>0</v>
      </c>
      <c r="Q396" s="231">
        <f>ROUND(I396*H396,2)</f>
        <v>0</v>
      </c>
      <c r="R396" s="231">
        <f>ROUND(J396*H396,2)</f>
        <v>0</v>
      </c>
      <c r="S396" s="92"/>
      <c r="T396" s="232">
        <f>S396*H396</f>
        <v>0</v>
      </c>
      <c r="U396" s="232">
        <v>0</v>
      </c>
      <c r="V396" s="232">
        <f>U396*H396</f>
        <v>0</v>
      </c>
      <c r="W396" s="232">
        <v>0</v>
      </c>
      <c r="X396" s="233">
        <f>W396*H396</f>
        <v>0</v>
      </c>
      <c r="Y396" s="39"/>
      <c r="Z396" s="39"/>
      <c r="AA396" s="39"/>
      <c r="AB396" s="39"/>
      <c r="AC396" s="39"/>
      <c r="AD396" s="39"/>
      <c r="AE396" s="39"/>
      <c r="AR396" s="234" t="s">
        <v>268</v>
      </c>
      <c r="AT396" s="234" t="s">
        <v>169</v>
      </c>
      <c r="AU396" s="234" t="s">
        <v>88</v>
      </c>
      <c r="AY396" s="18" t="s">
        <v>167</v>
      </c>
      <c r="BE396" s="235">
        <f>IF(O396="základní",K396,0)</f>
        <v>0</v>
      </c>
      <c r="BF396" s="235">
        <f>IF(O396="snížená",K396,0)</f>
        <v>0</v>
      </c>
      <c r="BG396" s="235">
        <f>IF(O396="zákl. přenesená",K396,0)</f>
        <v>0</v>
      </c>
      <c r="BH396" s="235">
        <f>IF(O396="sníž. přenesená",K396,0)</f>
        <v>0</v>
      </c>
      <c r="BI396" s="235">
        <f>IF(O396="nulová",K396,0)</f>
        <v>0</v>
      </c>
      <c r="BJ396" s="18" t="s">
        <v>86</v>
      </c>
      <c r="BK396" s="235">
        <f>ROUND(P396*H396,2)</f>
        <v>0</v>
      </c>
      <c r="BL396" s="18" t="s">
        <v>268</v>
      </c>
      <c r="BM396" s="234" t="s">
        <v>1494</v>
      </c>
    </row>
    <row r="397" s="2" customFormat="1">
      <c r="A397" s="39"/>
      <c r="B397" s="40"/>
      <c r="C397" s="41"/>
      <c r="D397" s="236" t="s">
        <v>176</v>
      </c>
      <c r="E397" s="41"/>
      <c r="F397" s="237" t="s">
        <v>1297</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176</v>
      </c>
      <c r="AU397" s="18" t="s">
        <v>88</v>
      </c>
    </row>
    <row r="398" s="2" customFormat="1">
      <c r="A398" s="39"/>
      <c r="B398" s="40"/>
      <c r="C398" s="41"/>
      <c r="D398" s="241" t="s">
        <v>178</v>
      </c>
      <c r="E398" s="41"/>
      <c r="F398" s="242" t="s">
        <v>1298</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178</v>
      </c>
      <c r="AU398" s="18" t="s">
        <v>88</v>
      </c>
    </row>
    <row r="399" s="2" customFormat="1" ht="24.15" customHeight="1">
      <c r="A399" s="39"/>
      <c r="B399" s="40"/>
      <c r="C399" s="254" t="s">
        <v>825</v>
      </c>
      <c r="D399" s="254" t="s">
        <v>345</v>
      </c>
      <c r="E399" s="255" t="s">
        <v>1300</v>
      </c>
      <c r="F399" s="256" t="s">
        <v>1301</v>
      </c>
      <c r="G399" s="257" t="s">
        <v>172</v>
      </c>
      <c r="H399" s="258">
        <v>82.200000000000003</v>
      </c>
      <c r="I399" s="259"/>
      <c r="J399" s="260"/>
      <c r="K399" s="261">
        <f>ROUND(P399*H399,2)</f>
        <v>0</v>
      </c>
      <c r="L399" s="256" t="s">
        <v>450</v>
      </c>
      <c r="M399" s="262"/>
      <c r="N399" s="263" t="s">
        <v>1</v>
      </c>
      <c r="O399" s="230" t="s">
        <v>41</v>
      </c>
      <c r="P399" s="231">
        <f>I399+J399</f>
        <v>0</v>
      </c>
      <c r="Q399" s="231">
        <f>ROUND(I399*H399,2)</f>
        <v>0</v>
      </c>
      <c r="R399" s="231">
        <f>ROUND(J399*H399,2)</f>
        <v>0</v>
      </c>
      <c r="S399" s="92"/>
      <c r="T399" s="232">
        <f>S399*H399</f>
        <v>0</v>
      </c>
      <c r="U399" s="232">
        <v>0.00029999999999999997</v>
      </c>
      <c r="V399" s="232">
        <f>U399*H399</f>
        <v>0.024659999999999998</v>
      </c>
      <c r="W399" s="232">
        <v>0</v>
      </c>
      <c r="X399" s="233">
        <f>W399*H399</f>
        <v>0</v>
      </c>
      <c r="Y399" s="39"/>
      <c r="Z399" s="39"/>
      <c r="AA399" s="39"/>
      <c r="AB399" s="39"/>
      <c r="AC399" s="39"/>
      <c r="AD399" s="39"/>
      <c r="AE399" s="39"/>
      <c r="AR399" s="234" t="s">
        <v>372</v>
      </c>
      <c r="AT399" s="234" t="s">
        <v>345</v>
      </c>
      <c r="AU399" s="234" t="s">
        <v>88</v>
      </c>
      <c r="AY399" s="18" t="s">
        <v>167</v>
      </c>
      <c r="BE399" s="235">
        <f>IF(O399="základní",K399,0)</f>
        <v>0</v>
      </c>
      <c r="BF399" s="235">
        <f>IF(O399="snížená",K399,0)</f>
        <v>0</v>
      </c>
      <c r="BG399" s="235">
        <f>IF(O399="zákl. přenesená",K399,0)</f>
        <v>0</v>
      </c>
      <c r="BH399" s="235">
        <f>IF(O399="sníž. přenesená",K399,0)</f>
        <v>0</v>
      </c>
      <c r="BI399" s="235">
        <f>IF(O399="nulová",K399,0)</f>
        <v>0</v>
      </c>
      <c r="BJ399" s="18" t="s">
        <v>86</v>
      </c>
      <c r="BK399" s="235">
        <f>ROUND(P399*H399,2)</f>
        <v>0</v>
      </c>
      <c r="BL399" s="18" t="s">
        <v>268</v>
      </c>
      <c r="BM399" s="234" t="s">
        <v>1495</v>
      </c>
    </row>
    <row r="400" s="2" customFormat="1">
      <c r="A400" s="39"/>
      <c r="B400" s="40"/>
      <c r="C400" s="41"/>
      <c r="D400" s="236" t="s">
        <v>176</v>
      </c>
      <c r="E400" s="41"/>
      <c r="F400" s="237" t="s">
        <v>1301</v>
      </c>
      <c r="G400" s="41"/>
      <c r="H400" s="41"/>
      <c r="I400" s="238"/>
      <c r="J400" s="238"/>
      <c r="K400" s="41"/>
      <c r="L400" s="41"/>
      <c r="M400" s="45"/>
      <c r="N400" s="239"/>
      <c r="O400" s="240"/>
      <c r="P400" s="92"/>
      <c r="Q400" s="92"/>
      <c r="R400" s="92"/>
      <c r="S400" s="92"/>
      <c r="T400" s="92"/>
      <c r="U400" s="92"/>
      <c r="V400" s="92"/>
      <c r="W400" s="92"/>
      <c r="X400" s="93"/>
      <c r="Y400" s="39"/>
      <c r="Z400" s="39"/>
      <c r="AA400" s="39"/>
      <c r="AB400" s="39"/>
      <c r="AC400" s="39"/>
      <c r="AD400" s="39"/>
      <c r="AE400" s="39"/>
      <c r="AT400" s="18" t="s">
        <v>176</v>
      </c>
      <c r="AU400" s="18" t="s">
        <v>88</v>
      </c>
    </row>
    <row r="401" s="12" customFormat="1" ht="22.8" customHeight="1">
      <c r="A401" s="12"/>
      <c r="B401" s="205"/>
      <c r="C401" s="206"/>
      <c r="D401" s="207" t="s">
        <v>77</v>
      </c>
      <c r="E401" s="220" t="s">
        <v>1312</v>
      </c>
      <c r="F401" s="220" t="s">
        <v>1313</v>
      </c>
      <c r="G401" s="206"/>
      <c r="H401" s="206"/>
      <c r="I401" s="209"/>
      <c r="J401" s="209"/>
      <c r="K401" s="221">
        <f>BK401</f>
        <v>0</v>
      </c>
      <c r="L401" s="206"/>
      <c r="M401" s="211"/>
      <c r="N401" s="212"/>
      <c r="O401" s="213"/>
      <c r="P401" s="213"/>
      <c r="Q401" s="214">
        <f>SUM(Q402:Q408)</f>
        <v>0</v>
      </c>
      <c r="R401" s="214">
        <f>SUM(R402:R408)</f>
        <v>0</v>
      </c>
      <c r="S401" s="213"/>
      <c r="T401" s="215">
        <f>SUM(T402:T408)</f>
        <v>0</v>
      </c>
      <c r="U401" s="213"/>
      <c r="V401" s="215">
        <f>SUM(V402:V408)</f>
        <v>5.4835200000000004</v>
      </c>
      <c r="W401" s="213"/>
      <c r="X401" s="216">
        <f>SUM(X402:X408)</f>
        <v>0</v>
      </c>
      <c r="Y401" s="12"/>
      <c r="Z401" s="12"/>
      <c r="AA401" s="12"/>
      <c r="AB401" s="12"/>
      <c r="AC401" s="12"/>
      <c r="AD401" s="12"/>
      <c r="AE401" s="12"/>
      <c r="AR401" s="217" t="s">
        <v>88</v>
      </c>
      <c r="AT401" s="218" t="s">
        <v>77</v>
      </c>
      <c r="AU401" s="218" t="s">
        <v>86</v>
      </c>
      <c r="AY401" s="217" t="s">
        <v>167</v>
      </c>
      <c r="BK401" s="219">
        <f>SUM(BK402:BK408)</f>
        <v>0</v>
      </c>
    </row>
    <row r="402" s="2" customFormat="1" ht="33" customHeight="1">
      <c r="A402" s="39"/>
      <c r="B402" s="40"/>
      <c r="C402" s="222" t="s">
        <v>830</v>
      </c>
      <c r="D402" s="222" t="s">
        <v>169</v>
      </c>
      <c r="E402" s="223" t="s">
        <v>1315</v>
      </c>
      <c r="F402" s="224" t="s">
        <v>1316</v>
      </c>
      <c r="G402" s="225" t="s">
        <v>172</v>
      </c>
      <c r="H402" s="226">
        <v>20.399999999999999</v>
      </c>
      <c r="I402" s="227"/>
      <c r="J402" s="227"/>
      <c r="K402" s="228">
        <f>ROUND(P402*H402,2)</f>
        <v>0</v>
      </c>
      <c r="L402" s="224" t="s">
        <v>478</v>
      </c>
      <c r="M402" s="45"/>
      <c r="N402" s="229" t="s">
        <v>1</v>
      </c>
      <c r="O402" s="230" t="s">
        <v>41</v>
      </c>
      <c r="P402" s="231">
        <f>I402+J402</f>
        <v>0</v>
      </c>
      <c r="Q402" s="231">
        <f>ROUND(I402*H402,2)</f>
        <v>0</v>
      </c>
      <c r="R402" s="231">
        <f>ROUND(J402*H402,2)</f>
        <v>0</v>
      </c>
      <c r="S402" s="92"/>
      <c r="T402" s="232">
        <f>S402*H402</f>
        <v>0</v>
      </c>
      <c r="U402" s="232">
        <v>0.042000000000000003</v>
      </c>
      <c r="V402" s="232">
        <f>U402*H402</f>
        <v>0.85680000000000001</v>
      </c>
      <c r="W402" s="232">
        <v>0</v>
      </c>
      <c r="X402" s="233">
        <f>W402*H402</f>
        <v>0</v>
      </c>
      <c r="Y402" s="39"/>
      <c r="Z402" s="39"/>
      <c r="AA402" s="39"/>
      <c r="AB402" s="39"/>
      <c r="AC402" s="39"/>
      <c r="AD402" s="39"/>
      <c r="AE402" s="39"/>
      <c r="AR402" s="234" t="s">
        <v>268</v>
      </c>
      <c r="AT402" s="234" t="s">
        <v>169</v>
      </c>
      <c r="AU402" s="234" t="s">
        <v>88</v>
      </c>
      <c r="AY402" s="18" t="s">
        <v>167</v>
      </c>
      <c r="BE402" s="235">
        <f>IF(O402="základní",K402,0)</f>
        <v>0</v>
      </c>
      <c r="BF402" s="235">
        <f>IF(O402="snížená",K402,0)</f>
        <v>0</v>
      </c>
      <c r="BG402" s="235">
        <f>IF(O402="zákl. přenesená",K402,0)</f>
        <v>0</v>
      </c>
      <c r="BH402" s="235">
        <f>IF(O402="sníž. přenesená",K402,0)</f>
        <v>0</v>
      </c>
      <c r="BI402" s="235">
        <f>IF(O402="nulová",K402,0)</f>
        <v>0</v>
      </c>
      <c r="BJ402" s="18" t="s">
        <v>86</v>
      </c>
      <c r="BK402" s="235">
        <f>ROUND(P402*H402,2)</f>
        <v>0</v>
      </c>
      <c r="BL402" s="18" t="s">
        <v>268</v>
      </c>
      <c r="BM402" s="234" t="s">
        <v>1496</v>
      </c>
    </row>
    <row r="403" s="2" customFormat="1">
      <c r="A403" s="39"/>
      <c r="B403" s="40"/>
      <c r="C403" s="41"/>
      <c r="D403" s="236" t="s">
        <v>176</v>
      </c>
      <c r="E403" s="41"/>
      <c r="F403" s="237" t="s">
        <v>1318</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176</v>
      </c>
      <c r="AU403" s="18" t="s">
        <v>88</v>
      </c>
    </row>
    <row r="404" s="2" customFormat="1">
      <c r="A404" s="39"/>
      <c r="B404" s="40"/>
      <c r="C404" s="41"/>
      <c r="D404" s="241" t="s">
        <v>178</v>
      </c>
      <c r="E404" s="41"/>
      <c r="F404" s="242" t="s">
        <v>1319</v>
      </c>
      <c r="G404" s="41"/>
      <c r="H404" s="41"/>
      <c r="I404" s="238"/>
      <c r="J404" s="238"/>
      <c r="K404" s="41"/>
      <c r="L404" s="41"/>
      <c r="M404" s="45"/>
      <c r="N404" s="239"/>
      <c r="O404" s="240"/>
      <c r="P404" s="92"/>
      <c r="Q404" s="92"/>
      <c r="R404" s="92"/>
      <c r="S404" s="92"/>
      <c r="T404" s="92"/>
      <c r="U404" s="92"/>
      <c r="V404" s="92"/>
      <c r="W404" s="92"/>
      <c r="X404" s="93"/>
      <c r="Y404" s="39"/>
      <c r="Z404" s="39"/>
      <c r="AA404" s="39"/>
      <c r="AB404" s="39"/>
      <c r="AC404" s="39"/>
      <c r="AD404" s="39"/>
      <c r="AE404" s="39"/>
      <c r="AT404" s="18" t="s">
        <v>178</v>
      </c>
      <c r="AU404" s="18" t="s">
        <v>88</v>
      </c>
    </row>
    <row r="405" s="2" customFormat="1" ht="24.15" customHeight="1">
      <c r="A405" s="39"/>
      <c r="B405" s="40"/>
      <c r="C405" s="254" t="s">
        <v>837</v>
      </c>
      <c r="D405" s="254" t="s">
        <v>345</v>
      </c>
      <c r="E405" s="255" t="s">
        <v>1321</v>
      </c>
      <c r="F405" s="256" t="s">
        <v>1322</v>
      </c>
      <c r="G405" s="257" t="s">
        <v>172</v>
      </c>
      <c r="H405" s="258">
        <v>21.420000000000002</v>
      </c>
      <c r="I405" s="259"/>
      <c r="J405" s="260"/>
      <c r="K405" s="261">
        <f>ROUND(P405*H405,2)</f>
        <v>0</v>
      </c>
      <c r="L405" s="256" t="s">
        <v>478</v>
      </c>
      <c r="M405" s="262"/>
      <c r="N405" s="263" t="s">
        <v>1</v>
      </c>
      <c r="O405" s="230" t="s">
        <v>41</v>
      </c>
      <c r="P405" s="231">
        <f>I405+J405</f>
        <v>0</v>
      </c>
      <c r="Q405" s="231">
        <f>ROUND(I405*H405,2)</f>
        <v>0</v>
      </c>
      <c r="R405" s="231">
        <f>ROUND(J405*H405,2)</f>
        <v>0</v>
      </c>
      <c r="S405" s="92"/>
      <c r="T405" s="232">
        <f>S405*H405</f>
        <v>0</v>
      </c>
      <c r="U405" s="232">
        <v>0.216</v>
      </c>
      <c r="V405" s="232">
        <f>U405*H405</f>
        <v>4.6267200000000006</v>
      </c>
      <c r="W405" s="232">
        <v>0</v>
      </c>
      <c r="X405" s="233">
        <f>W405*H405</f>
        <v>0</v>
      </c>
      <c r="Y405" s="39"/>
      <c r="Z405" s="39"/>
      <c r="AA405" s="39"/>
      <c r="AB405" s="39"/>
      <c r="AC405" s="39"/>
      <c r="AD405" s="39"/>
      <c r="AE405" s="39"/>
      <c r="AR405" s="234" t="s">
        <v>372</v>
      </c>
      <c r="AT405" s="234" t="s">
        <v>345</v>
      </c>
      <c r="AU405" s="234" t="s">
        <v>88</v>
      </c>
      <c r="AY405" s="18" t="s">
        <v>167</v>
      </c>
      <c r="BE405" s="235">
        <f>IF(O405="základní",K405,0)</f>
        <v>0</v>
      </c>
      <c r="BF405" s="235">
        <f>IF(O405="snížená",K405,0)</f>
        <v>0</v>
      </c>
      <c r="BG405" s="235">
        <f>IF(O405="zákl. přenesená",K405,0)</f>
        <v>0</v>
      </c>
      <c r="BH405" s="235">
        <f>IF(O405="sníž. přenesená",K405,0)</f>
        <v>0</v>
      </c>
      <c r="BI405" s="235">
        <f>IF(O405="nulová",K405,0)</f>
        <v>0</v>
      </c>
      <c r="BJ405" s="18" t="s">
        <v>86</v>
      </c>
      <c r="BK405" s="235">
        <f>ROUND(P405*H405,2)</f>
        <v>0</v>
      </c>
      <c r="BL405" s="18" t="s">
        <v>268</v>
      </c>
      <c r="BM405" s="234" t="s">
        <v>1497</v>
      </c>
    </row>
    <row r="406" s="2" customFormat="1">
      <c r="A406" s="39"/>
      <c r="B406" s="40"/>
      <c r="C406" s="41"/>
      <c r="D406" s="236" t="s">
        <v>176</v>
      </c>
      <c r="E406" s="41"/>
      <c r="F406" s="237" t="s">
        <v>1498</v>
      </c>
      <c r="G406" s="41"/>
      <c r="H406" s="41"/>
      <c r="I406" s="238"/>
      <c r="J406" s="238"/>
      <c r="K406" s="41"/>
      <c r="L406" s="41"/>
      <c r="M406" s="45"/>
      <c r="N406" s="239"/>
      <c r="O406" s="240"/>
      <c r="P406" s="92"/>
      <c r="Q406" s="92"/>
      <c r="R406" s="92"/>
      <c r="S406" s="92"/>
      <c r="T406" s="92"/>
      <c r="U406" s="92"/>
      <c r="V406" s="92"/>
      <c r="W406" s="92"/>
      <c r="X406" s="93"/>
      <c r="Y406" s="39"/>
      <c r="Z406" s="39"/>
      <c r="AA406" s="39"/>
      <c r="AB406" s="39"/>
      <c r="AC406" s="39"/>
      <c r="AD406" s="39"/>
      <c r="AE406" s="39"/>
      <c r="AT406" s="18" t="s">
        <v>176</v>
      </c>
      <c r="AU406" s="18" t="s">
        <v>88</v>
      </c>
    </row>
    <row r="407" s="2" customFormat="1">
      <c r="A407" s="39"/>
      <c r="B407" s="40"/>
      <c r="C407" s="41"/>
      <c r="D407" s="236" t="s">
        <v>186</v>
      </c>
      <c r="E407" s="41"/>
      <c r="F407" s="243" t="s">
        <v>1325</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186</v>
      </c>
      <c r="AU407" s="18" t="s">
        <v>88</v>
      </c>
    </row>
    <row r="408" s="13" customFormat="1">
      <c r="A408" s="13"/>
      <c r="B408" s="244"/>
      <c r="C408" s="245"/>
      <c r="D408" s="236" t="s">
        <v>304</v>
      </c>
      <c r="E408" s="268" t="s">
        <v>1</v>
      </c>
      <c r="F408" s="246" t="s">
        <v>1499</v>
      </c>
      <c r="G408" s="245"/>
      <c r="H408" s="247">
        <v>21.420000000000002</v>
      </c>
      <c r="I408" s="248"/>
      <c r="J408" s="248"/>
      <c r="K408" s="245"/>
      <c r="L408" s="245"/>
      <c r="M408" s="249"/>
      <c r="N408" s="280"/>
      <c r="O408" s="281"/>
      <c r="P408" s="281"/>
      <c r="Q408" s="281"/>
      <c r="R408" s="281"/>
      <c r="S408" s="281"/>
      <c r="T408" s="281"/>
      <c r="U408" s="281"/>
      <c r="V408" s="281"/>
      <c r="W408" s="281"/>
      <c r="X408" s="282"/>
      <c r="Y408" s="13"/>
      <c r="Z408" s="13"/>
      <c r="AA408" s="13"/>
      <c r="AB408" s="13"/>
      <c r="AC408" s="13"/>
      <c r="AD408" s="13"/>
      <c r="AE408" s="13"/>
      <c r="AT408" s="253" t="s">
        <v>304</v>
      </c>
      <c r="AU408" s="253" t="s">
        <v>88</v>
      </c>
      <c r="AV408" s="13" t="s">
        <v>88</v>
      </c>
      <c r="AW408" s="13" t="s">
        <v>5</v>
      </c>
      <c r="AX408" s="13" t="s">
        <v>86</v>
      </c>
      <c r="AY408" s="253" t="s">
        <v>167</v>
      </c>
    </row>
    <row r="409" s="2" customFormat="1" ht="6.96" customHeight="1">
      <c r="A409" s="39"/>
      <c r="B409" s="67"/>
      <c r="C409" s="68"/>
      <c r="D409" s="68"/>
      <c r="E409" s="68"/>
      <c r="F409" s="68"/>
      <c r="G409" s="68"/>
      <c r="H409" s="68"/>
      <c r="I409" s="68"/>
      <c r="J409" s="68"/>
      <c r="K409" s="68"/>
      <c r="L409" s="68"/>
      <c r="M409" s="45"/>
      <c r="N409" s="39"/>
      <c r="P409" s="39"/>
      <c r="Q409" s="39"/>
      <c r="R409" s="39"/>
      <c r="S409" s="39"/>
      <c r="T409" s="39"/>
      <c r="U409" s="39"/>
      <c r="V409" s="39"/>
      <c r="W409" s="39"/>
      <c r="X409" s="39"/>
      <c r="Y409" s="39"/>
      <c r="Z409" s="39"/>
      <c r="AA409" s="39"/>
      <c r="AB409" s="39"/>
      <c r="AC409" s="39"/>
      <c r="AD409" s="39"/>
      <c r="AE409" s="39"/>
    </row>
  </sheetData>
  <sheetProtection sheet="1" autoFilter="0" formatColumns="0" formatRows="0" objects="1" scenarios="1" spinCount="100000" saltValue="9GKqVnVnhXtlVGAiPDBWw4YOwFJf/3DePYsMHBgZftmpMVHkQUNnRczmxnot59cDMDKBIRERFNMIIeOMkC5iKw==" hashValue="9oC38KU2WBkfw8RI5pUAPEjxZgIK3w0qbK1JHHWA5f830BVEWEw9TQsNgRM8C7Yv1KuLweh+Qg3AIBK8jKbN/g==" algorithmName="SHA-512" password="CC35"/>
  <autoFilter ref="C127:L408"/>
  <mergeCells count="9">
    <mergeCell ref="E7:H7"/>
    <mergeCell ref="E9:H9"/>
    <mergeCell ref="E18:H18"/>
    <mergeCell ref="E27:H27"/>
    <mergeCell ref="E85:H85"/>
    <mergeCell ref="E87:H87"/>
    <mergeCell ref="E118:H118"/>
    <mergeCell ref="E120:H120"/>
    <mergeCell ref="M2:Z2"/>
  </mergeCells>
  <hyperlinks>
    <hyperlink ref="F133" r:id="rId1" display="https://podminky.urs.cz/item/CS_URS_2023_02/113106161"/>
    <hyperlink ref="F136" r:id="rId2" display="https://podminky.urs.cz/item/CS_URS_2023_02/113106171"/>
    <hyperlink ref="F139" r:id="rId3" display="https://podminky.urs.cz/item/CS_URS_2023_02/113107223"/>
    <hyperlink ref="F142" r:id="rId4" display="https://podminky.urs.cz/item/CS_URS_2023_02/113107243"/>
    <hyperlink ref="F145" r:id="rId5" display="https://podminky.urs.cz/item/CS_URS_2023_02/113107322"/>
    <hyperlink ref="F148" r:id="rId6" display="https://podminky.urs.cz/item/CS_URS_2023_02/113107341"/>
    <hyperlink ref="F151" r:id="rId7" display="https://podminky.urs.cz/item/CS_URS_2023_02/113201112"/>
    <hyperlink ref="F154" r:id="rId8" display="https://podminky.urs.cz/item/CS_URS_2023_02/113202111"/>
    <hyperlink ref="F158" r:id="rId9" display="https://podminky.urs.cz/item/CS_URS_2023_02/113202111"/>
    <hyperlink ref="F162" r:id="rId10" display="https://podminky.urs.cz/item/CS_URS_2023_02/122252203"/>
    <hyperlink ref="F165" r:id="rId11" display="https://podminky.urs.cz/item/CS_URS_2022_01/122702119"/>
    <hyperlink ref="F174" r:id="rId12" display="https://podminky.urs.cz/item/CS_URS_2023_02/131151201"/>
    <hyperlink ref="F178" r:id="rId13" display="https://podminky.urs.cz/item/CS_URS_2023_02/132151101"/>
    <hyperlink ref="F182" r:id="rId14" display="https://podminky.urs.cz/item/CS_URS_2023_02/162751117"/>
    <hyperlink ref="F185" r:id="rId15" display="https://podminky.urs.cz/item/CS_URS_2023_02/162751119"/>
    <hyperlink ref="F190" r:id="rId16" display="https://podminky.urs.cz/item/CS_URS_2023_02/171201221"/>
    <hyperlink ref="F194" r:id="rId17" display="https://podminky.urs.cz/item/CS_URS_2023_02/171251201"/>
    <hyperlink ref="F197" r:id="rId18" display="https://podminky.urs.cz/item/CS_URS_2022_01/181951112"/>
    <hyperlink ref="F226" r:id="rId19" display="https://podminky.urs.cz/item/CS_URS_2022_01/564671111"/>
    <hyperlink ref="F229" r:id="rId20" display="https://podminky.urs.cz/item/CS_URS_2022_01/564671111"/>
    <hyperlink ref="F232" r:id="rId21" display="https://podminky.urs.cz/item/CS_URS_2022_01/919726122"/>
    <hyperlink ref="F237" r:id="rId22" display="https://podminky.urs.cz/item/CS_URS_2023_02/212752102"/>
    <hyperlink ref="F242" r:id="rId23" display="https://podminky.urs.cz/item/CS_URS_2023_02/564861111"/>
    <hyperlink ref="F246" r:id="rId24" display="https://podminky.urs.cz/item/CS_URS_2023_02/564861111"/>
    <hyperlink ref="F250" r:id="rId25" display="https://podminky.urs.cz/item/CS_URS_2023_02/567122114"/>
    <hyperlink ref="F254" r:id="rId26" display="https://podminky.urs.cz/item/CS_URS_2023_02/567122114"/>
    <hyperlink ref="F258" r:id="rId27" display="https://podminky.urs.cz/item/CS_URS_2023_02/591241111"/>
    <hyperlink ref="F266" r:id="rId28" display="https://podminky.urs.cz/item/CS_URS_2023_02/594511112"/>
    <hyperlink ref="F281" r:id="rId29" display="https://podminky.urs.cz/item/CS_URS_2022_01/890411811"/>
    <hyperlink ref="F291" r:id="rId30" display="https://podminky.urs.cz/item/CS_URS_2022_01/899331111"/>
    <hyperlink ref="F294" r:id="rId31" display="https://podminky.urs.cz/item/CS_URS_2022_01/899431111"/>
    <hyperlink ref="F298" r:id="rId32" display="https://podminky.urs.cz/item/CS_URS_2023_02/916111113"/>
    <hyperlink ref="F305" r:id="rId33" display="https://podminky.urs.cz/item/CS_URS_2023_02/916111123"/>
    <hyperlink ref="F320" r:id="rId34" display="https://podminky.urs.cz/item/CS_URS_2023_02/916241113"/>
    <hyperlink ref="F323" r:id="rId35" display="https://podminky.urs.cz/item/CS_URS_2022_01/916991121"/>
    <hyperlink ref="F327" r:id="rId36" display="https://podminky.urs.cz/item/CS_URS_2023_02/919735111"/>
    <hyperlink ref="F330" r:id="rId37" display="https://podminky.urs.cz/item/CS_URS_2023_02/919735112"/>
    <hyperlink ref="F333" r:id="rId38" display="https://podminky.urs.cz/item/CS_URS_2023_02/919791823"/>
    <hyperlink ref="F337" r:id="rId39" display="https://podminky.urs.cz/item/CS_URS_2023_02/979024443"/>
    <hyperlink ref="F340" r:id="rId40" display="https://podminky.urs.cz/item/CS_URS_2023_02/979054451"/>
    <hyperlink ref="F343" r:id="rId41" display="https://podminky.urs.cz/item/CS_URS_2023_02/979071121"/>
    <hyperlink ref="F351" r:id="rId42" display="https://podminky.urs.cz/item/CS_URS_2022_01/997221551"/>
    <hyperlink ref="F357" r:id="rId43" display="https://podminky.urs.cz/item/CS_URS_2022_01/997221559"/>
    <hyperlink ref="F362" r:id="rId44" display="https://podminky.urs.cz/item/CS_URS_2022_01/997221561"/>
    <hyperlink ref="F367" r:id="rId45" display="https://podminky.urs.cz/item/CS_URS_2022_01/997221569"/>
    <hyperlink ref="F372" r:id="rId46" display="https://podminky.urs.cz/item/CS_URS_2022_01/997221569"/>
    <hyperlink ref="F377" r:id="rId47" display="https://podminky.urs.cz/item/CS_URS_2022_01/997221861"/>
    <hyperlink ref="F382" r:id="rId48" display="https://podminky.urs.cz/item/CS_URS_2022_01/997221873"/>
    <hyperlink ref="F387" r:id="rId49" display="https://podminky.urs.cz/item/CS_URS_2022_01/997221875"/>
    <hyperlink ref="F393" r:id="rId50" display="https://podminky.urs.cz/item/CS_URS_2023_02/998223011"/>
    <hyperlink ref="F398" r:id="rId51" display="https://podminky.urs.cz/item/CS_URS_2022_01/711132101"/>
    <hyperlink ref="F404" r:id="rId52" display="https://podminky.urs.cz/item/CS_URS_2023_02/772522170"/>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97</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1500</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ROUND((SUM(BE128:BE440)),  2)</f>
        <v>0</v>
      </c>
      <c r="G35" s="39"/>
      <c r="H35" s="39"/>
      <c r="I35" s="157">
        <v>0.20999999999999999</v>
      </c>
      <c r="J35" s="39"/>
      <c r="K35" s="152">
        <f>ROUND(((SUM(BE128:BE440))*I35),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ROUND((SUM(BF128:BF440)),  2)</f>
        <v>0</v>
      </c>
      <c r="G36" s="39"/>
      <c r="H36" s="39"/>
      <c r="I36" s="157">
        <v>0.14999999999999999</v>
      </c>
      <c r="J36" s="39"/>
      <c r="K36" s="152">
        <f>ROUND(((SUM(BF128:BF440))*I36),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ROUND((SUM(BG128:BG440)),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ROUND((SUM(BH128:BH440)),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ROUND((SUM(BI128:BI440)),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103 - MK ul. Husitská</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Q128</f>
        <v>0</v>
      </c>
      <c r="J96" s="111">
        <f>R128</f>
        <v>0</v>
      </c>
      <c r="K96" s="111">
        <f>K128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Q129</f>
        <v>0</v>
      </c>
      <c r="J97" s="185">
        <f>R129</f>
        <v>0</v>
      </c>
      <c r="K97" s="185">
        <f>K129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Q130</f>
        <v>0</v>
      </c>
      <c r="J98" s="191">
        <f>R130</f>
        <v>0</v>
      </c>
      <c r="K98" s="191">
        <f>K130</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1501</v>
      </c>
      <c r="E99" s="190"/>
      <c r="F99" s="190"/>
      <c r="G99" s="190"/>
      <c r="H99" s="190"/>
      <c r="I99" s="191">
        <f>Q224</f>
        <v>0</v>
      </c>
      <c r="J99" s="191">
        <f>R224</f>
        <v>0</v>
      </c>
      <c r="K99" s="191">
        <f>K224</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464</v>
      </c>
      <c r="E100" s="190"/>
      <c r="F100" s="190"/>
      <c r="G100" s="190"/>
      <c r="H100" s="190"/>
      <c r="I100" s="191">
        <f>Q260</f>
        <v>0</v>
      </c>
      <c r="J100" s="191">
        <f>R260</f>
        <v>0</v>
      </c>
      <c r="K100" s="191">
        <f>K260</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465</v>
      </c>
      <c r="E101" s="190"/>
      <c r="F101" s="190"/>
      <c r="G101" s="190"/>
      <c r="H101" s="190"/>
      <c r="I101" s="191">
        <f>Q265</f>
        <v>0</v>
      </c>
      <c r="J101" s="191">
        <f>R265</f>
        <v>0</v>
      </c>
      <c r="K101" s="191">
        <f>K265</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467</v>
      </c>
      <c r="E102" s="190"/>
      <c r="F102" s="190"/>
      <c r="G102" s="190"/>
      <c r="H102" s="190"/>
      <c r="I102" s="191">
        <f>Q272</f>
        <v>0</v>
      </c>
      <c r="J102" s="191">
        <f>R272</f>
        <v>0</v>
      </c>
      <c r="K102" s="191">
        <f>K272</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468</v>
      </c>
      <c r="E103" s="190"/>
      <c r="F103" s="190"/>
      <c r="G103" s="190"/>
      <c r="H103" s="190"/>
      <c r="I103" s="191">
        <f>Q331</f>
        <v>0</v>
      </c>
      <c r="J103" s="191">
        <f>R331</f>
        <v>0</v>
      </c>
      <c r="K103" s="191">
        <f>K331</f>
        <v>0</v>
      </c>
      <c r="L103" s="188"/>
      <c r="M103" s="192"/>
      <c r="S103" s="10"/>
      <c r="T103" s="10"/>
      <c r="U103" s="10"/>
      <c r="V103" s="10"/>
      <c r="W103" s="10"/>
      <c r="X103" s="10"/>
      <c r="Y103" s="10"/>
      <c r="Z103" s="10"/>
      <c r="AA103" s="10"/>
      <c r="AB103" s="10"/>
      <c r="AC103" s="10"/>
      <c r="AD103" s="10"/>
      <c r="AE103" s="10"/>
    </row>
    <row r="104" s="10" customFormat="1" ht="19.92" customHeight="1">
      <c r="A104" s="10"/>
      <c r="B104" s="187"/>
      <c r="C104" s="188"/>
      <c r="D104" s="189" t="s">
        <v>469</v>
      </c>
      <c r="E104" s="190"/>
      <c r="F104" s="190"/>
      <c r="G104" s="190"/>
      <c r="H104" s="190"/>
      <c r="I104" s="191">
        <f>Q348</f>
        <v>0</v>
      </c>
      <c r="J104" s="191">
        <f>R348</f>
        <v>0</v>
      </c>
      <c r="K104" s="191">
        <f>K348</f>
        <v>0</v>
      </c>
      <c r="L104" s="188"/>
      <c r="M104" s="192"/>
      <c r="S104" s="10"/>
      <c r="T104" s="10"/>
      <c r="U104" s="10"/>
      <c r="V104" s="10"/>
      <c r="W104" s="10"/>
      <c r="X104" s="10"/>
      <c r="Y104" s="10"/>
      <c r="Z104" s="10"/>
      <c r="AA104" s="10"/>
      <c r="AB104" s="10"/>
      <c r="AC104" s="10"/>
      <c r="AD104" s="10"/>
      <c r="AE104" s="10"/>
    </row>
    <row r="105" s="10" customFormat="1" ht="19.92" customHeight="1">
      <c r="A105" s="10"/>
      <c r="B105" s="187"/>
      <c r="C105" s="188"/>
      <c r="D105" s="189" t="s">
        <v>470</v>
      </c>
      <c r="E105" s="190"/>
      <c r="F105" s="190"/>
      <c r="G105" s="190"/>
      <c r="H105" s="190"/>
      <c r="I105" s="191">
        <f>Q385</f>
        <v>0</v>
      </c>
      <c r="J105" s="191">
        <f>R385</f>
        <v>0</v>
      </c>
      <c r="K105" s="191">
        <f>K385</f>
        <v>0</v>
      </c>
      <c r="L105" s="188"/>
      <c r="M105" s="192"/>
      <c r="S105" s="10"/>
      <c r="T105" s="10"/>
      <c r="U105" s="10"/>
      <c r="V105" s="10"/>
      <c r="W105" s="10"/>
      <c r="X105" s="10"/>
      <c r="Y105" s="10"/>
      <c r="Z105" s="10"/>
      <c r="AA105" s="10"/>
      <c r="AB105" s="10"/>
      <c r="AC105" s="10"/>
      <c r="AD105" s="10"/>
      <c r="AE105" s="10"/>
    </row>
    <row r="106" s="10" customFormat="1" ht="19.92" customHeight="1">
      <c r="A106" s="10"/>
      <c r="B106" s="187"/>
      <c r="C106" s="188"/>
      <c r="D106" s="189" t="s">
        <v>471</v>
      </c>
      <c r="E106" s="190"/>
      <c r="F106" s="190"/>
      <c r="G106" s="190"/>
      <c r="H106" s="190"/>
      <c r="I106" s="191">
        <f>Q430</f>
        <v>0</v>
      </c>
      <c r="J106" s="191">
        <f>R430</f>
        <v>0</v>
      </c>
      <c r="K106" s="191">
        <f>K430</f>
        <v>0</v>
      </c>
      <c r="L106" s="188"/>
      <c r="M106" s="192"/>
      <c r="S106" s="10"/>
      <c r="T106" s="10"/>
      <c r="U106" s="10"/>
      <c r="V106" s="10"/>
      <c r="W106" s="10"/>
      <c r="X106" s="10"/>
      <c r="Y106" s="10"/>
      <c r="Z106" s="10"/>
      <c r="AA106" s="10"/>
      <c r="AB106" s="10"/>
      <c r="AC106" s="10"/>
      <c r="AD106" s="10"/>
      <c r="AE106" s="10"/>
    </row>
    <row r="107" s="9" customFormat="1" ht="24.96" customHeight="1">
      <c r="A107" s="9"/>
      <c r="B107" s="181"/>
      <c r="C107" s="182"/>
      <c r="D107" s="183" t="s">
        <v>472</v>
      </c>
      <c r="E107" s="184"/>
      <c r="F107" s="184"/>
      <c r="G107" s="184"/>
      <c r="H107" s="184"/>
      <c r="I107" s="185">
        <f>Q434</f>
        <v>0</v>
      </c>
      <c r="J107" s="185">
        <f>R434</f>
        <v>0</v>
      </c>
      <c r="K107" s="185">
        <f>K434</f>
        <v>0</v>
      </c>
      <c r="L107" s="182"/>
      <c r="M107" s="186"/>
      <c r="S107" s="9"/>
      <c r="T107" s="9"/>
      <c r="U107" s="9"/>
      <c r="V107" s="9"/>
      <c r="W107" s="9"/>
      <c r="X107" s="9"/>
      <c r="Y107" s="9"/>
      <c r="Z107" s="9"/>
      <c r="AA107" s="9"/>
      <c r="AB107" s="9"/>
      <c r="AC107" s="9"/>
      <c r="AD107" s="9"/>
      <c r="AE107" s="9"/>
    </row>
    <row r="108" s="10" customFormat="1" ht="19.92" customHeight="1">
      <c r="A108" s="10"/>
      <c r="B108" s="187"/>
      <c r="C108" s="188"/>
      <c r="D108" s="189" t="s">
        <v>473</v>
      </c>
      <c r="E108" s="190"/>
      <c r="F108" s="190"/>
      <c r="G108" s="190"/>
      <c r="H108" s="190"/>
      <c r="I108" s="191">
        <f>Q435</f>
        <v>0</v>
      </c>
      <c r="J108" s="191">
        <f>R435</f>
        <v>0</v>
      </c>
      <c r="K108" s="191">
        <f>K435</f>
        <v>0</v>
      </c>
      <c r="L108" s="188"/>
      <c r="M108" s="19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8"/>
      <c r="M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70"/>
      <c r="M114" s="64"/>
      <c r="S114" s="39"/>
      <c r="T114" s="39"/>
      <c r="U114" s="39"/>
      <c r="V114" s="39"/>
      <c r="W114" s="39"/>
      <c r="X114" s="39"/>
      <c r="Y114" s="39"/>
      <c r="Z114" s="39"/>
      <c r="AA114" s="39"/>
      <c r="AB114" s="39"/>
      <c r="AC114" s="39"/>
      <c r="AD114" s="39"/>
      <c r="AE114" s="39"/>
    </row>
    <row r="115" s="2" customFormat="1" ht="24.96" customHeight="1">
      <c r="A115" s="39"/>
      <c r="B115" s="40"/>
      <c r="C115" s="24" t="s">
        <v>148</v>
      </c>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6.5" customHeight="1">
      <c r="A118" s="39"/>
      <c r="B118" s="40"/>
      <c r="C118" s="41"/>
      <c r="D118" s="41"/>
      <c r="E118" s="176" t="str">
        <f>E7</f>
        <v>Úpravy náměstí Republiky v rámci MPZ Tachov</v>
      </c>
      <c r="F118" s="33"/>
      <c r="G118" s="33"/>
      <c r="H118" s="33"/>
      <c r="I118" s="41"/>
      <c r="J118" s="41"/>
      <c r="K118" s="41"/>
      <c r="L118" s="41"/>
      <c r="M118" s="64"/>
      <c r="S118" s="39"/>
      <c r="T118" s="39"/>
      <c r="U118" s="39"/>
      <c r="V118" s="39"/>
      <c r="W118" s="39"/>
      <c r="X118" s="39"/>
      <c r="Y118" s="39"/>
      <c r="Z118" s="39"/>
      <c r="AA118" s="39"/>
      <c r="AB118" s="39"/>
      <c r="AC118" s="39"/>
      <c r="AD118" s="39"/>
      <c r="AE118" s="39"/>
    </row>
    <row r="119" s="2" customFormat="1" ht="12" customHeight="1">
      <c r="A119" s="39"/>
      <c r="B119" s="40"/>
      <c r="C119" s="33" t="s">
        <v>133</v>
      </c>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103 - MK ul. Husitská</v>
      </c>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41"/>
      <c r="M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F12</f>
        <v xml:space="preserve"> </v>
      </c>
      <c r="G122" s="41"/>
      <c r="H122" s="41"/>
      <c r="I122" s="33" t="s">
        <v>23</v>
      </c>
      <c r="J122" s="80" t="str">
        <f>IF(J12="","",J12)</f>
        <v>11. 12. 2023</v>
      </c>
      <c r="K122" s="41"/>
      <c r="L122" s="41"/>
      <c r="M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41"/>
      <c r="M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E15</f>
        <v>Město Tachov</v>
      </c>
      <c r="G124" s="41"/>
      <c r="H124" s="41"/>
      <c r="I124" s="33" t="s">
        <v>31</v>
      </c>
      <c r="J124" s="37" t="str">
        <f>E21</f>
        <v>Ing. Václav Lacyk</v>
      </c>
      <c r="K124" s="41"/>
      <c r="L124" s="41"/>
      <c r="M124" s="64"/>
      <c r="S124" s="39"/>
      <c r="T124" s="39"/>
      <c r="U124" s="39"/>
      <c r="V124" s="39"/>
      <c r="W124" s="39"/>
      <c r="X124" s="39"/>
      <c r="Y124" s="39"/>
      <c r="Z124" s="39"/>
      <c r="AA124" s="39"/>
      <c r="AB124" s="39"/>
      <c r="AC124" s="39"/>
      <c r="AD124" s="39"/>
      <c r="AE124" s="39"/>
    </row>
    <row r="125" s="2" customFormat="1" ht="25.65" customHeight="1">
      <c r="A125" s="39"/>
      <c r="B125" s="40"/>
      <c r="C125" s="33" t="s">
        <v>29</v>
      </c>
      <c r="D125" s="41"/>
      <c r="E125" s="41"/>
      <c r="F125" s="28" t="str">
        <f>IF(E18="","",E18)</f>
        <v>Vyplň údaj</v>
      </c>
      <c r="G125" s="41"/>
      <c r="H125" s="41"/>
      <c r="I125" s="33" t="s">
        <v>33</v>
      </c>
      <c r="J125" s="37" t="str">
        <f>E24</f>
        <v>D PROJEKT PLZEŇ Nedvěd s.r.o.</v>
      </c>
      <c r="K125" s="41"/>
      <c r="L125" s="41"/>
      <c r="M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41"/>
      <c r="M126" s="64"/>
      <c r="S126" s="39"/>
      <c r="T126" s="39"/>
      <c r="U126" s="39"/>
      <c r="V126" s="39"/>
      <c r="W126" s="39"/>
      <c r="X126" s="39"/>
      <c r="Y126" s="39"/>
      <c r="Z126" s="39"/>
      <c r="AA126" s="39"/>
      <c r="AB126" s="39"/>
      <c r="AC126" s="39"/>
      <c r="AD126" s="39"/>
      <c r="AE126" s="39"/>
    </row>
    <row r="127" s="11" customFormat="1" ht="29.28" customHeight="1">
      <c r="A127" s="193"/>
      <c r="B127" s="194"/>
      <c r="C127" s="195" t="s">
        <v>149</v>
      </c>
      <c r="D127" s="196" t="s">
        <v>61</v>
      </c>
      <c r="E127" s="196" t="s">
        <v>57</v>
      </c>
      <c r="F127" s="196" t="s">
        <v>58</v>
      </c>
      <c r="G127" s="196" t="s">
        <v>150</v>
      </c>
      <c r="H127" s="196" t="s">
        <v>151</v>
      </c>
      <c r="I127" s="196" t="s">
        <v>152</v>
      </c>
      <c r="J127" s="196" t="s">
        <v>153</v>
      </c>
      <c r="K127" s="196" t="s">
        <v>143</v>
      </c>
      <c r="L127" s="197" t="s">
        <v>154</v>
      </c>
      <c r="M127" s="198"/>
      <c r="N127" s="101" t="s">
        <v>1</v>
      </c>
      <c r="O127" s="102" t="s">
        <v>40</v>
      </c>
      <c r="P127" s="102" t="s">
        <v>155</v>
      </c>
      <c r="Q127" s="102" t="s">
        <v>156</v>
      </c>
      <c r="R127" s="102" t="s">
        <v>157</v>
      </c>
      <c r="S127" s="102" t="s">
        <v>158</v>
      </c>
      <c r="T127" s="102" t="s">
        <v>159</v>
      </c>
      <c r="U127" s="102" t="s">
        <v>160</v>
      </c>
      <c r="V127" s="102" t="s">
        <v>161</v>
      </c>
      <c r="W127" s="102" t="s">
        <v>162</v>
      </c>
      <c r="X127" s="103" t="s">
        <v>163</v>
      </c>
      <c r="Y127" s="193"/>
      <c r="Z127" s="193"/>
      <c r="AA127" s="193"/>
      <c r="AB127" s="193"/>
      <c r="AC127" s="193"/>
      <c r="AD127" s="193"/>
      <c r="AE127" s="193"/>
    </row>
    <row r="128" s="2" customFormat="1" ht="22.8" customHeight="1">
      <c r="A128" s="39"/>
      <c r="B128" s="40"/>
      <c r="C128" s="108" t="s">
        <v>164</v>
      </c>
      <c r="D128" s="41"/>
      <c r="E128" s="41"/>
      <c r="F128" s="41"/>
      <c r="G128" s="41"/>
      <c r="H128" s="41"/>
      <c r="I128" s="41"/>
      <c r="J128" s="41"/>
      <c r="K128" s="199">
        <f>BK128</f>
        <v>0</v>
      </c>
      <c r="L128" s="41"/>
      <c r="M128" s="45"/>
      <c r="N128" s="104"/>
      <c r="O128" s="200"/>
      <c r="P128" s="105"/>
      <c r="Q128" s="201">
        <f>Q129+Q434</f>
        <v>0</v>
      </c>
      <c r="R128" s="201">
        <f>R129+R434</f>
        <v>0</v>
      </c>
      <c r="S128" s="105"/>
      <c r="T128" s="202">
        <f>T129+T434</f>
        <v>0</v>
      </c>
      <c r="U128" s="105"/>
      <c r="V128" s="202">
        <f>V129+V434</f>
        <v>153.98347943000002</v>
      </c>
      <c r="W128" s="105"/>
      <c r="X128" s="203">
        <f>X129+X434</f>
        <v>452.70709999999997</v>
      </c>
      <c r="Y128" s="39"/>
      <c r="Z128" s="39"/>
      <c r="AA128" s="39"/>
      <c r="AB128" s="39"/>
      <c r="AC128" s="39"/>
      <c r="AD128" s="39"/>
      <c r="AE128" s="39"/>
      <c r="AT128" s="18" t="s">
        <v>77</v>
      </c>
      <c r="AU128" s="18" t="s">
        <v>145</v>
      </c>
      <c r="BK128" s="204">
        <f>BK129+BK434</f>
        <v>0</v>
      </c>
    </row>
    <row r="129" s="12" customFormat="1" ht="25.92" customHeight="1">
      <c r="A129" s="12"/>
      <c r="B129" s="205"/>
      <c r="C129" s="206"/>
      <c r="D129" s="207" t="s">
        <v>77</v>
      </c>
      <c r="E129" s="208" t="s">
        <v>165</v>
      </c>
      <c r="F129" s="208" t="s">
        <v>166</v>
      </c>
      <c r="G129" s="206"/>
      <c r="H129" s="206"/>
      <c r="I129" s="209"/>
      <c r="J129" s="209"/>
      <c r="K129" s="210">
        <f>BK129</f>
        <v>0</v>
      </c>
      <c r="L129" s="206"/>
      <c r="M129" s="211"/>
      <c r="N129" s="212"/>
      <c r="O129" s="213"/>
      <c r="P129" s="213"/>
      <c r="Q129" s="214">
        <f>Q130+Q224+Q260+Q265+Q272+Q331+Q348+Q385+Q430</f>
        <v>0</v>
      </c>
      <c r="R129" s="214">
        <f>R130+R224+R260+R265+R272+R331+R348+R385+R430</f>
        <v>0</v>
      </c>
      <c r="S129" s="213"/>
      <c r="T129" s="215">
        <f>T130+T224+T260+T265+T272+T331+T348+T385+T430</f>
        <v>0</v>
      </c>
      <c r="U129" s="213"/>
      <c r="V129" s="215">
        <f>V130+V224+V260+V265+V272+V331+V348+V385+V430</f>
        <v>153.96004943000003</v>
      </c>
      <c r="W129" s="213"/>
      <c r="X129" s="216">
        <f>X130+X224+X260+X265+X272+X331+X348+X385+X430</f>
        <v>452.70709999999997</v>
      </c>
      <c r="Y129" s="12"/>
      <c r="Z129" s="12"/>
      <c r="AA129" s="12"/>
      <c r="AB129" s="12"/>
      <c r="AC129" s="12"/>
      <c r="AD129" s="12"/>
      <c r="AE129" s="12"/>
      <c r="AR129" s="217" t="s">
        <v>86</v>
      </c>
      <c r="AT129" s="218" t="s">
        <v>77</v>
      </c>
      <c r="AU129" s="218" t="s">
        <v>78</v>
      </c>
      <c r="AY129" s="217" t="s">
        <v>167</v>
      </c>
      <c r="BK129" s="219">
        <f>BK130+BK224+BK260+BK265+BK272+BK331+BK348+BK385+BK430</f>
        <v>0</v>
      </c>
    </row>
    <row r="130" s="12" customFormat="1" ht="22.8" customHeight="1">
      <c r="A130" s="12"/>
      <c r="B130" s="205"/>
      <c r="C130" s="206"/>
      <c r="D130" s="207" t="s">
        <v>77</v>
      </c>
      <c r="E130" s="220" t="s">
        <v>86</v>
      </c>
      <c r="F130" s="220" t="s">
        <v>168</v>
      </c>
      <c r="G130" s="206"/>
      <c r="H130" s="206"/>
      <c r="I130" s="209"/>
      <c r="J130" s="209"/>
      <c r="K130" s="221">
        <f>BK130</f>
        <v>0</v>
      </c>
      <c r="L130" s="206"/>
      <c r="M130" s="211"/>
      <c r="N130" s="212"/>
      <c r="O130" s="213"/>
      <c r="P130" s="213"/>
      <c r="Q130" s="214">
        <f>SUM(Q131:Q223)</f>
        <v>0</v>
      </c>
      <c r="R130" s="214">
        <f>SUM(R131:R223)</f>
        <v>0</v>
      </c>
      <c r="S130" s="213"/>
      <c r="T130" s="215">
        <f>SUM(T131:T223)</f>
        <v>0</v>
      </c>
      <c r="U130" s="213"/>
      <c r="V130" s="215">
        <f>SUM(V131:V223)</f>
        <v>0</v>
      </c>
      <c r="W130" s="213"/>
      <c r="X130" s="216">
        <f>SUM(X131:X223)</f>
        <v>448.86709999999999</v>
      </c>
      <c r="Y130" s="12"/>
      <c r="Z130" s="12"/>
      <c r="AA130" s="12"/>
      <c r="AB130" s="12"/>
      <c r="AC130" s="12"/>
      <c r="AD130" s="12"/>
      <c r="AE130" s="12"/>
      <c r="AR130" s="217" t="s">
        <v>86</v>
      </c>
      <c r="AT130" s="218" t="s">
        <v>77</v>
      </c>
      <c r="AU130" s="218" t="s">
        <v>86</v>
      </c>
      <c r="AY130" s="217" t="s">
        <v>167</v>
      </c>
      <c r="BK130" s="219">
        <f>SUM(BK131:BK223)</f>
        <v>0</v>
      </c>
    </row>
    <row r="131" s="2" customFormat="1" ht="24.15" customHeight="1">
      <c r="A131" s="39"/>
      <c r="B131" s="40"/>
      <c r="C131" s="222" t="s">
        <v>86</v>
      </c>
      <c r="D131" s="222" t="s">
        <v>169</v>
      </c>
      <c r="E131" s="223" t="s">
        <v>497</v>
      </c>
      <c r="F131" s="224" t="s">
        <v>498</v>
      </c>
      <c r="G131" s="225" t="s">
        <v>172</v>
      </c>
      <c r="H131" s="226">
        <v>1.03</v>
      </c>
      <c r="I131" s="227"/>
      <c r="J131" s="227"/>
      <c r="K131" s="228">
        <f>ROUND(P131*H131,2)</f>
        <v>0</v>
      </c>
      <c r="L131" s="224" t="s">
        <v>478</v>
      </c>
      <c r="M131" s="45"/>
      <c r="N131" s="229" t="s">
        <v>1</v>
      </c>
      <c r="O131" s="230" t="s">
        <v>41</v>
      </c>
      <c r="P131" s="231">
        <f>I131+J131</f>
        <v>0</v>
      </c>
      <c r="Q131" s="231">
        <f>ROUND(I131*H131,2)</f>
        <v>0</v>
      </c>
      <c r="R131" s="231">
        <f>ROUND(J131*H131,2)</f>
        <v>0</v>
      </c>
      <c r="S131" s="92"/>
      <c r="T131" s="232">
        <f>S131*H131</f>
        <v>0</v>
      </c>
      <c r="U131" s="232">
        <v>0</v>
      </c>
      <c r="V131" s="232">
        <f>U131*H131</f>
        <v>0</v>
      </c>
      <c r="W131" s="232">
        <v>0.32000000000000001</v>
      </c>
      <c r="X131" s="233">
        <f>W131*H131</f>
        <v>0.3296</v>
      </c>
      <c r="Y131" s="39"/>
      <c r="Z131" s="39"/>
      <c r="AA131" s="39"/>
      <c r="AB131" s="39"/>
      <c r="AC131" s="39"/>
      <c r="AD131" s="39"/>
      <c r="AE131" s="39"/>
      <c r="AR131" s="234" t="s">
        <v>174</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174</v>
      </c>
      <c r="BM131" s="234" t="s">
        <v>1502</v>
      </c>
    </row>
    <row r="132" s="2" customFormat="1">
      <c r="A132" s="39"/>
      <c r="B132" s="40"/>
      <c r="C132" s="41"/>
      <c r="D132" s="236" t="s">
        <v>176</v>
      </c>
      <c r="E132" s="41"/>
      <c r="F132" s="237" t="s">
        <v>500</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501</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ht="24.15" customHeight="1">
      <c r="A134" s="39"/>
      <c r="B134" s="40"/>
      <c r="C134" s="222" t="s">
        <v>88</v>
      </c>
      <c r="D134" s="222" t="s">
        <v>169</v>
      </c>
      <c r="E134" s="223" t="s">
        <v>1346</v>
      </c>
      <c r="F134" s="224" t="s">
        <v>1347</v>
      </c>
      <c r="G134" s="225" t="s">
        <v>172</v>
      </c>
      <c r="H134" s="226">
        <v>17.399999999999999</v>
      </c>
      <c r="I134" s="227"/>
      <c r="J134" s="227"/>
      <c r="K134" s="228">
        <f>ROUND(P134*H134,2)</f>
        <v>0</v>
      </c>
      <c r="L134" s="224" t="s">
        <v>478</v>
      </c>
      <c r="M134" s="45"/>
      <c r="N134" s="229" t="s">
        <v>1</v>
      </c>
      <c r="O134" s="230" t="s">
        <v>41</v>
      </c>
      <c r="P134" s="231">
        <f>I134+J134</f>
        <v>0</v>
      </c>
      <c r="Q134" s="231">
        <f>ROUND(I134*H134,2)</f>
        <v>0</v>
      </c>
      <c r="R134" s="231">
        <f>ROUND(J134*H134,2)</f>
        <v>0</v>
      </c>
      <c r="S134" s="92"/>
      <c r="T134" s="232">
        <f>S134*H134</f>
        <v>0</v>
      </c>
      <c r="U134" s="232">
        <v>0</v>
      </c>
      <c r="V134" s="232">
        <f>U134*H134</f>
        <v>0</v>
      </c>
      <c r="W134" s="232">
        <v>0.29499999999999998</v>
      </c>
      <c r="X134" s="233">
        <f>W134*H134</f>
        <v>5.1329999999999991</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1503</v>
      </c>
    </row>
    <row r="135" s="2" customFormat="1">
      <c r="A135" s="39"/>
      <c r="B135" s="40"/>
      <c r="C135" s="41"/>
      <c r="D135" s="236" t="s">
        <v>176</v>
      </c>
      <c r="E135" s="41"/>
      <c r="F135" s="237" t="s">
        <v>1349</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41" t="s">
        <v>178</v>
      </c>
      <c r="E136" s="41"/>
      <c r="F136" s="242" t="s">
        <v>1350</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178</v>
      </c>
      <c r="AU136" s="18" t="s">
        <v>88</v>
      </c>
    </row>
    <row r="137" s="2" customFormat="1" ht="33" customHeight="1">
      <c r="A137" s="39"/>
      <c r="B137" s="40"/>
      <c r="C137" s="222" t="s">
        <v>188</v>
      </c>
      <c r="D137" s="222" t="s">
        <v>169</v>
      </c>
      <c r="E137" s="223" t="s">
        <v>1504</v>
      </c>
      <c r="F137" s="224" t="s">
        <v>1505</v>
      </c>
      <c r="G137" s="225" t="s">
        <v>172</v>
      </c>
      <c r="H137" s="226">
        <v>108.09999999999999</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0.29499999999999998</v>
      </c>
      <c r="X137" s="233">
        <f>W137*H137</f>
        <v>31.889499999999998</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1506</v>
      </c>
    </row>
    <row r="138" s="2" customFormat="1">
      <c r="A138" s="39"/>
      <c r="B138" s="40"/>
      <c r="C138" s="41"/>
      <c r="D138" s="236" t="s">
        <v>176</v>
      </c>
      <c r="E138" s="41"/>
      <c r="F138" s="237" t="s">
        <v>1507</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1508</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2" customFormat="1">
      <c r="A140" s="39"/>
      <c r="B140" s="40"/>
      <c r="C140" s="41"/>
      <c r="D140" s="236" t="s">
        <v>186</v>
      </c>
      <c r="E140" s="41"/>
      <c r="F140" s="243" t="s">
        <v>1509</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186</v>
      </c>
      <c r="AU140" s="18" t="s">
        <v>88</v>
      </c>
    </row>
    <row r="141" s="2" customFormat="1" ht="33" customHeight="1">
      <c r="A141" s="39"/>
      <c r="B141" s="40"/>
      <c r="C141" s="222" t="s">
        <v>174</v>
      </c>
      <c r="D141" s="222" t="s">
        <v>169</v>
      </c>
      <c r="E141" s="223" t="s">
        <v>1504</v>
      </c>
      <c r="F141" s="224" t="s">
        <v>1505</v>
      </c>
      <c r="G141" s="225" t="s">
        <v>172</v>
      </c>
      <c r="H141" s="226">
        <v>226.40000000000001</v>
      </c>
      <c r="I141" s="227"/>
      <c r="J141" s="227"/>
      <c r="K141" s="228">
        <f>ROUND(P141*H141,2)</f>
        <v>0</v>
      </c>
      <c r="L141" s="224" t="s">
        <v>478</v>
      </c>
      <c r="M141" s="45"/>
      <c r="N141" s="229" t="s">
        <v>1</v>
      </c>
      <c r="O141" s="230" t="s">
        <v>41</v>
      </c>
      <c r="P141" s="231">
        <f>I141+J141</f>
        <v>0</v>
      </c>
      <c r="Q141" s="231">
        <f>ROUND(I141*H141,2)</f>
        <v>0</v>
      </c>
      <c r="R141" s="231">
        <f>ROUND(J141*H141,2)</f>
        <v>0</v>
      </c>
      <c r="S141" s="92"/>
      <c r="T141" s="232">
        <f>S141*H141</f>
        <v>0</v>
      </c>
      <c r="U141" s="232">
        <v>0</v>
      </c>
      <c r="V141" s="232">
        <f>U141*H141</f>
        <v>0</v>
      </c>
      <c r="W141" s="232">
        <v>0.29499999999999998</v>
      </c>
      <c r="X141" s="233">
        <f>W141*H141</f>
        <v>66.787999999999997</v>
      </c>
      <c r="Y141" s="39"/>
      <c r="Z141" s="39"/>
      <c r="AA141" s="39"/>
      <c r="AB141" s="39"/>
      <c r="AC141" s="39"/>
      <c r="AD141" s="39"/>
      <c r="AE141" s="39"/>
      <c r="AR141" s="234" t="s">
        <v>174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1510</v>
      </c>
    </row>
    <row r="142" s="2" customFormat="1">
      <c r="A142" s="39"/>
      <c r="B142" s="40"/>
      <c r="C142" s="41"/>
      <c r="D142" s="236" t="s">
        <v>176</v>
      </c>
      <c r="E142" s="41"/>
      <c r="F142" s="237" t="s">
        <v>1507</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41" t="s">
        <v>178</v>
      </c>
      <c r="E143" s="41"/>
      <c r="F143" s="242" t="s">
        <v>1508</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178</v>
      </c>
      <c r="AU143" s="18" t="s">
        <v>88</v>
      </c>
    </row>
    <row r="144" s="2" customFormat="1">
      <c r="A144" s="39"/>
      <c r="B144" s="40"/>
      <c r="C144" s="41"/>
      <c r="D144" s="236" t="s">
        <v>186</v>
      </c>
      <c r="E144" s="41"/>
      <c r="F144" s="243" t="s">
        <v>1511</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186</v>
      </c>
      <c r="AU144" s="18" t="s">
        <v>88</v>
      </c>
    </row>
    <row r="145" s="2" customFormat="1" ht="24.15" customHeight="1">
      <c r="A145" s="39"/>
      <c r="B145" s="40"/>
      <c r="C145" s="222" t="s">
        <v>201</v>
      </c>
      <c r="D145" s="222" t="s">
        <v>169</v>
      </c>
      <c r="E145" s="223" t="s">
        <v>512</v>
      </c>
      <c r="F145" s="224" t="s">
        <v>513</v>
      </c>
      <c r="G145" s="225" t="s">
        <v>172</v>
      </c>
      <c r="H145" s="226">
        <v>17.399999999999999</v>
      </c>
      <c r="I145" s="227"/>
      <c r="J145" s="227"/>
      <c r="K145" s="228">
        <f>ROUND(P145*H145,2)</f>
        <v>0</v>
      </c>
      <c r="L145" s="224" t="s">
        <v>478</v>
      </c>
      <c r="M145" s="45"/>
      <c r="N145" s="229" t="s">
        <v>1</v>
      </c>
      <c r="O145" s="230" t="s">
        <v>41</v>
      </c>
      <c r="P145" s="231">
        <f>I145+J145</f>
        <v>0</v>
      </c>
      <c r="Q145" s="231">
        <f>ROUND(I145*H145,2)</f>
        <v>0</v>
      </c>
      <c r="R145" s="231">
        <f>ROUND(J145*H145,2)</f>
        <v>0</v>
      </c>
      <c r="S145" s="92"/>
      <c r="T145" s="232">
        <f>S145*H145</f>
        <v>0</v>
      </c>
      <c r="U145" s="232">
        <v>0</v>
      </c>
      <c r="V145" s="232">
        <f>U145*H145</f>
        <v>0</v>
      </c>
      <c r="W145" s="232">
        <v>0.28999999999999998</v>
      </c>
      <c r="X145" s="233">
        <f>W145*H145</f>
        <v>5.0459999999999994</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1512</v>
      </c>
    </row>
    <row r="146" s="2" customFormat="1">
      <c r="A146" s="39"/>
      <c r="B146" s="40"/>
      <c r="C146" s="41"/>
      <c r="D146" s="236" t="s">
        <v>176</v>
      </c>
      <c r="E146" s="41"/>
      <c r="F146" s="237" t="s">
        <v>515</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516</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2" customFormat="1" ht="33" customHeight="1">
      <c r="A148" s="39"/>
      <c r="B148" s="40"/>
      <c r="C148" s="222" t="s">
        <v>208</v>
      </c>
      <c r="D148" s="222" t="s">
        <v>169</v>
      </c>
      <c r="E148" s="223" t="s">
        <v>522</v>
      </c>
      <c r="F148" s="224" t="s">
        <v>523</v>
      </c>
      <c r="G148" s="225" t="s">
        <v>172</v>
      </c>
      <c r="H148" s="226">
        <v>226.40000000000001</v>
      </c>
      <c r="I148" s="227"/>
      <c r="J148" s="227"/>
      <c r="K148" s="228">
        <f>ROUND(P148*H148,2)</f>
        <v>0</v>
      </c>
      <c r="L148" s="224" t="s">
        <v>478</v>
      </c>
      <c r="M148" s="45"/>
      <c r="N148" s="229" t="s">
        <v>1</v>
      </c>
      <c r="O148" s="230" t="s">
        <v>41</v>
      </c>
      <c r="P148" s="231">
        <f>I148+J148</f>
        <v>0</v>
      </c>
      <c r="Q148" s="231">
        <f>ROUND(I148*H148,2)</f>
        <v>0</v>
      </c>
      <c r="R148" s="231">
        <f>ROUND(J148*H148,2)</f>
        <v>0</v>
      </c>
      <c r="S148" s="92"/>
      <c r="T148" s="232">
        <f>S148*H148</f>
        <v>0</v>
      </c>
      <c r="U148" s="232">
        <v>0</v>
      </c>
      <c r="V148" s="232">
        <f>U148*H148</f>
        <v>0</v>
      </c>
      <c r="W148" s="232">
        <v>0.28999999999999998</v>
      </c>
      <c r="X148" s="233">
        <f>W148*H148</f>
        <v>65.655999999999992</v>
      </c>
      <c r="Y148" s="39"/>
      <c r="Z148" s="39"/>
      <c r="AA148" s="39"/>
      <c r="AB148" s="39"/>
      <c r="AC148" s="39"/>
      <c r="AD148" s="39"/>
      <c r="AE148" s="39"/>
      <c r="AR148" s="234" t="s">
        <v>174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174</v>
      </c>
      <c r="BM148" s="234" t="s">
        <v>1513</v>
      </c>
    </row>
    <row r="149" s="2" customFormat="1">
      <c r="A149" s="39"/>
      <c r="B149" s="40"/>
      <c r="C149" s="41"/>
      <c r="D149" s="236" t="s">
        <v>176</v>
      </c>
      <c r="E149" s="41"/>
      <c r="F149" s="237" t="s">
        <v>525</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526</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2" customFormat="1" ht="33" customHeight="1">
      <c r="A151" s="39"/>
      <c r="B151" s="40"/>
      <c r="C151" s="222" t="s">
        <v>215</v>
      </c>
      <c r="D151" s="222" t="s">
        <v>169</v>
      </c>
      <c r="E151" s="223" t="s">
        <v>527</v>
      </c>
      <c r="F151" s="224" t="s">
        <v>528</v>
      </c>
      <c r="G151" s="225" t="s">
        <v>172</v>
      </c>
      <c r="H151" s="226">
        <v>108.09999999999999</v>
      </c>
      <c r="I151" s="227"/>
      <c r="J151" s="227"/>
      <c r="K151" s="228">
        <f>ROUND(P151*H151,2)</f>
        <v>0</v>
      </c>
      <c r="L151" s="224" t="s">
        <v>478</v>
      </c>
      <c r="M151" s="45"/>
      <c r="N151" s="229" t="s">
        <v>1</v>
      </c>
      <c r="O151" s="230" t="s">
        <v>41</v>
      </c>
      <c r="P151" s="231">
        <f>I151+J151</f>
        <v>0</v>
      </c>
      <c r="Q151" s="231">
        <f>ROUND(I151*H151,2)</f>
        <v>0</v>
      </c>
      <c r="R151" s="231">
        <f>ROUND(J151*H151,2)</f>
        <v>0</v>
      </c>
      <c r="S151" s="92"/>
      <c r="T151" s="232">
        <f>S151*H151</f>
        <v>0</v>
      </c>
      <c r="U151" s="232">
        <v>0</v>
      </c>
      <c r="V151" s="232">
        <f>U151*H151</f>
        <v>0</v>
      </c>
      <c r="W151" s="232">
        <v>0.44</v>
      </c>
      <c r="X151" s="233">
        <f>W151*H151</f>
        <v>47.564</v>
      </c>
      <c r="Y151" s="39"/>
      <c r="Z151" s="39"/>
      <c r="AA151" s="39"/>
      <c r="AB151" s="39"/>
      <c r="AC151" s="39"/>
      <c r="AD151" s="39"/>
      <c r="AE151" s="39"/>
      <c r="AR151" s="234" t="s">
        <v>174</v>
      </c>
      <c r="AT151" s="234" t="s">
        <v>169</v>
      </c>
      <c r="AU151" s="234" t="s">
        <v>88</v>
      </c>
      <c r="AY151" s="18" t="s">
        <v>167</v>
      </c>
      <c r="BE151" s="235">
        <f>IF(O151="základní",K151,0)</f>
        <v>0</v>
      </c>
      <c r="BF151" s="235">
        <f>IF(O151="snížená",K151,0)</f>
        <v>0</v>
      </c>
      <c r="BG151" s="235">
        <f>IF(O151="zákl. přenesená",K151,0)</f>
        <v>0</v>
      </c>
      <c r="BH151" s="235">
        <f>IF(O151="sníž. přenesená",K151,0)</f>
        <v>0</v>
      </c>
      <c r="BI151" s="235">
        <f>IF(O151="nulová",K151,0)</f>
        <v>0</v>
      </c>
      <c r="BJ151" s="18" t="s">
        <v>86</v>
      </c>
      <c r="BK151" s="235">
        <f>ROUND(P151*H151,2)</f>
        <v>0</v>
      </c>
      <c r="BL151" s="18" t="s">
        <v>174</v>
      </c>
      <c r="BM151" s="234" t="s">
        <v>1514</v>
      </c>
    </row>
    <row r="152" s="2" customFormat="1">
      <c r="A152" s="39"/>
      <c r="B152" s="40"/>
      <c r="C152" s="41"/>
      <c r="D152" s="236" t="s">
        <v>176</v>
      </c>
      <c r="E152" s="41"/>
      <c r="F152" s="237" t="s">
        <v>530</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176</v>
      </c>
      <c r="AU152" s="18" t="s">
        <v>88</v>
      </c>
    </row>
    <row r="153" s="2" customFormat="1">
      <c r="A153" s="39"/>
      <c r="B153" s="40"/>
      <c r="C153" s="41"/>
      <c r="D153" s="241" t="s">
        <v>178</v>
      </c>
      <c r="E153" s="41"/>
      <c r="F153" s="242" t="s">
        <v>531</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178</v>
      </c>
      <c r="AU153" s="18" t="s">
        <v>88</v>
      </c>
    </row>
    <row r="154" s="2" customFormat="1" ht="24.15" customHeight="1">
      <c r="A154" s="39"/>
      <c r="B154" s="40"/>
      <c r="C154" s="222" t="s">
        <v>221</v>
      </c>
      <c r="D154" s="222" t="s">
        <v>169</v>
      </c>
      <c r="E154" s="223" t="s">
        <v>547</v>
      </c>
      <c r="F154" s="224" t="s">
        <v>548</v>
      </c>
      <c r="G154" s="225" t="s">
        <v>172</v>
      </c>
      <c r="H154" s="226">
        <v>255</v>
      </c>
      <c r="I154" s="227"/>
      <c r="J154" s="227"/>
      <c r="K154" s="228">
        <f>ROUND(P154*H154,2)</f>
        <v>0</v>
      </c>
      <c r="L154" s="224" t="s">
        <v>478</v>
      </c>
      <c r="M154" s="45"/>
      <c r="N154" s="229" t="s">
        <v>1</v>
      </c>
      <c r="O154" s="230" t="s">
        <v>41</v>
      </c>
      <c r="P154" s="231">
        <f>I154+J154</f>
        <v>0</v>
      </c>
      <c r="Q154" s="231">
        <f>ROUND(I154*H154,2)</f>
        <v>0</v>
      </c>
      <c r="R154" s="231">
        <f>ROUND(J154*H154,2)</f>
        <v>0</v>
      </c>
      <c r="S154" s="92"/>
      <c r="T154" s="232">
        <f>S154*H154</f>
        <v>0</v>
      </c>
      <c r="U154" s="232">
        <v>0</v>
      </c>
      <c r="V154" s="232">
        <f>U154*H154</f>
        <v>0</v>
      </c>
      <c r="W154" s="232">
        <v>0.44</v>
      </c>
      <c r="X154" s="233">
        <f>W154*H154</f>
        <v>112.2</v>
      </c>
      <c r="Y154" s="39"/>
      <c r="Z154" s="39"/>
      <c r="AA154" s="39"/>
      <c r="AB154" s="39"/>
      <c r="AC154" s="39"/>
      <c r="AD154" s="39"/>
      <c r="AE154" s="39"/>
      <c r="AR154" s="234" t="s">
        <v>174</v>
      </c>
      <c r="AT154" s="234" t="s">
        <v>169</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1515</v>
      </c>
    </row>
    <row r="155" s="2" customFormat="1">
      <c r="A155" s="39"/>
      <c r="B155" s="40"/>
      <c r="C155" s="41"/>
      <c r="D155" s="236" t="s">
        <v>176</v>
      </c>
      <c r="E155" s="41"/>
      <c r="F155" s="237" t="s">
        <v>550</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41" t="s">
        <v>178</v>
      </c>
      <c r="E156" s="41"/>
      <c r="F156" s="242" t="s">
        <v>551</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178</v>
      </c>
      <c r="AU156" s="18" t="s">
        <v>88</v>
      </c>
    </row>
    <row r="157" s="2" customFormat="1" ht="24.15" customHeight="1">
      <c r="A157" s="39"/>
      <c r="B157" s="40"/>
      <c r="C157" s="222" t="s">
        <v>227</v>
      </c>
      <c r="D157" s="222" t="s">
        <v>169</v>
      </c>
      <c r="E157" s="223" t="s">
        <v>1352</v>
      </c>
      <c r="F157" s="224" t="s">
        <v>1353</v>
      </c>
      <c r="G157" s="225" t="s">
        <v>172</v>
      </c>
      <c r="H157" s="226">
        <v>255</v>
      </c>
      <c r="I157" s="227"/>
      <c r="J157" s="227"/>
      <c r="K157" s="228">
        <f>ROUND(P157*H157,2)</f>
        <v>0</v>
      </c>
      <c r="L157" s="224" t="s">
        <v>478</v>
      </c>
      <c r="M157" s="45"/>
      <c r="N157" s="229" t="s">
        <v>1</v>
      </c>
      <c r="O157" s="230" t="s">
        <v>41</v>
      </c>
      <c r="P157" s="231">
        <f>I157+J157</f>
        <v>0</v>
      </c>
      <c r="Q157" s="231">
        <f>ROUND(I157*H157,2)</f>
        <v>0</v>
      </c>
      <c r="R157" s="231">
        <f>ROUND(J157*H157,2)</f>
        <v>0</v>
      </c>
      <c r="S157" s="92"/>
      <c r="T157" s="232">
        <f>S157*H157</f>
        <v>0</v>
      </c>
      <c r="U157" s="232">
        <v>0</v>
      </c>
      <c r="V157" s="232">
        <f>U157*H157</f>
        <v>0</v>
      </c>
      <c r="W157" s="232">
        <v>0.316</v>
      </c>
      <c r="X157" s="233">
        <f>W157*H157</f>
        <v>80.579999999999998</v>
      </c>
      <c r="Y157" s="39"/>
      <c r="Z157" s="39"/>
      <c r="AA157" s="39"/>
      <c r="AB157" s="39"/>
      <c r="AC157" s="39"/>
      <c r="AD157" s="39"/>
      <c r="AE157" s="39"/>
      <c r="AR157" s="234" t="s">
        <v>174</v>
      </c>
      <c r="AT157" s="234" t="s">
        <v>169</v>
      </c>
      <c r="AU157" s="234" t="s">
        <v>88</v>
      </c>
      <c r="AY157" s="18" t="s">
        <v>167</v>
      </c>
      <c r="BE157" s="235">
        <f>IF(O157="základní",K157,0)</f>
        <v>0</v>
      </c>
      <c r="BF157" s="235">
        <f>IF(O157="snížená",K157,0)</f>
        <v>0</v>
      </c>
      <c r="BG157" s="235">
        <f>IF(O157="zákl. přenesená",K157,0)</f>
        <v>0</v>
      </c>
      <c r="BH157" s="235">
        <f>IF(O157="sníž. přenesená",K157,0)</f>
        <v>0</v>
      </c>
      <c r="BI157" s="235">
        <f>IF(O157="nulová",K157,0)</f>
        <v>0</v>
      </c>
      <c r="BJ157" s="18" t="s">
        <v>86</v>
      </c>
      <c r="BK157" s="235">
        <f>ROUND(P157*H157,2)</f>
        <v>0</v>
      </c>
      <c r="BL157" s="18" t="s">
        <v>174</v>
      </c>
      <c r="BM157" s="234" t="s">
        <v>1516</v>
      </c>
    </row>
    <row r="158" s="2" customFormat="1">
      <c r="A158" s="39"/>
      <c r="B158" s="40"/>
      <c r="C158" s="41"/>
      <c r="D158" s="236" t="s">
        <v>176</v>
      </c>
      <c r="E158" s="41"/>
      <c r="F158" s="237" t="s">
        <v>1355</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176</v>
      </c>
      <c r="AU158" s="18" t="s">
        <v>88</v>
      </c>
    </row>
    <row r="159" s="2" customFormat="1">
      <c r="A159" s="39"/>
      <c r="B159" s="40"/>
      <c r="C159" s="41"/>
      <c r="D159" s="241" t="s">
        <v>178</v>
      </c>
      <c r="E159" s="41"/>
      <c r="F159" s="242" t="s">
        <v>1356</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178</v>
      </c>
      <c r="AU159" s="18" t="s">
        <v>88</v>
      </c>
    </row>
    <row r="160" s="2" customFormat="1" ht="24.15" customHeight="1">
      <c r="A160" s="39"/>
      <c r="B160" s="40"/>
      <c r="C160" s="222" t="s">
        <v>233</v>
      </c>
      <c r="D160" s="222" t="s">
        <v>169</v>
      </c>
      <c r="E160" s="223" t="s">
        <v>574</v>
      </c>
      <c r="F160" s="224" t="s">
        <v>575</v>
      </c>
      <c r="G160" s="225" t="s">
        <v>576</v>
      </c>
      <c r="H160" s="226">
        <v>66.799999999999997</v>
      </c>
      <c r="I160" s="227"/>
      <c r="J160" s="227"/>
      <c r="K160" s="228">
        <f>ROUND(P160*H160,2)</f>
        <v>0</v>
      </c>
      <c r="L160" s="224" t="s">
        <v>478</v>
      </c>
      <c r="M160" s="45"/>
      <c r="N160" s="229" t="s">
        <v>1</v>
      </c>
      <c r="O160" s="230" t="s">
        <v>41</v>
      </c>
      <c r="P160" s="231">
        <f>I160+J160</f>
        <v>0</v>
      </c>
      <c r="Q160" s="231">
        <f>ROUND(I160*H160,2)</f>
        <v>0</v>
      </c>
      <c r="R160" s="231">
        <f>ROUND(J160*H160,2)</f>
        <v>0</v>
      </c>
      <c r="S160" s="92"/>
      <c r="T160" s="232">
        <f>S160*H160</f>
        <v>0</v>
      </c>
      <c r="U160" s="232">
        <v>0</v>
      </c>
      <c r="V160" s="232">
        <f>U160*H160</f>
        <v>0</v>
      </c>
      <c r="W160" s="232">
        <v>0.28999999999999998</v>
      </c>
      <c r="X160" s="233">
        <f>W160*H160</f>
        <v>19.371999999999996</v>
      </c>
      <c r="Y160" s="39"/>
      <c r="Z160" s="39"/>
      <c r="AA160" s="39"/>
      <c r="AB160" s="39"/>
      <c r="AC160" s="39"/>
      <c r="AD160" s="39"/>
      <c r="AE160" s="39"/>
      <c r="AR160" s="234" t="s">
        <v>174</v>
      </c>
      <c r="AT160" s="234" t="s">
        <v>169</v>
      </c>
      <c r="AU160" s="234" t="s">
        <v>88</v>
      </c>
      <c r="AY160" s="18" t="s">
        <v>167</v>
      </c>
      <c r="BE160" s="235">
        <f>IF(O160="základní",K160,0)</f>
        <v>0</v>
      </c>
      <c r="BF160" s="235">
        <f>IF(O160="snížená",K160,0)</f>
        <v>0</v>
      </c>
      <c r="BG160" s="235">
        <f>IF(O160="zákl. přenesená",K160,0)</f>
        <v>0</v>
      </c>
      <c r="BH160" s="235">
        <f>IF(O160="sníž. přenesená",K160,0)</f>
        <v>0</v>
      </c>
      <c r="BI160" s="235">
        <f>IF(O160="nulová",K160,0)</f>
        <v>0</v>
      </c>
      <c r="BJ160" s="18" t="s">
        <v>86</v>
      </c>
      <c r="BK160" s="235">
        <f>ROUND(P160*H160,2)</f>
        <v>0</v>
      </c>
      <c r="BL160" s="18" t="s">
        <v>174</v>
      </c>
      <c r="BM160" s="234" t="s">
        <v>1517</v>
      </c>
    </row>
    <row r="161" s="2" customFormat="1">
      <c r="A161" s="39"/>
      <c r="B161" s="40"/>
      <c r="C161" s="41"/>
      <c r="D161" s="236" t="s">
        <v>176</v>
      </c>
      <c r="E161" s="41"/>
      <c r="F161" s="237" t="s">
        <v>578</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176</v>
      </c>
      <c r="AU161" s="18" t="s">
        <v>88</v>
      </c>
    </row>
    <row r="162" s="2" customFormat="1">
      <c r="A162" s="39"/>
      <c r="B162" s="40"/>
      <c r="C162" s="41"/>
      <c r="D162" s="241" t="s">
        <v>178</v>
      </c>
      <c r="E162" s="41"/>
      <c r="F162" s="242" t="s">
        <v>579</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178</v>
      </c>
      <c r="AU162" s="18" t="s">
        <v>88</v>
      </c>
    </row>
    <row r="163" s="2" customFormat="1" ht="24.15" customHeight="1">
      <c r="A163" s="39"/>
      <c r="B163" s="40"/>
      <c r="C163" s="222" t="s">
        <v>239</v>
      </c>
      <c r="D163" s="222" t="s">
        <v>169</v>
      </c>
      <c r="E163" s="223" t="s">
        <v>583</v>
      </c>
      <c r="F163" s="224" t="s">
        <v>584</v>
      </c>
      <c r="G163" s="225" t="s">
        <v>576</v>
      </c>
      <c r="H163" s="226">
        <v>69.799999999999997</v>
      </c>
      <c r="I163" s="227"/>
      <c r="J163" s="227"/>
      <c r="K163" s="228">
        <f>ROUND(P163*H163,2)</f>
        <v>0</v>
      </c>
      <c r="L163" s="224" t="s">
        <v>478</v>
      </c>
      <c r="M163" s="45"/>
      <c r="N163" s="229" t="s">
        <v>1</v>
      </c>
      <c r="O163" s="230" t="s">
        <v>41</v>
      </c>
      <c r="P163" s="231">
        <f>I163+J163</f>
        <v>0</v>
      </c>
      <c r="Q163" s="231">
        <f>ROUND(I163*H163,2)</f>
        <v>0</v>
      </c>
      <c r="R163" s="231">
        <f>ROUND(J163*H163,2)</f>
        <v>0</v>
      </c>
      <c r="S163" s="92"/>
      <c r="T163" s="232">
        <f>S163*H163</f>
        <v>0</v>
      </c>
      <c r="U163" s="232">
        <v>0</v>
      </c>
      <c r="V163" s="232">
        <f>U163*H163</f>
        <v>0</v>
      </c>
      <c r="W163" s="232">
        <v>0.20499999999999999</v>
      </c>
      <c r="X163" s="233">
        <f>W163*H163</f>
        <v>14.308999999999999</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1518</v>
      </c>
    </row>
    <row r="164" s="2" customFormat="1">
      <c r="A164" s="39"/>
      <c r="B164" s="40"/>
      <c r="C164" s="41"/>
      <c r="D164" s="236" t="s">
        <v>176</v>
      </c>
      <c r="E164" s="41"/>
      <c r="F164" s="237" t="s">
        <v>586</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587</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2" customFormat="1" ht="33" customHeight="1">
      <c r="A166" s="39"/>
      <c r="B166" s="40"/>
      <c r="C166" s="222" t="s">
        <v>245</v>
      </c>
      <c r="D166" s="222" t="s">
        <v>169</v>
      </c>
      <c r="E166" s="223" t="s">
        <v>600</v>
      </c>
      <c r="F166" s="224" t="s">
        <v>601</v>
      </c>
      <c r="G166" s="225" t="s">
        <v>433</v>
      </c>
      <c r="H166" s="226">
        <v>38.43</v>
      </c>
      <c r="I166" s="227"/>
      <c r="J166" s="227"/>
      <c r="K166" s="228">
        <f>ROUND(P166*H166,2)</f>
        <v>0</v>
      </c>
      <c r="L166" s="224" t="s">
        <v>478</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174</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174</v>
      </c>
      <c r="BM166" s="234" t="s">
        <v>1519</v>
      </c>
    </row>
    <row r="167" s="2" customFormat="1">
      <c r="A167" s="39"/>
      <c r="B167" s="40"/>
      <c r="C167" s="41"/>
      <c r="D167" s="236" t="s">
        <v>176</v>
      </c>
      <c r="E167" s="41"/>
      <c r="F167" s="237" t="s">
        <v>603</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2" customFormat="1">
      <c r="A168" s="39"/>
      <c r="B168" s="40"/>
      <c r="C168" s="41"/>
      <c r="D168" s="241" t="s">
        <v>178</v>
      </c>
      <c r="E168" s="41"/>
      <c r="F168" s="242" t="s">
        <v>604</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178</v>
      </c>
      <c r="AU168" s="18" t="s">
        <v>88</v>
      </c>
    </row>
    <row r="169" s="2" customFormat="1">
      <c r="A169" s="39"/>
      <c r="B169" s="40"/>
      <c r="C169" s="41"/>
      <c r="D169" s="236" t="s">
        <v>186</v>
      </c>
      <c r="E169" s="41"/>
      <c r="F169" s="243" t="s">
        <v>605</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186</v>
      </c>
      <c r="AU169" s="18" t="s">
        <v>88</v>
      </c>
    </row>
    <row r="170" s="2" customFormat="1" ht="37.8" customHeight="1">
      <c r="A170" s="39"/>
      <c r="B170" s="40"/>
      <c r="C170" s="222" t="s">
        <v>251</v>
      </c>
      <c r="D170" s="222" t="s">
        <v>169</v>
      </c>
      <c r="E170" s="223" t="s">
        <v>1370</v>
      </c>
      <c r="F170" s="224" t="s">
        <v>1371</v>
      </c>
      <c r="G170" s="225" t="s">
        <v>433</v>
      </c>
      <c r="H170" s="226">
        <v>10.15</v>
      </c>
      <c r="I170" s="227"/>
      <c r="J170" s="227"/>
      <c r="K170" s="228">
        <f>ROUND(P170*H170,2)</f>
        <v>0</v>
      </c>
      <c r="L170" s="224" t="s">
        <v>478</v>
      </c>
      <c r="M170" s="45"/>
      <c r="N170" s="229" t="s">
        <v>1</v>
      </c>
      <c r="O170" s="230" t="s">
        <v>41</v>
      </c>
      <c r="P170" s="231">
        <f>I170+J170</f>
        <v>0</v>
      </c>
      <c r="Q170" s="231">
        <f>ROUND(I170*H170,2)</f>
        <v>0</v>
      </c>
      <c r="R170" s="231">
        <f>ROUND(J170*H170,2)</f>
        <v>0</v>
      </c>
      <c r="S170" s="92"/>
      <c r="T170" s="232">
        <f>S170*H170</f>
        <v>0</v>
      </c>
      <c r="U170" s="232">
        <v>0</v>
      </c>
      <c r="V170" s="232">
        <f>U170*H170</f>
        <v>0</v>
      </c>
      <c r="W170" s="232">
        <v>0</v>
      </c>
      <c r="X170" s="233">
        <f>W170*H170</f>
        <v>0</v>
      </c>
      <c r="Y170" s="39"/>
      <c r="Z170" s="39"/>
      <c r="AA170" s="39"/>
      <c r="AB170" s="39"/>
      <c r="AC170" s="39"/>
      <c r="AD170" s="39"/>
      <c r="AE170" s="39"/>
      <c r="AR170" s="234" t="s">
        <v>174</v>
      </c>
      <c r="AT170" s="234" t="s">
        <v>169</v>
      </c>
      <c r="AU170" s="234" t="s">
        <v>88</v>
      </c>
      <c r="AY170" s="18" t="s">
        <v>167</v>
      </c>
      <c r="BE170" s="235">
        <f>IF(O170="základní",K170,0)</f>
        <v>0</v>
      </c>
      <c r="BF170" s="235">
        <f>IF(O170="snížená",K170,0)</f>
        <v>0</v>
      </c>
      <c r="BG170" s="235">
        <f>IF(O170="zákl. přenesená",K170,0)</f>
        <v>0</v>
      </c>
      <c r="BH170" s="235">
        <f>IF(O170="sníž. přenesená",K170,0)</f>
        <v>0</v>
      </c>
      <c r="BI170" s="235">
        <f>IF(O170="nulová",K170,0)</f>
        <v>0</v>
      </c>
      <c r="BJ170" s="18" t="s">
        <v>86</v>
      </c>
      <c r="BK170" s="235">
        <f>ROUND(P170*H170,2)</f>
        <v>0</v>
      </c>
      <c r="BL170" s="18" t="s">
        <v>174</v>
      </c>
      <c r="BM170" s="234" t="s">
        <v>1520</v>
      </c>
    </row>
    <row r="171" s="2" customFormat="1">
      <c r="A171" s="39"/>
      <c r="B171" s="40"/>
      <c r="C171" s="41"/>
      <c r="D171" s="236" t="s">
        <v>176</v>
      </c>
      <c r="E171" s="41"/>
      <c r="F171" s="237" t="s">
        <v>1373</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176</v>
      </c>
      <c r="AU171" s="18" t="s">
        <v>88</v>
      </c>
    </row>
    <row r="172" s="2" customFormat="1">
      <c r="A172" s="39"/>
      <c r="B172" s="40"/>
      <c r="C172" s="41"/>
      <c r="D172" s="241" t="s">
        <v>178</v>
      </c>
      <c r="E172" s="41"/>
      <c r="F172" s="242" t="s">
        <v>1374</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178</v>
      </c>
      <c r="AU172" s="18" t="s">
        <v>88</v>
      </c>
    </row>
    <row r="173" s="2" customFormat="1" ht="33" customHeight="1">
      <c r="A173" s="39"/>
      <c r="B173" s="40"/>
      <c r="C173" s="222" t="s">
        <v>257</v>
      </c>
      <c r="D173" s="222" t="s">
        <v>169</v>
      </c>
      <c r="E173" s="223" t="s">
        <v>615</v>
      </c>
      <c r="F173" s="224" t="s">
        <v>616</v>
      </c>
      <c r="G173" s="225" t="s">
        <v>433</v>
      </c>
      <c r="H173" s="226">
        <v>15.73</v>
      </c>
      <c r="I173" s="227"/>
      <c r="J173" s="227"/>
      <c r="K173" s="228">
        <f>ROUND(P173*H173,2)</f>
        <v>0</v>
      </c>
      <c r="L173" s="224" t="s">
        <v>450</v>
      </c>
      <c r="M173" s="45"/>
      <c r="N173" s="229" t="s">
        <v>1</v>
      </c>
      <c r="O173" s="230" t="s">
        <v>41</v>
      </c>
      <c r="P173" s="231">
        <f>I173+J173</f>
        <v>0</v>
      </c>
      <c r="Q173" s="231">
        <f>ROUND(I173*H173,2)</f>
        <v>0</v>
      </c>
      <c r="R173" s="231">
        <f>ROUND(J173*H173,2)</f>
        <v>0</v>
      </c>
      <c r="S173" s="92"/>
      <c r="T173" s="232">
        <f>S173*H173</f>
        <v>0</v>
      </c>
      <c r="U173" s="232">
        <v>0</v>
      </c>
      <c r="V173" s="232">
        <f>U173*H173</f>
        <v>0</v>
      </c>
      <c r="W173" s="232">
        <v>0</v>
      </c>
      <c r="X173" s="233">
        <f>W173*H173</f>
        <v>0</v>
      </c>
      <c r="Y173" s="39"/>
      <c r="Z173" s="39"/>
      <c r="AA173" s="39"/>
      <c r="AB173" s="39"/>
      <c r="AC173" s="39"/>
      <c r="AD173" s="39"/>
      <c r="AE173" s="39"/>
      <c r="AR173" s="234" t="s">
        <v>174</v>
      </c>
      <c r="AT173" s="234" t="s">
        <v>169</v>
      </c>
      <c r="AU173" s="234" t="s">
        <v>88</v>
      </c>
      <c r="AY173" s="18" t="s">
        <v>167</v>
      </c>
      <c r="BE173" s="235">
        <f>IF(O173="základní",K173,0)</f>
        <v>0</v>
      </c>
      <c r="BF173" s="235">
        <f>IF(O173="snížená",K173,0)</f>
        <v>0</v>
      </c>
      <c r="BG173" s="235">
        <f>IF(O173="zákl. přenesená",K173,0)</f>
        <v>0</v>
      </c>
      <c r="BH173" s="235">
        <f>IF(O173="sníž. přenesená",K173,0)</f>
        <v>0</v>
      </c>
      <c r="BI173" s="235">
        <f>IF(O173="nulová",K173,0)</f>
        <v>0</v>
      </c>
      <c r="BJ173" s="18" t="s">
        <v>86</v>
      </c>
      <c r="BK173" s="235">
        <f>ROUND(P173*H173,2)</f>
        <v>0</v>
      </c>
      <c r="BL173" s="18" t="s">
        <v>174</v>
      </c>
      <c r="BM173" s="234" t="s">
        <v>1521</v>
      </c>
    </row>
    <row r="174" s="2" customFormat="1">
      <c r="A174" s="39"/>
      <c r="B174" s="40"/>
      <c r="C174" s="41"/>
      <c r="D174" s="236" t="s">
        <v>176</v>
      </c>
      <c r="E174" s="41"/>
      <c r="F174" s="237" t="s">
        <v>618</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176</v>
      </c>
      <c r="AU174" s="18" t="s">
        <v>88</v>
      </c>
    </row>
    <row r="175" s="2" customFormat="1">
      <c r="A175" s="39"/>
      <c r="B175" s="40"/>
      <c r="C175" s="41"/>
      <c r="D175" s="241" t="s">
        <v>178</v>
      </c>
      <c r="E175" s="41"/>
      <c r="F175" s="242" t="s">
        <v>619</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178</v>
      </c>
      <c r="AU175" s="18" t="s">
        <v>88</v>
      </c>
    </row>
    <row r="176" s="2" customFormat="1">
      <c r="A176" s="39"/>
      <c r="B176" s="40"/>
      <c r="C176" s="41"/>
      <c r="D176" s="236" t="s">
        <v>620</v>
      </c>
      <c r="E176" s="41"/>
      <c r="F176" s="243" t="s">
        <v>621</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620</v>
      </c>
      <c r="AU176" s="18" t="s">
        <v>88</v>
      </c>
    </row>
    <row r="177" s="2" customFormat="1">
      <c r="A177" s="39"/>
      <c r="B177" s="40"/>
      <c r="C177" s="41"/>
      <c r="D177" s="236" t="s">
        <v>186</v>
      </c>
      <c r="E177" s="41"/>
      <c r="F177" s="243" t="s">
        <v>622</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186</v>
      </c>
      <c r="AU177" s="18" t="s">
        <v>88</v>
      </c>
    </row>
    <row r="178" s="13" customFormat="1">
      <c r="A178" s="13"/>
      <c r="B178" s="244"/>
      <c r="C178" s="245"/>
      <c r="D178" s="236" t="s">
        <v>304</v>
      </c>
      <c r="E178" s="268" t="s">
        <v>1</v>
      </c>
      <c r="F178" s="246" t="s">
        <v>1522</v>
      </c>
      <c r="G178" s="245"/>
      <c r="H178" s="247">
        <v>15.73</v>
      </c>
      <c r="I178" s="248"/>
      <c r="J178" s="248"/>
      <c r="K178" s="245"/>
      <c r="L178" s="245"/>
      <c r="M178" s="249"/>
      <c r="N178" s="250"/>
      <c r="O178" s="251"/>
      <c r="P178" s="251"/>
      <c r="Q178" s="251"/>
      <c r="R178" s="251"/>
      <c r="S178" s="251"/>
      <c r="T178" s="251"/>
      <c r="U178" s="251"/>
      <c r="V178" s="251"/>
      <c r="W178" s="251"/>
      <c r="X178" s="252"/>
      <c r="Y178" s="13"/>
      <c r="Z178" s="13"/>
      <c r="AA178" s="13"/>
      <c r="AB178" s="13"/>
      <c r="AC178" s="13"/>
      <c r="AD178" s="13"/>
      <c r="AE178" s="13"/>
      <c r="AT178" s="253" t="s">
        <v>304</v>
      </c>
      <c r="AU178" s="253" t="s">
        <v>88</v>
      </c>
      <c r="AV178" s="13" t="s">
        <v>88</v>
      </c>
      <c r="AW178" s="13" t="s">
        <v>5</v>
      </c>
      <c r="AX178" s="13" t="s">
        <v>86</v>
      </c>
      <c r="AY178" s="253" t="s">
        <v>167</v>
      </c>
    </row>
    <row r="179" s="2" customFormat="1" ht="24.15" customHeight="1">
      <c r="A179" s="39"/>
      <c r="B179" s="40"/>
      <c r="C179" s="222" t="s">
        <v>9</v>
      </c>
      <c r="D179" s="222" t="s">
        <v>169</v>
      </c>
      <c r="E179" s="223" t="s">
        <v>624</v>
      </c>
      <c r="F179" s="224" t="s">
        <v>625</v>
      </c>
      <c r="G179" s="225" t="s">
        <v>433</v>
      </c>
      <c r="H179" s="226">
        <v>3.1459999999999999</v>
      </c>
      <c r="I179" s="227"/>
      <c r="J179" s="227"/>
      <c r="K179" s="228">
        <f>ROUND(P179*H179,2)</f>
        <v>0</v>
      </c>
      <c r="L179" s="224" t="s">
        <v>1</v>
      </c>
      <c r="M179" s="45"/>
      <c r="N179" s="229" t="s">
        <v>1</v>
      </c>
      <c r="O179" s="230" t="s">
        <v>41</v>
      </c>
      <c r="P179" s="231">
        <f>I179+J179</f>
        <v>0</v>
      </c>
      <c r="Q179" s="231">
        <f>ROUND(I179*H179,2)</f>
        <v>0</v>
      </c>
      <c r="R179" s="231">
        <f>ROUND(J179*H179,2)</f>
        <v>0</v>
      </c>
      <c r="S179" s="92"/>
      <c r="T179" s="232">
        <f>S179*H179</f>
        <v>0</v>
      </c>
      <c r="U179" s="232">
        <v>0</v>
      </c>
      <c r="V179" s="232">
        <f>U179*H179</f>
        <v>0</v>
      </c>
      <c r="W179" s="232">
        <v>0</v>
      </c>
      <c r="X179" s="233">
        <f>W179*H179</f>
        <v>0</v>
      </c>
      <c r="Y179" s="39"/>
      <c r="Z179" s="39"/>
      <c r="AA179" s="39"/>
      <c r="AB179" s="39"/>
      <c r="AC179" s="39"/>
      <c r="AD179" s="39"/>
      <c r="AE179" s="39"/>
      <c r="AR179" s="234" t="s">
        <v>174</v>
      </c>
      <c r="AT179" s="234" t="s">
        <v>169</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174</v>
      </c>
      <c r="BM179" s="234" t="s">
        <v>1523</v>
      </c>
    </row>
    <row r="180" s="2" customFormat="1">
      <c r="A180" s="39"/>
      <c r="B180" s="40"/>
      <c r="C180" s="41"/>
      <c r="D180" s="236" t="s">
        <v>176</v>
      </c>
      <c r="E180" s="41"/>
      <c r="F180" s="237" t="s">
        <v>627</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13" customFormat="1">
      <c r="A181" s="13"/>
      <c r="B181" s="244"/>
      <c r="C181" s="245"/>
      <c r="D181" s="236" t="s">
        <v>304</v>
      </c>
      <c r="E181" s="268" t="s">
        <v>1</v>
      </c>
      <c r="F181" s="246" t="s">
        <v>1524</v>
      </c>
      <c r="G181" s="245"/>
      <c r="H181" s="247">
        <v>3.1459999999999999</v>
      </c>
      <c r="I181" s="248"/>
      <c r="J181" s="248"/>
      <c r="K181" s="245"/>
      <c r="L181" s="245"/>
      <c r="M181" s="249"/>
      <c r="N181" s="250"/>
      <c r="O181" s="251"/>
      <c r="P181" s="251"/>
      <c r="Q181" s="251"/>
      <c r="R181" s="251"/>
      <c r="S181" s="251"/>
      <c r="T181" s="251"/>
      <c r="U181" s="251"/>
      <c r="V181" s="251"/>
      <c r="W181" s="251"/>
      <c r="X181" s="252"/>
      <c r="Y181" s="13"/>
      <c r="Z181" s="13"/>
      <c r="AA181" s="13"/>
      <c r="AB181" s="13"/>
      <c r="AC181" s="13"/>
      <c r="AD181" s="13"/>
      <c r="AE181" s="13"/>
      <c r="AT181" s="253" t="s">
        <v>304</v>
      </c>
      <c r="AU181" s="253" t="s">
        <v>88</v>
      </c>
      <c r="AV181" s="13" t="s">
        <v>88</v>
      </c>
      <c r="AW181" s="13" t="s">
        <v>5</v>
      </c>
      <c r="AX181" s="13" t="s">
        <v>86</v>
      </c>
      <c r="AY181" s="253" t="s">
        <v>167</v>
      </c>
    </row>
    <row r="182" s="2" customFormat="1" ht="33" customHeight="1">
      <c r="A182" s="39"/>
      <c r="B182" s="40"/>
      <c r="C182" s="222" t="s">
        <v>268</v>
      </c>
      <c r="D182" s="222" t="s">
        <v>169</v>
      </c>
      <c r="E182" s="223" t="s">
        <v>629</v>
      </c>
      <c r="F182" s="224" t="s">
        <v>630</v>
      </c>
      <c r="G182" s="225" t="s">
        <v>433</v>
      </c>
      <c r="H182" s="226">
        <v>1.7</v>
      </c>
      <c r="I182" s="227"/>
      <c r="J182" s="227"/>
      <c r="K182" s="228">
        <f>ROUND(P182*H182,2)</f>
        <v>0</v>
      </c>
      <c r="L182" s="224" t="s">
        <v>478</v>
      </c>
      <c r="M182" s="45"/>
      <c r="N182" s="229" t="s">
        <v>1</v>
      </c>
      <c r="O182" s="230" t="s">
        <v>41</v>
      </c>
      <c r="P182" s="231">
        <f>I182+J182</f>
        <v>0</v>
      </c>
      <c r="Q182" s="231">
        <f>ROUND(I182*H182,2)</f>
        <v>0</v>
      </c>
      <c r="R182" s="231">
        <f>ROUND(J182*H182,2)</f>
        <v>0</v>
      </c>
      <c r="S182" s="92"/>
      <c r="T182" s="232">
        <f>S182*H182</f>
        <v>0</v>
      </c>
      <c r="U182" s="232">
        <v>0</v>
      </c>
      <c r="V182" s="232">
        <f>U182*H182</f>
        <v>0</v>
      </c>
      <c r="W182" s="232">
        <v>0</v>
      </c>
      <c r="X182" s="233">
        <f>W182*H182</f>
        <v>0</v>
      </c>
      <c r="Y182" s="39"/>
      <c r="Z182" s="39"/>
      <c r="AA182" s="39"/>
      <c r="AB182" s="39"/>
      <c r="AC182" s="39"/>
      <c r="AD182" s="39"/>
      <c r="AE182" s="39"/>
      <c r="AR182" s="234" t="s">
        <v>174</v>
      </c>
      <c r="AT182" s="234" t="s">
        <v>169</v>
      </c>
      <c r="AU182" s="234" t="s">
        <v>88</v>
      </c>
      <c r="AY182" s="18" t="s">
        <v>167</v>
      </c>
      <c r="BE182" s="235">
        <f>IF(O182="základní",K182,0)</f>
        <v>0</v>
      </c>
      <c r="BF182" s="235">
        <f>IF(O182="snížená",K182,0)</f>
        <v>0</v>
      </c>
      <c r="BG182" s="235">
        <f>IF(O182="zákl. přenesená",K182,0)</f>
        <v>0</v>
      </c>
      <c r="BH182" s="235">
        <f>IF(O182="sníž. přenesená",K182,0)</f>
        <v>0</v>
      </c>
      <c r="BI182" s="235">
        <f>IF(O182="nulová",K182,0)</f>
        <v>0</v>
      </c>
      <c r="BJ182" s="18" t="s">
        <v>86</v>
      </c>
      <c r="BK182" s="235">
        <f>ROUND(P182*H182,2)</f>
        <v>0</v>
      </c>
      <c r="BL182" s="18" t="s">
        <v>174</v>
      </c>
      <c r="BM182" s="234" t="s">
        <v>1525</v>
      </c>
    </row>
    <row r="183" s="2" customFormat="1">
      <c r="A183" s="39"/>
      <c r="B183" s="40"/>
      <c r="C183" s="41"/>
      <c r="D183" s="236" t="s">
        <v>176</v>
      </c>
      <c r="E183" s="41"/>
      <c r="F183" s="237" t="s">
        <v>632</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176</v>
      </c>
      <c r="AU183" s="18" t="s">
        <v>88</v>
      </c>
    </row>
    <row r="184" s="2" customFormat="1">
      <c r="A184" s="39"/>
      <c r="B184" s="40"/>
      <c r="C184" s="41"/>
      <c r="D184" s="241" t="s">
        <v>178</v>
      </c>
      <c r="E184" s="41"/>
      <c r="F184" s="242" t="s">
        <v>633</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178</v>
      </c>
      <c r="AU184" s="18" t="s">
        <v>88</v>
      </c>
    </row>
    <row r="185" s="2" customFormat="1">
      <c r="A185" s="39"/>
      <c r="B185" s="40"/>
      <c r="C185" s="41"/>
      <c r="D185" s="236" t="s">
        <v>186</v>
      </c>
      <c r="E185" s="41"/>
      <c r="F185" s="243" t="s">
        <v>634</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186</v>
      </c>
      <c r="AU185" s="18" t="s">
        <v>88</v>
      </c>
    </row>
    <row r="186" s="2" customFormat="1" ht="33" customHeight="1">
      <c r="A186" s="39"/>
      <c r="B186" s="40"/>
      <c r="C186" s="222" t="s">
        <v>274</v>
      </c>
      <c r="D186" s="222" t="s">
        <v>169</v>
      </c>
      <c r="E186" s="223" t="s">
        <v>637</v>
      </c>
      <c r="F186" s="224" t="s">
        <v>638</v>
      </c>
      <c r="G186" s="225" t="s">
        <v>433</v>
      </c>
      <c r="H186" s="226">
        <v>3.8799999999999999</v>
      </c>
      <c r="I186" s="227"/>
      <c r="J186" s="227"/>
      <c r="K186" s="228">
        <f>ROUND(P186*H186,2)</f>
        <v>0</v>
      </c>
      <c r="L186" s="224" t="s">
        <v>478</v>
      </c>
      <c r="M186" s="45"/>
      <c r="N186" s="229" t="s">
        <v>1</v>
      </c>
      <c r="O186" s="230" t="s">
        <v>41</v>
      </c>
      <c r="P186" s="231">
        <f>I186+J186</f>
        <v>0</v>
      </c>
      <c r="Q186" s="231">
        <f>ROUND(I186*H186,2)</f>
        <v>0</v>
      </c>
      <c r="R186" s="231">
        <f>ROUND(J186*H186,2)</f>
        <v>0</v>
      </c>
      <c r="S186" s="92"/>
      <c r="T186" s="232">
        <f>S186*H186</f>
        <v>0</v>
      </c>
      <c r="U186" s="232">
        <v>0</v>
      </c>
      <c r="V186" s="232">
        <f>U186*H186</f>
        <v>0</v>
      </c>
      <c r="W186" s="232">
        <v>0</v>
      </c>
      <c r="X186" s="233">
        <f>W186*H186</f>
        <v>0</v>
      </c>
      <c r="Y186" s="39"/>
      <c r="Z186" s="39"/>
      <c r="AA186" s="39"/>
      <c r="AB186" s="39"/>
      <c r="AC186" s="39"/>
      <c r="AD186" s="39"/>
      <c r="AE186" s="39"/>
      <c r="AR186" s="234" t="s">
        <v>174</v>
      </c>
      <c r="AT186" s="234" t="s">
        <v>169</v>
      </c>
      <c r="AU186" s="234" t="s">
        <v>88</v>
      </c>
      <c r="AY186" s="18" t="s">
        <v>167</v>
      </c>
      <c r="BE186" s="235">
        <f>IF(O186="základní",K186,0)</f>
        <v>0</v>
      </c>
      <c r="BF186" s="235">
        <f>IF(O186="snížená",K186,0)</f>
        <v>0</v>
      </c>
      <c r="BG186" s="235">
        <f>IF(O186="zákl. přenesená",K186,0)</f>
        <v>0</v>
      </c>
      <c r="BH186" s="235">
        <f>IF(O186="sníž. přenesená",K186,0)</f>
        <v>0</v>
      </c>
      <c r="BI186" s="235">
        <f>IF(O186="nulová",K186,0)</f>
        <v>0</v>
      </c>
      <c r="BJ186" s="18" t="s">
        <v>86</v>
      </c>
      <c r="BK186" s="235">
        <f>ROUND(P186*H186,2)</f>
        <v>0</v>
      </c>
      <c r="BL186" s="18" t="s">
        <v>174</v>
      </c>
      <c r="BM186" s="234" t="s">
        <v>1526</v>
      </c>
    </row>
    <row r="187" s="2" customFormat="1">
      <c r="A187" s="39"/>
      <c r="B187" s="40"/>
      <c r="C187" s="41"/>
      <c r="D187" s="236" t="s">
        <v>176</v>
      </c>
      <c r="E187" s="41"/>
      <c r="F187" s="237" t="s">
        <v>640</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176</v>
      </c>
      <c r="AU187" s="18" t="s">
        <v>88</v>
      </c>
    </row>
    <row r="188" s="2" customFormat="1">
      <c r="A188" s="39"/>
      <c r="B188" s="40"/>
      <c r="C188" s="41"/>
      <c r="D188" s="241" t="s">
        <v>178</v>
      </c>
      <c r="E188" s="41"/>
      <c r="F188" s="242" t="s">
        <v>641</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178</v>
      </c>
      <c r="AU188" s="18" t="s">
        <v>88</v>
      </c>
    </row>
    <row r="189" s="2" customFormat="1">
      <c r="A189" s="39"/>
      <c r="B189" s="40"/>
      <c r="C189" s="41"/>
      <c r="D189" s="236" t="s">
        <v>186</v>
      </c>
      <c r="E189" s="41"/>
      <c r="F189" s="243" t="s">
        <v>642</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186</v>
      </c>
      <c r="AU189" s="18" t="s">
        <v>88</v>
      </c>
    </row>
    <row r="190" s="2" customFormat="1" ht="37.8" customHeight="1">
      <c r="A190" s="39"/>
      <c r="B190" s="40"/>
      <c r="C190" s="222" t="s">
        <v>280</v>
      </c>
      <c r="D190" s="222" t="s">
        <v>169</v>
      </c>
      <c r="E190" s="223" t="s">
        <v>643</v>
      </c>
      <c r="F190" s="224" t="s">
        <v>644</v>
      </c>
      <c r="G190" s="225" t="s">
        <v>433</v>
      </c>
      <c r="H190" s="226">
        <v>15.73</v>
      </c>
      <c r="I190" s="227"/>
      <c r="J190" s="227"/>
      <c r="K190" s="228">
        <f>ROUND(P190*H190,2)</f>
        <v>0</v>
      </c>
      <c r="L190" s="224" t="s">
        <v>478</v>
      </c>
      <c r="M190" s="45"/>
      <c r="N190" s="229" t="s">
        <v>1</v>
      </c>
      <c r="O190" s="230" t="s">
        <v>41</v>
      </c>
      <c r="P190" s="231">
        <f>I190+J190</f>
        <v>0</v>
      </c>
      <c r="Q190" s="231">
        <f>ROUND(I190*H190,2)</f>
        <v>0</v>
      </c>
      <c r="R190" s="231">
        <f>ROUND(J190*H190,2)</f>
        <v>0</v>
      </c>
      <c r="S190" s="92"/>
      <c r="T190" s="232">
        <f>S190*H190</f>
        <v>0</v>
      </c>
      <c r="U190" s="232">
        <v>0</v>
      </c>
      <c r="V190" s="232">
        <f>U190*H190</f>
        <v>0</v>
      </c>
      <c r="W190" s="232">
        <v>0</v>
      </c>
      <c r="X190" s="233">
        <f>W190*H190</f>
        <v>0</v>
      </c>
      <c r="Y190" s="39"/>
      <c r="Z190" s="39"/>
      <c r="AA190" s="39"/>
      <c r="AB190" s="39"/>
      <c r="AC190" s="39"/>
      <c r="AD190" s="39"/>
      <c r="AE190" s="39"/>
      <c r="AR190" s="234" t="s">
        <v>174</v>
      </c>
      <c r="AT190" s="234" t="s">
        <v>169</v>
      </c>
      <c r="AU190" s="234" t="s">
        <v>88</v>
      </c>
      <c r="AY190" s="18" t="s">
        <v>167</v>
      </c>
      <c r="BE190" s="235">
        <f>IF(O190="základní",K190,0)</f>
        <v>0</v>
      </c>
      <c r="BF190" s="235">
        <f>IF(O190="snížená",K190,0)</f>
        <v>0</v>
      </c>
      <c r="BG190" s="235">
        <f>IF(O190="zákl. přenesená",K190,0)</f>
        <v>0</v>
      </c>
      <c r="BH190" s="235">
        <f>IF(O190="sníž. přenesená",K190,0)</f>
        <v>0</v>
      </c>
      <c r="BI190" s="235">
        <f>IF(O190="nulová",K190,0)</f>
        <v>0</v>
      </c>
      <c r="BJ190" s="18" t="s">
        <v>86</v>
      </c>
      <c r="BK190" s="235">
        <f>ROUND(P190*H190,2)</f>
        <v>0</v>
      </c>
      <c r="BL190" s="18" t="s">
        <v>174</v>
      </c>
      <c r="BM190" s="234" t="s">
        <v>1527</v>
      </c>
    </row>
    <row r="191" s="2" customFormat="1">
      <c r="A191" s="39"/>
      <c r="B191" s="40"/>
      <c r="C191" s="41"/>
      <c r="D191" s="236" t="s">
        <v>176</v>
      </c>
      <c r="E191" s="41"/>
      <c r="F191" s="237" t="s">
        <v>646</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176</v>
      </c>
      <c r="AU191" s="18" t="s">
        <v>88</v>
      </c>
    </row>
    <row r="192" s="2" customFormat="1">
      <c r="A192" s="39"/>
      <c r="B192" s="40"/>
      <c r="C192" s="41"/>
      <c r="D192" s="241" t="s">
        <v>178</v>
      </c>
      <c r="E192" s="41"/>
      <c r="F192" s="242" t="s">
        <v>647</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178</v>
      </c>
      <c r="AU192" s="18" t="s">
        <v>88</v>
      </c>
    </row>
    <row r="193" s="2" customFormat="1" ht="37.8" customHeight="1">
      <c r="A193" s="39"/>
      <c r="B193" s="40"/>
      <c r="C193" s="222" t="s">
        <v>286</v>
      </c>
      <c r="D193" s="222" t="s">
        <v>169</v>
      </c>
      <c r="E193" s="223" t="s">
        <v>643</v>
      </c>
      <c r="F193" s="224" t="s">
        <v>644</v>
      </c>
      <c r="G193" s="225" t="s">
        <v>433</v>
      </c>
      <c r="H193" s="226">
        <v>38.43</v>
      </c>
      <c r="I193" s="227"/>
      <c r="J193" s="227"/>
      <c r="K193" s="228">
        <f>ROUND(P193*H193,2)</f>
        <v>0</v>
      </c>
      <c r="L193" s="224" t="s">
        <v>478</v>
      </c>
      <c r="M193" s="45"/>
      <c r="N193" s="229" t="s">
        <v>1</v>
      </c>
      <c r="O193" s="230" t="s">
        <v>41</v>
      </c>
      <c r="P193" s="231">
        <f>I193+J193</f>
        <v>0</v>
      </c>
      <c r="Q193" s="231">
        <f>ROUND(I193*H193,2)</f>
        <v>0</v>
      </c>
      <c r="R193" s="231">
        <f>ROUND(J193*H193,2)</f>
        <v>0</v>
      </c>
      <c r="S193" s="92"/>
      <c r="T193" s="232">
        <f>S193*H193</f>
        <v>0</v>
      </c>
      <c r="U193" s="232">
        <v>0</v>
      </c>
      <c r="V193" s="232">
        <f>U193*H193</f>
        <v>0</v>
      </c>
      <c r="W193" s="232">
        <v>0</v>
      </c>
      <c r="X193" s="233">
        <f>W193*H193</f>
        <v>0</v>
      </c>
      <c r="Y193" s="39"/>
      <c r="Z193" s="39"/>
      <c r="AA193" s="39"/>
      <c r="AB193" s="39"/>
      <c r="AC193" s="39"/>
      <c r="AD193" s="39"/>
      <c r="AE193" s="39"/>
      <c r="AR193" s="234" t="s">
        <v>174</v>
      </c>
      <c r="AT193" s="234" t="s">
        <v>169</v>
      </c>
      <c r="AU193" s="234" t="s">
        <v>88</v>
      </c>
      <c r="AY193" s="18" t="s">
        <v>167</v>
      </c>
      <c r="BE193" s="235">
        <f>IF(O193="základní",K193,0)</f>
        <v>0</v>
      </c>
      <c r="BF193" s="235">
        <f>IF(O193="snížená",K193,0)</f>
        <v>0</v>
      </c>
      <c r="BG193" s="235">
        <f>IF(O193="zákl. přenesená",K193,0)</f>
        <v>0</v>
      </c>
      <c r="BH193" s="235">
        <f>IF(O193="sníž. přenesená",K193,0)</f>
        <v>0</v>
      </c>
      <c r="BI193" s="235">
        <f>IF(O193="nulová",K193,0)</f>
        <v>0</v>
      </c>
      <c r="BJ193" s="18" t="s">
        <v>86</v>
      </c>
      <c r="BK193" s="235">
        <f>ROUND(P193*H193,2)</f>
        <v>0</v>
      </c>
      <c r="BL193" s="18" t="s">
        <v>174</v>
      </c>
      <c r="BM193" s="234" t="s">
        <v>1528</v>
      </c>
    </row>
    <row r="194" s="2" customFormat="1">
      <c r="A194" s="39"/>
      <c r="B194" s="40"/>
      <c r="C194" s="41"/>
      <c r="D194" s="236" t="s">
        <v>176</v>
      </c>
      <c r="E194" s="41"/>
      <c r="F194" s="237" t="s">
        <v>646</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176</v>
      </c>
      <c r="AU194" s="18" t="s">
        <v>88</v>
      </c>
    </row>
    <row r="195" s="2" customFormat="1">
      <c r="A195" s="39"/>
      <c r="B195" s="40"/>
      <c r="C195" s="41"/>
      <c r="D195" s="241" t="s">
        <v>178</v>
      </c>
      <c r="E195" s="41"/>
      <c r="F195" s="242" t="s">
        <v>647</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178</v>
      </c>
      <c r="AU195" s="18" t="s">
        <v>88</v>
      </c>
    </row>
    <row r="196" s="2" customFormat="1">
      <c r="A196" s="39"/>
      <c r="B196" s="40"/>
      <c r="C196" s="41"/>
      <c r="D196" s="236" t="s">
        <v>186</v>
      </c>
      <c r="E196" s="41"/>
      <c r="F196" s="243" t="s">
        <v>649</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186</v>
      </c>
      <c r="AU196" s="18" t="s">
        <v>88</v>
      </c>
    </row>
    <row r="197" s="2" customFormat="1" ht="37.8" customHeight="1">
      <c r="A197" s="39"/>
      <c r="B197" s="40"/>
      <c r="C197" s="222" t="s">
        <v>292</v>
      </c>
      <c r="D197" s="222" t="s">
        <v>169</v>
      </c>
      <c r="E197" s="223" t="s">
        <v>653</v>
      </c>
      <c r="F197" s="224" t="s">
        <v>654</v>
      </c>
      <c r="G197" s="225" t="s">
        <v>433</v>
      </c>
      <c r="H197" s="226">
        <v>235.94999999999999</v>
      </c>
      <c r="I197" s="227"/>
      <c r="J197" s="227"/>
      <c r="K197" s="228">
        <f>ROUND(P197*H197,2)</f>
        <v>0</v>
      </c>
      <c r="L197" s="224" t="s">
        <v>478</v>
      </c>
      <c r="M197" s="45"/>
      <c r="N197" s="229" t="s">
        <v>1</v>
      </c>
      <c r="O197" s="230" t="s">
        <v>41</v>
      </c>
      <c r="P197" s="231">
        <f>I197+J197</f>
        <v>0</v>
      </c>
      <c r="Q197" s="231">
        <f>ROUND(I197*H197,2)</f>
        <v>0</v>
      </c>
      <c r="R197" s="231">
        <f>ROUND(J197*H197,2)</f>
        <v>0</v>
      </c>
      <c r="S197" s="92"/>
      <c r="T197" s="232">
        <f>S197*H197</f>
        <v>0</v>
      </c>
      <c r="U197" s="232">
        <v>0</v>
      </c>
      <c r="V197" s="232">
        <f>U197*H197</f>
        <v>0</v>
      </c>
      <c r="W197" s="232">
        <v>0</v>
      </c>
      <c r="X197" s="233">
        <f>W197*H197</f>
        <v>0</v>
      </c>
      <c r="Y197" s="39"/>
      <c r="Z197" s="39"/>
      <c r="AA197" s="39"/>
      <c r="AB197" s="39"/>
      <c r="AC197" s="39"/>
      <c r="AD197" s="39"/>
      <c r="AE197" s="39"/>
      <c r="AR197" s="234" t="s">
        <v>174</v>
      </c>
      <c r="AT197" s="234" t="s">
        <v>169</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1529</v>
      </c>
    </row>
    <row r="198" s="2" customFormat="1">
      <c r="A198" s="39"/>
      <c r="B198" s="40"/>
      <c r="C198" s="41"/>
      <c r="D198" s="236" t="s">
        <v>176</v>
      </c>
      <c r="E198" s="41"/>
      <c r="F198" s="237" t="s">
        <v>656</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41" t="s">
        <v>178</v>
      </c>
      <c r="E199" s="41"/>
      <c r="F199" s="242" t="s">
        <v>657</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178</v>
      </c>
      <c r="AU199" s="18" t="s">
        <v>88</v>
      </c>
    </row>
    <row r="200" s="2" customFormat="1">
      <c r="A200" s="39"/>
      <c r="B200" s="40"/>
      <c r="C200" s="41"/>
      <c r="D200" s="236" t="s">
        <v>186</v>
      </c>
      <c r="E200" s="41"/>
      <c r="F200" s="243" t="s">
        <v>1530</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186</v>
      </c>
      <c r="AU200" s="18" t="s">
        <v>88</v>
      </c>
    </row>
    <row r="201" s="13" customFormat="1">
      <c r="A201" s="13"/>
      <c r="B201" s="244"/>
      <c r="C201" s="245"/>
      <c r="D201" s="236" t="s">
        <v>304</v>
      </c>
      <c r="E201" s="268" t="s">
        <v>1</v>
      </c>
      <c r="F201" s="246" t="s">
        <v>1531</v>
      </c>
      <c r="G201" s="245"/>
      <c r="H201" s="247">
        <v>235.94999999999999</v>
      </c>
      <c r="I201" s="248"/>
      <c r="J201" s="248"/>
      <c r="K201" s="245"/>
      <c r="L201" s="245"/>
      <c r="M201" s="249"/>
      <c r="N201" s="250"/>
      <c r="O201" s="251"/>
      <c r="P201" s="251"/>
      <c r="Q201" s="251"/>
      <c r="R201" s="251"/>
      <c r="S201" s="251"/>
      <c r="T201" s="251"/>
      <c r="U201" s="251"/>
      <c r="V201" s="251"/>
      <c r="W201" s="251"/>
      <c r="X201" s="252"/>
      <c r="Y201" s="13"/>
      <c r="Z201" s="13"/>
      <c r="AA201" s="13"/>
      <c r="AB201" s="13"/>
      <c r="AC201" s="13"/>
      <c r="AD201" s="13"/>
      <c r="AE201" s="13"/>
      <c r="AT201" s="253" t="s">
        <v>304</v>
      </c>
      <c r="AU201" s="253" t="s">
        <v>88</v>
      </c>
      <c r="AV201" s="13" t="s">
        <v>88</v>
      </c>
      <c r="AW201" s="13" t="s">
        <v>5</v>
      </c>
      <c r="AX201" s="13" t="s">
        <v>86</v>
      </c>
      <c r="AY201" s="253" t="s">
        <v>167</v>
      </c>
    </row>
    <row r="202" s="2" customFormat="1" ht="37.8" customHeight="1">
      <c r="A202" s="39"/>
      <c r="B202" s="40"/>
      <c r="C202" s="222" t="s">
        <v>8</v>
      </c>
      <c r="D202" s="222" t="s">
        <v>169</v>
      </c>
      <c r="E202" s="223" t="s">
        <v>653</v>
      </c>
      <c r="F202" s="224" t="s">
        <v>654</v>
      </c>
      <c r="G202" s="225" t="s">
        <v>433</v>
      </c>
      <c r="H202" s="226">
        <v>576.45000000000005</v>
      </c>
      <c r="I202" s="227"/>
      <c r="J202" s="227"/>
      <c r="K202" s="228">
        <f>ROUND(P202*H202,2)</f>
        <v>0</v>
      </c>
      <c r="L202" s="224" t="s">
        <v>478</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174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174</v>
      </c>
      <c r="BM202" s="234" t="s">
        <v>1532</v>
      </c>
    </row>
    <row r="203" s="2" customFormat="1">
      <c r="A203" s="39"/>
      <c r="B203" s="40"/>
      <c r="C203" s="41"/>
      <c r="D203" s="236" t="s">
        <v>176</v>
      </c>
      <c r="E203" s="41"/>
      <c r="F203" s="237" t="s">
        <v>656</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41" t="s">
        <v>178</v>
      </c>
      <c r="E204" s="41"/>
      <c r="F204" s="242" t="s">
        <v>657</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178</v>
      </c>
      <c r="AU204" s="18" t="s">
        <v>88</v>
      </c>
    </row>
    <row r="205" s="2" customFormat="1">
      <c r="A205" s="39"/>
      <c r="B205" s="40"/>
      <c r="C205" s="41"/>
      <c r="D205" s="236" t="s">
        <v>186</v>
      </c>
      <c r="E205" s="41"/>
      <c r="F205" s="243" t="s">
        <v>1533</v>
      </c>
      <c r="G205" s="41"/>
      <c r="H205" s="41"/>
      <c r="I205" s="238"/>
      <c r="J205" s="238"/>
      <c r="K205" s="41"/>
      <c r="L205" s="41"/>
      <c r="M205" s="45"/>
      <c r="N205" s="239"/>
      <c r="O205" s="240"/>
      <c r="P205" s="92"/>
      <c r="Q205" s="92"/>
      <c r="R205" s="92"/>
      <c r="S205" s="92"/>
      <c r="T205" s="92"/>
      <c r="U205" s="92"/>
      <c r="V205" s="92"/>
      <c r="W205" s="92"/>
      <c r="X205" s="93"/>
      <c r="Y205" s="39"/>
      <c r="Z205" s="39"/>
      <c r="AA205" s="39"/>
      <c r="AB205" s="39"/>
      <c r="AC205" s="39"/>
      <c r="AD205" s="39"/>
      <c r="AE205" s="39"/>
      <c r="AT205" s="18" t="s">
        <v>186</v>
      </c>
      <c r="AU205" s="18" t="s">
        <v>88</v>
      </c>
    </row>
    <row r="206" s="13" customFormat="1">
      <c r="A206" s="13"/>
      <c r="B206" s="244"/>
      <c r="C206" s="245"/>
      <c r="D206" s="236" t="s">
        <v>304</v>
      </c>
      <c r="E206" s="268" t="s">
        <v>1</v>
      </c>
      <c r="F206" s="246" t="s">
        <v>1534</v>
      </c>
      <c r="G206" s="245"/>
      <c r="H206" s="247">
        <v>576.45000000000005</v>
      </c>
      <c r="I206" s="248"/>
      <c r="J206" s="248"/>
      <c r="K206" s="245"/>
      <c r="L206" s="245"/>
      <c r="M206" s="249"/>
      <c r="N206" s="250"/>
      <c r="O206" s="251"/>
      <c r="P206" s="251"/>
      <c r="Q206" s="251"/>
      <c r="R206" s="251"/>
      <c r="S206" s="251"/>
      <c r="T206" s="251"/>
      <c r="U206" s="251"/>
      <c r="V206" s="251"/>
      <c r="W206" s="251"/>
      <c r="X206" s="252"/>
      <c r="Y206" s="13"/>
      <c r="Z206" s="13"/>
      <c r="AA206" s="13"/>
      <c r="AB206" s="13"/>
      <c r="AC206" s="13"/>
      <c r="AD206" s="13"/>
      <c r="AE206" s="13"/>
      <c r="AT206" s="253" t="s">
        <v>304</v>
      </c>
      <c r="AU206" s="253" t="s">
        <v>88</v>
      </c>
      <c r="AV206" s="13" t="s">
        <v>88</v>
      </c>
      <c r="AW206" s="13" t="s">
        <v>5</v>
      </c>
      <c r="AX206" s="13" t="s">
        <v>86</v>
      </c>
      <c r="AY206" s="253" t="s">
        <v>167</v>
      </c>
    </row>
    <row r="207" s="2" customFormat="1" ht="33" customHeight="1">
      <c r="A207" s="39"/>
      <c r="B207" s="40"/>
      <c r="C207" s="222" t="s">
        <v>306</v>
      </c>
      <c r="D207" s="222" t="s">
        <v>169</v>
      </c>
      <c r="E207" s="223" t="s">
        <v>668</v>
      </c>
      <c r="F207" s="224" t="s">
        <v>669</v>
      </c>
      <c r="G207" s="225" t="s">
        <v>433</v>
      </c>
      <c r="H207" s="226">
        <v>38.43</v>
      </c>
      <c r="I207" s="227"/>
      <c r="J207" s="227"/>
      <c r="K207" s="228">
        <f>ROUND(P207*H207,2)</f>
        <v>0</v>
      </c>
      <c r="L207" s="224" t="s">
        <v>478</v>
      </c>
      <c r="M207" s="45"/>
      <c r="N207" s="229" t="s">
        <v>1</v>
      </c>
      <c r="O207" s="230" t="s">
        <v>41</v>
      </c>
      <c r="P207" s="231">
        <f>I207+J207</f>
        <v>0</v>
      </c>
      <c r="Q207" s="231">
        <f>ROUND(I207*H207,2)</f>
        <v>0</v>
      </c>
      <c r="R207" s="231">
        <f>ROUND(J207*H207,2)</f>
        <v>0</v>
      </c>
      <c r="S207" s="92"/>
      <c r="T207" s="232">
        <f>S207*H207</f>
        <v>0</v>
      </c>
      <c r="U207" s="232">
        <v>0</v>
      </c>
      <c r="V207" s="232">
        <f>U207*H207</f>
        <v>0</v>
      </c>
      <c r="W207" s="232">
        <v>0</v>
      </c>
      <c r="X207" s="233">
        <f>W207*H207</f>
        <v>0</v>
      </c>
      <c r="Y207" s="39"/>
      <c r="Z207" s="39"/>
      <c r="AA207" s="39"/>
      <c r="AB207" s="39"/>
      <c r="AC207" s="39"/>
      <c r="AD207" s="39"/>
      <c r="AE207" s="39"/>
      <c r="AR207" s="234" t="s">
        <v>174</v>
      </c>
      <c r="AT207" s="234" t="s">
        <v>169</v>
      </c>
      <c r="AU207" s="234" t="s">
        <v>88</v>
      </c>
      <c r="AY207" s="18" t="s">
        <v>167</v>
      </c>
      <c r="BE207" s="235">
        <f>IF(O207="základní",K207,0)</f>
        <v>0</v>
      </c>
      <c r="BF207" s="235">
        <f>IF(O207="snížená",K207,0)</f>
        <v>0</v>
      </c>
      <c r="BG207" s="235">
        <f>IF(O207="zákl. přenesená",K207,0)</f>
        <v>0</v>
      </c>
      <c r="BH207" s="235">
        <f>IF(O207="sníž. přenesená",K207,0)</f>
        <v>0</v>
      </c>
      <c r="BI207" s="235">
        <f>IF(O207="nulová",K207,0)</f>
        <v>0</v>
      </c>
      <c r="BJ207" s="18" t="s">
        <v>86</v>
      </c>
      <c r="BK207" s="235">
        <f>ROUND(P207*H207,2)</f>
        <v>0</v>
      </c>
      <c r="BL207" s="18" t="s">
        <v>174</v>
      </c>
      <c r="BM207" s="234" t="s">
        <v>1535</v>
      </c>
    </row>
    <row r="208" s="2" customFormat="1">
      <c r="A208" s="39"/>
      <c r="B208" s="40"/>
      <c r="C208" s="41"/>
      <c r="D208" s="236" t="s">
        <v>176</v>
      </c>
      <c r="E208" s="41"/>
      <c r="F208" s="237" t="s">
        <v>671</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176</v>
      </c>
      <c r="AU208" s="18" t="s">
        <v>88</v>
      </c>
    </row>
    <row r="209" s="2" customFormat="1">
      <c r="A209" s="39"/>
      <c r="B209" s="40"/>
      <c r="C209" s="41"/>
      <c r="D209" s="241" t="s">
        <v>178</v>
      </c>
      <c r="E209" s="41"/>
      <c r="F209" s="242" t="s">
        <v>672</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178</v>
      </c>
      <c r="AU209" s="18" t="s">
        <v>88</v>
      </c>
    </row>
    <row r="210" s="2" customFormat="1" ht="24.15" customHeight="1">
      <c r="A210" s="39"/>
      <c r="B210" s="40"/>
      <c r="C210" s="222" t="s">
        <v>313</v>
      </c>
      <c r="D210" s="222" t="s">
        <v>169</v>
      </c>
      <c r="E210" s="223" t="s">
        <v>673</v>
      </c>
      <c r="F210" s="224" t="s">
        <v>674</v>
      </c>
      <c r="G210" s="225" t="s">
        <v>348</v>
      </c>
      <c r="H210" s="226">
        <v>26.741</v>
      </c>
      <c r="I210" s="227"/>
      <c r="J210" s="227"/>
      <c r="K210" s="228">
        <f>ROUND(P210*H210,2)</f>
        <v>0</v>
      </c>
      <c r="L210" s="224" t="s">
        <v>478</v>
      </c>
      <c r="M210" s="45"/>
      <c r="N210" s="229" t="s">
        <v>1</v>
      </c>
      <c r="O210" s="230" t="s">
        <v>41</v>
      </c>
      <c r="P210" s="231">
        <f>I210+J210</f>
        <v>0</v>
      </c>
      <c r="Q210" s="231">
        <f>ROUND(I210*H210,2)</f>
        <v>0</v>
      </c>
      <c r="R210" s="231">
        <f>ROUND(J210*H210,2)</f>
        <v>0</v>
      </c>
      <c r="S210" s="92"/>
      <c r="T210" s="232">
        <f>S210*H210</f>
        <v>0</v>
      </c>
      <c r="U210" s="232">
        <v>0</v>
      </c>
      <c r="V210" s="232">
        <f>U210*H210</f>
        <v>0</v>
      </c>
      <c r="W210" s="232">
        <v>0</v>
      </c>
      <c r="X210" s="233">
        <f>W210*H210</f>
        <v>0</v>
      </c>
      <c r="Y210" s="39"/>
      <c r="Z210" s="39"/>
      <c r="AA210" s="39"/>
      <c r="AB210" s="39"/>
      <c r="AC210" s="39"/>
      <c r="AD210" s="39"/>
      <c r="AE210" s="39"/>
      <c r="AR210" s="234" t="s">
        <v>174</v>
      </c>
      <c r="AT210" s="234" t="s">
        <v>169</v>
      </c>
      <c r="AU210" s="234" t="s">
        <v>88</v>
      </c>
      <c r="AY210" s="18" t="s">
        <v>167</v>
      </c>
      <c r="BE210" s="235">
        <f>IF(O210="základní",K210,0)</f>
        <v>0</v>
      </c>
      <c r="BF210" s="235">
        <f>IF(O210="snížená",K210,0)</f>
        <v>0</v>
      </c>
      <c r="BG210" s="235">
        <f>IF(O210="zákl. přenesená",K210,0)</f>
        <v>0</v>
      </c>
      <c r="BH210" s="235">
        <f>IF(O210="sníž. přenesená",K210,0)</f>
        <v>0</v>
      </c>
      <c r="BI210" s="235">
        <f>IF(O210="nulová",K210,0)</f>
        <v>0</v>
      </c>
      <c r="BJ210" s="18" t="s">
        <v>86</v>
      </c>
      <c r="BK210" s="235">
        <f>ROUND(P210*H210,2)</f>
        <v>0</v>
      </c>
      <c r="BL210" s="18" t="s">
        <v>174</v>
      </c>
      <c r="BM210" s="234" t="s">
        <v>1536</v>
      </c>
    </row>
    <row r="211" s="2" customFormat="1">
      <c r="A211" s="39"/>
      <c r="B211" s="40"/>
      <c r="C211" s="41"/>
      <c r="D211" s="236" t="s">
        <v>176</v>
      </c>
      <c r="E211" s="41"/>
      <c r="F211" s="237" t="s">
        <v>676</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176</v>
      </c>
      <c r="AU211" s="18" t="s">
        <v>88</v>
      </c>
    </row>
    <row r="212" s="2" customFormat="1">
      <c r="A212" s="39"/>
      <c r="B212" s="40"/>
      <c r="C212" s="41"/>
      <c r="D212" s="241" t="s">
        <v>178</v>
      </c>
      <c r="E212" s="41"/>
      <c r="F212" s="242" t="s">
        <v>677</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178</v>
      </c>
      <c r="AU212" s="18" t="s">
        <v>88</v>
      </c>
    </row>
    <row r="213" s="13" customFormat="1">
      <c r="A213" s="13"/>
      <c r="B213" s="244"/>
      <c r="C213" s="245"/>
      <c r="D213" s="236" t="s">
        <v>304</v>
      </c>
      <c r="E213" s="268" t="s">
        <v>1</v>
      </c>
      <c r="F213" s="246" t="s">
        <v>1537</v>
      </c>
      <c r="G213" s="245"/>
      <c r="H213" s="247">
        <v>26.741</v>
      </c>
      <c r="I213" s="248"/>
      <c r="J213" s="248"/>
      <c r="K213" s="245"/>
      <c r="L213" s="245"/>
      <c r="M213" s="249"/>
      <c r="N213" s="250"/>
      <c r="O213" s="251"/>
      <c r="P213" s="251"/>
      <c r="Q213" s="251"/>
      <c r="R213" s="251"/>
      <c r="S213" s="251"/>
      <c r="T213" s="251"/>
      <c r="U213" s="251"/>
      <c r="V213" s="251"/>
      <c r="W213" s="251"/>
      <c r="X213" s="252"/>
      <c r="Y213" s="13"/>
      <c r="Z213" s="13"/>
      <c r="AA213" s="13"/>
      <c r="AB213" s="13"/>
      <c r="AC213" s="13"/>
      <c r="AD213" s="13"/>
      <c r="AE213" s="13"/>
      <c r="AT213" s="253" t="s">
        <v>304</v>
      </c>
      <c r="AU213" s="253" t="s">
        <v>88</v>
      </c>
      <c r="AV213" s="13" t="s">
        <v>88</v>
      </c>
      <c r="AW213" s="13" t="s">
        <v>5</v>
      </c>
      <c r="AX213" s="13" t="s">
        <v>86</v>
      </c>
      <c r="AY213" s="253" t="s">
        <v>167</v>
      </c>
    </row>
    <row r="214" s="2" customFormat="1" ht="24.15" customHeight="1">
      <c r="A214" s="39"/>
      <c r="B214" s="40"/>
      <c r="C214" s="222" t="s">
        <v>320</v>
      </c>
      <c r="D214" s="222" t="s">
        <v>169</v>
      </c>
      <c r="E214" s="223" t="s">
        <v>680</v>
      </c>
      <c r="F214" s="224" t="s">
        <v>681</v>
      </c>
      <c r="G214" s="225" t="s">
        <v>433</v>
      </c>
      <c r="H214" s="226">
        <v>15.73</v>
      </c>
      <c r="I214" s="227"/>
      <c r="J214" s="227"/>
      <c r="K214" s="228">
        <f>ROUND(P214*H214,2)</f>
        <v>0</v>
      </c>
      <c r="L214" s="224" t="s">
        <v>478</v>
      </c>
      <c r="M214" s="45"/>
      <c r="N214" s="229" t="s">
        <v>1</v>
      </c>
      <c r="O214" s="230" t="s">
        <v>41</v>
      </c>
      <c r="P214" s="231">
        <f>I214+J214</f>
        <v>0</v>
      </c>
      <c r="Q214" s="231">
        <f>ROUND(I214*H214,2)</f>
        <v>0</v>
      </c>
      <c r="R214" s="231">
        <f>ROUND(J214*H214,2)</f>
        <v>0</v>
      </c>
      <c r="S214" s="92"/>
      <c r="T214" s="232">
        <f>S214*H214</f>
        <v>0</v>
      </c>
      <c r="U214" s="232">
        <v>0</v>
      </c>
      <c r="V214" s="232">
        <f>U214*H214</f>
        <v>0</v>
      </c>
      <c r="W214" s="232">
        <v>0</v>
      </c>
      <c r="X214" s="233">
        <f>W214*H214</f>
        <v>0</v>
      </c>
      <c r="Y214" s="39"/>
      <c r="Z214" s="39"/>
      <c r="AA214" s="39"/>
      <c r="AB214" s="39"/>
      <c r="AC214" s="39"/>
      <c r="AD214" s="39"/>
      <c r="AE214" s="39"/>
      <c r="AR214" s="234" t="s">
        <v>174</v>
      </c>
      <c r="AT214" s="234" t="s">
        <v>169</v>
      </c>
      <c r="AU214" s="234" t="s">
        <v>88</v>
      </c>
      <c r="AY214" s="18" t="s">
        <v>167</v>
      </c>
      <c r="BE214" s="235">
        <f>IF(O214="základní",K214,0)</f>
        <v>0</v>
      </c>
      <c r="BF214" s="235">
        <f>IF(O214="snížená",K214,0)</f>
        <v>0</v>
      </c>
      <c r="BG214" s="235">
        <f>IF(O214="zákl. přenesená",K214,0)</f>
        <v>0</v>
      </c>
      <c r="BH214" s="235">
        <f>IF(O214="sníž. přenesená",K214,0)</f>
        <v>0</v>
      </c>
      <c r="BI214" s="235">
        <f>IF(O214="nulová",K214,0)</f>
        <v>0</v>
      </c>
      <c r="BJ214" s="18" t="s">
        <v>86</v>
      </c>
      <c r="BK214" s="235">
        <f>ROUND(P214*H214,2)</f>
        <v>0</v>
      </c>
      <c r="BL214" s="18" t="s">
        <v>174</v>
      </c>
      <c r="BM214" s="234" t="s">
        <v>1538</v>
      </c>
    </row>
    <row r="215" s="2" customFormat="1">
      <c r="A215" s="39"/>
      <c r="B215" s="40"/>
      <c r="C215" s="41"/>
      <c r="D215" s="236" t="s">
        <v>176</v>
      </c>
      <c r="E215" s="41"/>
      <c r="F215" s="237" t="s">
        <v>683</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176</v>
      </c>
      <c r="AU215" s="18" t="s">
        <v>88</v>
      </c>
    </row>
    <row r="216" s="2" customFormat="1">
      <c r="A216" s="39"/>
      <c r="B216" s="40"/>
      <c r="C216" s="41"/>
      <c r="D216" s="241" t="s">
        <v>178</v>
      </c>
      <c r="E216" s="41"/>
      <c r="F216" s="242" t="s">
        <v>684</v>
      </c>
      <c r="G216" s="41"/>
      <c r="H216" s="41"/>
      <c r="I216" s="238"/>
      <c r="J216" s="238"/>
      <c r="K216" s="41"/>
      <c r="L216" s="41"/>
      <c r="M216" s="45"/>
      <c r="N216" s="239"/>
      <c r="O216" s="240"/>
      <c r="P216" s="92"/>
      <c r="Q216" s="92"/>
      <c r="R216" s="92"/>
      <c r="S216" s="92"/>
      <c r="T216" s="92"/>
      <c r="U216" s="92"/>
      <c r="V216" s="92"/>
      <c r="W216" s="92"/>
      <c r="X216" s="93"/>
      <c r="Y216" s="39"/>
      <c r="Z216" s="39"/>
      <c r="AA216" s="39"/>
      <c r="AB216" s="39"/>
      <c r="AC216" s="39"/>
      <c r="AD216" s="39"/>
      <c r="AE216" s="39"/>
      <c r="AT216" s="18" t="s">
        <v>178</v>
      </c>
      <c r="AU216" s="18" t="s">
        <v>88</v>
      </c>
    </row>
    <row r="217" s="2" customFormat="1" ht="24.15" customHeight="1">
      <c r="A217" s="39"/>
      <c r="B217" s="40"/>
      <c r="C217" s="222" t="s">
        <v>326</v>
      </c>
      <c r="D217" s="222" t="s">
        <v>169</v>
      </c>
      <c r="E217" s="223" t="s">
        <v>715</v>
      </c>
      <c r="F217" s="224" t="s">
        <v>716</v>
      </c>
      <c r="G217" s="225" t="s">
        <v>172</v>
      </c>
      <c r="H217" s="226">
        <v>606.70000000000005</v>
      </c>
      <c r="I217" s="227"/>
      <c r="J217" s="227"/>
      <c r="K217" s="228">
        <f>ROUND(P217*H217,2)</f>
        <v>0</v>
      </c>
      <c r="L217" s="224" t="s">
        <v>478</v>
      </c>
      <c r="M217" s="45"/>
      <c r="N217" s="229" t="s">
        <v>1</v>
      </c>
      <c r="O217" s="230" t="s">
        <v>41</v>
      </c>
      <c r="P217" s="231">
        <f>I217+J217</f>
        <v>0</v>
      </c>
      <c r="Q217" s="231">
        <f>ROUND(I217*H217,2)</f>
        <v>0</v>
      </c>
      <c r="R217" s="231">
        <f>ROUND(J217*H217,2)</f>
        <v>0</v>
      </c>
      <c r="S217" s="92"/>
      <c r="T217" s="232">
        <f>S217*H217</f>
        <v>0</v>
      </c>
      <c r="U217" s="232">
        <v>0</v>
      </c>
      <c r="V217" s="232">
        <f>U217*H217</f>
        <v>0</v>
      </c>
      <c r="W217" s="232">
        <v>0</v>
      </c>
      <c r="X217" s="233">
        <f>W217*H217</f>
        <v>0</v>
      </c>
      <c r="Y217" s="39"/>
      <c r="Z217" s="39"/>
      <c r="AA217" s="39"/>
      <c r="AB217" s="39"/>
      <c r="AC217" s="39"/>
      <c r="AD217" s="39"/>
      <c r="AE217" s="39"/>
      <c r="AR217" s="234" t="s">
        <v>174</v>
      </c>
      <c r="AT217" s="234" t="s">
        <v>169</v>
      </c>
      <c r="AU217" s="234" t="s">
        <v>88</v>
      </c>
      <c r="AY217" s="18" t="s">
        <v>167</v>
      </c>
      <c r="BE217" s="235">
        <f>IF(O217="základní",K217,0)</f>
        <v>0</v>
      </c>
      <c r="BF217" s="235">
        <f>IF(O217="snížená",K217,0)</f>
        <v>0</v>
      </c>
      <c r="BG217" s="235">
        <f>IF(O217="zákl. přenesená",K217,0)</f>
        <v>0</v>
      </c>
      <c r="BH217" s="235">
        <f>IF(O217="sníž. přenesená",K217,0)</f>
        <v>0</v>
      </c>
      <c r="BI217" s="235">
        <f>IF(O217="nulová",K217,0)</f>
        <v>0</v>
      </c>
      <c r="BJ217" s="18" t="s">
        <v>86</v>
      </c>
      <c r="BK217" s="235">
        <f>ROUND(P217*H217,2)</f>
        <v>0</v>
      </c>
      <c r="BL217" s="18" t="s">
        <v>174</v>
      </c>
      <c r="BM217" s="234" t="s">
        <v>1539</v>
      </c>
    </row>
    <row r="218" s="2" customFormat="1">
      <c r="A218" s="39"/>
      <c r="B218" s="40"/>
      <c r="C218" s="41"/>
      <c r="D218" s="236" t="s">
        <v>176</v>
      </c>
      <c r="E218" s="41"/>
      <c r="F218" s="237" t="s">
        <v>718</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176</v>
      </c>
      <c r="AU218" s="18" t="s">
        <v>88</v>
      </c>
    </row>
    <row r="219" s="2" customFormat="1">
      <c r="A219" s="39"/>
      <c r="B219" s="40"/>
      <c r="C219" s="41"/>
      <c r="D219" s="241" t="s">
        <v>178</v>
      </c>
      <c r="E219" s="41"/>
      <c r="F219" s="242" t="s">
        <v>719</v>
      </c>
      <c r="G219" s="41"/>
      <c r="H219" s="41"/>
      <c r="I219" s="238"/>
      <c r="J219" s="238"/>
      <c r="K219" s="41"/>
      <c r="L219" s="41"/>
      <c r="M219" s="45"/>
      <c r="N219" s="239"/>
      <c r="O219" s="240"/>
      <c r="P219" s="92"/>
      <c r="Q219" s="92"/>
      <c r="R219" s="92"/>
      <c r="S219" s="92"/>
      <c r="T219" s="92"/>
      <c r="U219" s="92"/>
      <c r="V219" s="92"/>
      <c r="W219" s="92"/>
      <c r="X219" s="93"/>
      <c r="Y219" s="39"/>
      <c r="Z219" s="39"/>
      <c r="AA219" s="39"/>
      <c r="AB219" s="39"/>
      <c r="AC219" s="39"/>
      <c r="AD219" s="39"/>
      <c r="AE219" s="39"/>
      <c r="AT219" s="18" t="s">
        <v>178</v>
      </c>
      <c r="AU219" s="18" t="s">
        <v>88</v>
      </c>
    </row>
    <row r="220" s="2" customFormat="1" ht="24.15" customHeight="1">
      <c r="A220" s="39"/>
      <c r="B220" s="40"/>
      <c r="C220" s="254" t="s">
        <v>332</v>
      </c>
      <c r="D220" s="254" t="s">
        <v>345</v>
      </c>
      <c r="E220" s="255" t="s">
        <v>346</v>
      </c>
      <c r="F220" s="256" t="s">
        <v>347</v>
      </c>
      <c r="G220" s="257" t="s">
        <v>348</v>
      </c>
      <c r="H220" s="258">
        <v>73.016999999999996</v>
      </c>
      <c r="I220" s="259"/>
      <c r="J220" s="260"/>
      <c r="K220" s="261">
        <f>ROUND(P220*H220,2)</f>
        <v>0</v>
      </c>
      <c r="L220" s="256" t="s">
        <v>606</v>
      </c>
      <c r="M220" s="262"/>
      <c r="N220" s="263" t="s">
        <v>1</v>
      </c>
      <c r="O220" s="230" t="s">
        <v>41</v>
      </c>
      <c r="P220" s="231">
        <f>I220+J220</f>
        <v>0</v>
      </c>
      <c r="Q220" s="231">
        <f>ROUND(I220*H220,2)</f>
        <v>0</v>
      </c>
      <c r="R220" s="231">
        <f>ROUND(J220*H220,2)</f>
        <v>0</v>
      </c>
      <c r="S220" s="92"/>
      <c r="T220" s="232">
        <f>S220*H220</f>
        <v>0</v>
      </c>
      <c r="U220" s="232">
        <v>0</v>
      </c>
      <c r="V220" s="232">
        <f>U220*H220</f>
        <v>0</v>
      </c>
      <c r="W220" s="232">
        <v>0</v>
      </c>
      <c r="X220" s="233">
        <f>W220*H220</f>
        <v>0</v>
      </c>
      <c r="Y220" s="39"/>
      <c r="Z220" s="39"/>
      <c r="AA220" s="39"/>
      <c r="AB220" s="39"/>
      <c r="AC220" s="39"/>
      <c r="AD220" s="39"/>
      <c r="AE220" s="39"/>
      <c r="AR220" s="234" t="s">
        <v>221</v>
      </c>
      <c r="AT220" s="234" t="s">
        <v>345</v>
      </c>
      <c r="AU220" s="234" t="s">
        <v>88</v>
      </c>
      <c r="AY220" s="18" t="s">
        <v>167</v>
      </c>
      <c r="BE220" s="235">
        <f>IF(O220="základní",K220,0)</f>
        <v>0</v>
      </c>
      <c r="BF220" s="235">
        <f>IF(O220="snížená",K220,0)</f>
        <v>0</v>
      </c>
      <c r="BG220" s="235">
        <f>IF(O220="zákl. přenesená",K220,0)</f>
        <v>0</v>
      </c>
      <c r="BH220" s="235">
        <f>IF(O220="sníž. přenesená",K220,0)</f>
        <v>0</v>
      </c>
      <c r="BI220" s="235">
        <f>IF(O220="nulová",K220,0)</f>
        <v>0</v>
      </c>
      <c r="BJ220" s="18" t="s">
        <v>86</v>
      </c>
      <c r="BK220" s="235">
        <f>ROUND(P220*H220,2)</f>
        <v>0</v>
      </c>
      <c r="BL220" s="18" t="s">
        <v>174</v>
      </c>
      <c r="BM220" s="234" t="s">
        <v>1540</v>
      </c>
    </row>
    <row r="221" s="2" customFormat="1">
      <c r="A221" s="39"/>
      <c r="B221" s="40"/>
      <c r="C221" s="41"/>
      <c r="D221" s="236" t="s">
        <v>176</v>
      </c>
      <c r="E221" s="41"/>
      <c r="F221" s="237" t="s">
        <v>347</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176</v>
      </c>
      <c r="AU221" s="18" t="s">
        <v>88</v>
      </c>
    </row>
    <row r="222" s="2" customFormat="1">
      <c r="A222" s="39"/>
      <c r="B222" s="40"/>
      <c r="C222" s="41"/>
      <c r="D222" s="236" t="s">
        <v>186</v>
      </c>
      <c r="E222" s="41"/>
      <c r="F222" s="243" t="s">
        <v>608</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186</v>
      </c>
      <c r="AU222" s="18" t="s">
        <v>88</v>
      </c>
    </row>
    <row r="223" s="13" customFormat="1">
      <c r="A223" s="13"/>
      <c r="B223" s="244"/>
      <c r="C223" s="245"/>
      <c r="D223" s="236" t="s">
        <v>304</v>
      </c>
      <c r="E223" s="268" t="s">
        <v>1</v>
      </c>
      <c r="F223" s="246" t="s">
        <v>1541</v>
      </c>
      <c r="G223" s="245"/>
      <c r="H223" s="247">
        <v>73.016999999999996</v>
      </c>
      <c r="I223" s="248"/>
      <c r="J223" s="248"/>
      <c r="K223" s="245"/>
      <c r="L223" s="245"/>
      <c r="M223" s="249"/>
      <c r="N223" s="250"/>
      <c r="O223" s="251"/>
      <c r="P223" s="251"/>
      <c r="Q223" s="251"/>
      <c r="R223" s="251"/>
      <c r="S223" s="251"/>
      <c r="T223" s="251"/>
      <c r="U223" s="251"/>
      <c r="V223" s="251"/>
      <c r="W223" s="251"/>
      <c r="X223" s="252"/>
      <c r="Y223" s="13"/>
      <c r="Z223" s="13"/>
      <c r="AA223" s="13"/>
      <c r="AB223" s="13"/>
      <c r="AC223" s="13"/>
      <c r="AD223" s="13"/>
      <c r="AE223" s="13"/>
      <c r="AT223" s="253" t="s">
        <v>304</v>
      </c>
      <c r="AU223" s="253" t="s">
        <v>88</v>
      </c>
      <c r="AV223" s="13" t="s">
        <v>88</v>
      </c>
      <c r="AW223" s="13" t="s">
        <v>5</v>
      </c>
      <c r="AX223" s="13" t="s">
        <v>86</v>
      </c>
      <c r="AY223" s="253" t="s">
        <v>167</v>
      </c>
    </row>
    <row r="224" s="12" customFormat="1" ht="22.8" customHeight="1">
      <c r="A224" s="12"/>
      <c r="B224" s="205"/>
      <c r="C224" s="206"/>
      <c r="D224" s="207" t="s">
        <v>77</v>
      </c>
      <c r="E224" s="220" t="s">
        <v>720</v>
      </c>
      <c r="F224" s="220" t="s">
        <v>1542</v>
      </c>
      <c r="G224" s="206"/>
      <c r="H224" s="206"/>
      <c r="I224" s="209"/>
      <c r="J224" s="209"/>
      <c r="K224" s="221">
        <f>BK224</f>
        <v>0</v>
      </c>
      <c r="L224" s="206"/>
      <c r="M224" s="211"/>
      <c r="N224" s="212"/>
      <c r="O224" s="213"/>
      <c r="P224" s="213"/>
      <c r="Q224" s="214">
        <f>SUM(Q225:Q259)</f>
        <v>0</v>
      </c>
      <c r="R224" s="214">
        <f>SUM(R225:R259)</f>
        <v>0</v>
      </c>
      <c r="S224" s="213"/>
      <c r="T224" s="215">
        <f>SUM(T225:T259)</f>
        <v>0</v>
      </c>
      <c r="U224" s="213"/>
      <c r="V224" s="215">
        <f>SUM(V225:V259)</f>
        <v>0.11888414999999999</v>
      </c>
      <c r="W224" s="213"/>
      <c r="X224" s="216">
        <f>SUM(X225:X259)</f>
        <v>0</v>
      </c>
      <c r="Y224" s="12"/>
      <c r="Z224" s="12"/>
      <c r="AA224" s="12"/>
      <c r="AB224" s="12"/>
      <c r="AC224" s="12"/>
      <c r="AD224" s="12"/>
      <c r="AE224" s="12"/>
      <c r="AR224" s="217" t="s">
        <v>86</v>
      </c>
      <c r="AT224" s="218" t="s">
        <v>77</v>
      </c>
      <c r="AU224" s="218" t="s">
        <v>86</v>
      </c>
      <c r="AY224" s="217" t="s">
        <v>167</v>
      </c>
      <c r="BK224" s="219">
        <f>SUM(BK225:BK259)</f>
        <v>0</v>
      </c>
    </row>
    <row r="225" s="2" customFormat="1" ht="37.8" customHeight="1">
      <c r="A225" s="39"/>
      <c r="B225" s="40"/>
      <c r="C225" s="222" t="s">
        <v>338</v>
      </c>
      <c r="D225" s="222" t="s">
        <v>169</v>
      </c>
      <c r="E225" s="223" t="s">
        <v>723</v>
      </c>
      <c r="F225" s="224" t="s">
        <v>724</v>
      </c>
      <c r="G225" s="225" t="s">
        <v>433</v>
      </c>
      <c r="H225" s="226">
        <v>114.97499999999999</v>
      </c>
      <c r="I225" s="227"/>
      <c r="J225" s="227"/>
      <c r="K225" s="228">
        <f>ROUND(P225*H225,2)</f>
        <v>0</v>
      </c>
      <c r="L225" s="224" t="s">
        <v>1</v>
      </c>
      <c r="M225" s="45"/>
      <c r="N225" s="229" t="s">
        <v>1</v>
      </c>
      <c r="O225" s="230" t="s">
        <v>41</v>
      </c>
      <c r="P225" s="231">
        <f>I225+J225</f>
        <v>0</v>
      </c>
      <c r="Q225" s="231">
        <f>ROUND(I225*H225,2)</f>
        <v>0</v>
      </c>
      <c r="R225" s="231">
        <f>ROUND(J225*H225,2)</f>
        <v>0</v>
      </c>
      <c r="S225" s="92"/>
      <c r="T225" s="232">
        <f>S225*H225</f>
        <v>0</v>
      </c>
      <c r="U225" s="232">
        <v>0</v>
      </c>
      <c r="V225" s="232">
        <f>U225*H225</f>
        <v>0</v>
      </c>
      <c r="W225" s="232">
        <v>0</v>
      </c>
      <c r="X225" s="233">
        <f>W225*H225</f>
        <v>0</v>
      </c>
      <c r="Y225" s="39"/>
      <c r="Z225" s="39"/>
      <c r="AA225" s="39"/>
      <c r="AB225" s="39"/>
      <c r="AC225" s="39"/>
      <c r="AD225" s="39"/>
      <c r="AE225" s="39"/>
      <c r="AR225" s="234" t="s">
        <v>174</v>
      </c>
      <c r="AT225" s="234" t="s">
        <v>169</v>
      </c>
      <c r="AU225" s="234" t="s">
        <v>88</v>
      </c>
      <c r="AY225" s="18" t="s">
        <v>167</v>
      </c>
      <c r="BE225" s="235">
        <f>IF(O225="základní",K225,0)</f>
        <v>0</v>
      </c>
      <c r="BF225" s="235">
        <f>IF(O225="snížená",K225,0)</f>
        <v>0</v>
      </c>
      <c r="BG225" s="235">
        <f>IF(O225="zákl. přenesená",K225,0)</f>
        <v>0</v>
      </c>
      <c r="BH225" s="235">
        <f>IF(O225="sníž. přenesená",K225,0)</f>
        <v>0</v>
      </c>
      <c r="BI225" s="235">
        <f>IF(O225="nulová",K225,0)</f>
        <v>0</v>
      </c>
      <c r="BJ225" s="18" t="s">
        <v>86</v>
      </c>
      <c r="BK225" s="235">
        <f>ROUND(P225*H225,2)</f>
        <v>0</v>
      </c>
      <c r="BL225" s="18" t="s">
        <v>174</v>
      </c>
      <c r="BM225" s="234" t="s">
        <v>1543</v>
      </c>
    </row>
    <row r="226" s="2" customFormat="1">
      <c r="A226" s="39"/>
      <c r="B226" s="40"/>
      <c r="C226" s="41"/>
      <c r="D226" s="236" t="s">
        <v>176</v>
      </c>
      <c r="E226" s="41"/>
      <c r="F226" s="237" t="s">
        <v>726</v>
      </c>
      <c r="G226" s="41"/>
      <c r="H226" s="41"/>
      <c r="I226" s="238"/>
      <c r="J226" s="238"/>
      <c r="K226" s="41"/>
      <c r="L226" s="41"/>
      <c r="M226" s="45"/>
      <c r="N226" s="239"/>
      <c r="O226" s="240"/>
      <c r="P226" s="92"/>
      <c r="Q226" s="92"/>
      <c r="R226" s="92"/>
      <c r="S226" s="92"/>
      <c r="T226" s="92"/>
      <c r="U226" s="92"/>
      <c r="V226" s="92"/>
      <c r="W226" s="92"/>
      <c r="X226" s="93"/>
      <c r="Y226" s="39"/>
      <c r="Z226" s="39"/>
      <c r="AA226" s="39"/>
      <c r="AB226" s="39"/>
      <c r="AC226" s="39"/>
      <c r="AD226" s="39"/>
      <c r="AE226" s="39"/>
      <c r="AT226" s="18" t="s">
        <v>176</v>
      </c>
      <c r="AU226" s="18" t="s">
        <v>88</v>
      </c>
    </row>
    <row r="227" s="13" customFormat="1">
      <c r="A227" s="13"/>
      <c r="B227" s="244"/>
      <c r="C227" s="245"/>
      <c r="D227" s="236" t="s">
        <v>304</v>
      </c>
      <c r="E227" s="268" t="s">
        <v>1</v>
      </c>
      <c r="F227" s="246" t="s">
        <v>1544</v>
      </c>
      <c r="G227" s="245"/>
      <c r="H227" s="247">
        <v>114.97499999999999</v>
      </c>
      <c r="I227" s="248"/>
      <c r="J227" s="248"/>
      <c r="K227" s="245"/>
      <c r="L227" s="245"/>
      <c r="M227" s="249"/>
      <c r="N227" s="250"/>
      <c r="O227" s="251"/>
      <c r="P227" s="251"/>
      <c r="Q227" s="251"/>
      <c r="R227" s="251"/>
      <c r="S227" s="251"/>
      <c r="T227" s="251"/>
      <c r="U227" s="251"/>
      <c r="V227" s="251"/>
      <c r="W227" s="251"/>
      <c r="X227" s="252"/>
      <c r="Y227" s="13"/>
      <c r="Z227" s="13"/>
      <c r="AA227" s="13"/>
      <c r="AB227" s="13"/>
      <c r="AC227" s="13"/>
      <c r="AD227" s="13"/>
      <c r="AE227" s="13"/>
      <c r="AT227" s="253" t="s">
        <v>304</v>
      </c>
      <c r="AU227" s="253" t="s">
        <v>88</v>
      </c>
      <c r="AV227" s="13" t="s">
        <v>88</v>
      </c>
      <c r="AW227" s="13" t="s">
        <v>5</v>
      </c>
      <c r="AX227" s="13" t="s">
        <v>86</v>
      </c>
      <c r="AY227" s="253" t="s">
        <v>167</v>
      </c>
    </row>
    <row r="228" s="2" customFormat="1" ht="33" customHeight="1">
      <c r="A228" s="39"/>
      <c r="B228" s="40"/>
      <c r="C228" s="222" t="s">
        <v>344</v>
      </c>
      <c r="D228" s="222" t="s">
        <v>169</v>
      </c>
      <c r="E228" s="223" t="s">
        <v>729</v>
      </c>
      <c r="F228" s="224" t="s">
        <v>616</v>
      </c>
      <c r="G228" s="225" t="s">
        <v>433</v>
      </c>
      <c r="H228" s="226">
        <v>114.97499999999999</v>
      </c>
      <c r="I228" s="227"/>
      <c r="J228" s="227"/>
      <c r="K228" s="228">
        <f>ROUND(P228*H228,2)</f>
        <v>0</v>
      </c>
      <c r="L228" s="224" t="s">
        <v>1</v>
      </c>
      <c r="M228" s="45"/>
      <c r="N228" s="229" t="s">
        <v>1</v>
      </c>
      <c r="O228" s="230" t="s">
        <v>41</v>
      </c>
      <c r="P228" s="231">
        <f>I228+J228</f>
        <v>0</v>
      </c>
      <c r="Q228" s="231">
        <f>ROUND(I228*H228,2)</f>
        <v>0</v>
      </c>
      <c r="R228" s="231">
        <f>ROUND(J228*H228,2)</f>
        <v>0</v>
      </c>
      <c r="S228" s="92"/>
      <c r="T228" s="232">
        <f>S228*H228</f>
        <v>0</v>
      </c>
      <c r="U228" s="232">
        <v>0</v>
      </c>
      <c r="V228" s="232">
        <f>U228*H228</f>
        <v>0</v>
      </c>
      <c r="W228" s="232">
        <v>0</v>
      </c>
      <c r="X228" s="233">
        <f>W228*H228</f>
        <v>0</v>
      </c>
      <c r="Y228" s="39"/>
      <c r="Z228" s="39"/>
      <c r="AA228" s="39"/>
      <c r="AB228" s="39"/>
      <c r="AC228" s="39"/>
      <c r="AD228" s="39"/>
      <c r="AE228" s="39"/>
      <c r="AR228" s="234" t="s">
        <v>174</v>
      </c>
      <c r="AT228" s="234" t="s">
        <v>169</v>
      </c>
      <c r="AU228" s="234" t="s">
        <v>88</v>
      </c>
      <c r="AY228" s="18" t="s">
        <v>167</v>
      </c>
      <c r="BE228" s="235">
        <f>IF(O228="základní",K228,0)</f>
        <v>0</v>
      </c>
      <c r="BF228" s="235">
        <f>IF(O228="snížená",K228,0)</f>
        <v>0</v>
      </c>
      <c r="BG228" s="235">
        <f>IF(O228="zákl. přenesená",K228,0)</f>
        <v>0</v>
      </c>
      <c r="BH228" s="235">
        <f>IF(O228="sníž. přenesená",K228,0)</f>
        <v>0</v>
      </c>
      <c r="BI228" s="235">
        <f>IF(O228="nulová",K228,0)</f>
        <v>0</v>
      </c>
      <c r="BJ228" s="18" t="s">
        <v>86</v>
      </c>
      <c r="BK228" s="235">
        <f>ROUND(P228*H228,2)</f>
        <v>0</v>
      </c>
      <c r="BL228" s="18" t="s">
        <v>174</v>
      </c>
      <c r="BM228" s="234" t="s">
        <v>1545</v>
      </c>
    </row>
    <row r="229" s="2" customFormat="1">
      <c r="A229" s="39"/>
      <c r="B229" s="40"/>
      <c r="C229" s="41"/>
      <c r="D229" s="236" t="s">
        <v>176</v>
      </c>
      <c r="E229" s="41"/>
      <c r="F229" s="237" t="s">
        <v>618</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176</v>
      </c>
      <c r="AU229" s="18" t="s">
        <v>88</v>
      </c>
    </row>
    <row r="230" s="2" customFormat="1">
      <c r="A230" s="39"/>
      <c r="B230" s="40"/>
      <c r="C230" s="41"/>
      <c r="D230" s="236" t="s">
        <v>186</v>
      </c>
      <c r="E230" s="41"/>
      <c r="F230" s="243" t="s">
        <v>731</v>
      </c>
      <c r="G230" s="41"/>
      <c r="H230" s="41"/>
      <c r="I230" s="238"/>
      <c r="J230" s="238"/>
      <c r="K230" s="41"/>
      <c r="L230" s="41"/>
      <c r="M230" s="45"/>
      <c r="N230" s="239"/>
      <c r="O230" s="240"/>
      <c r="P230" s="92"/>
      <c r="Q230" s="92"/>
      <c r="R230" s="92"/>
      <c r="S230" s="92"/>
      <c r="T230" s="92"/>
      <c r="U230" s="92"/>
      <c r="V230" s="92"/>
      <c r="W230" s="92"/>
      <c r="X230" s="93"/>
      <c r="Y230" s="39"/>
      <c r="Z230" s="39"/>
      <c r="AA230" s="39"/>
      <c r="AB230" s="39"/>
      <c r="AC230" s="39"/>
      <c r="AD230" s="39"/>
      <c r="AE230" s="39"/>
      <c r="AT230" s="18" t="s">
        <v>186</v>
      </c>
      <c r="AU230" s="18" t="s">
        <v>88</v>
      </c>
    </row>
    <row r="231" s="2" customFormat="1" ht="24.15" customHeight="1">
      <c r="A231" s="39"/>
      <c r="B231" s="40"/>
      <c r="C231" s="222" t="s">
        <v>351</v>
      </c>
      <c r="D231" s="222" t="s">
        <v>169</v>
      </c>
      <c r="E231" s="223" t="s">
        <v>624</v>
      </c>
      <c r="F231" s="224" t="s">
        <v>625</v>
      </c>
      <c r="G231" s="225" t="s">
        <v>433</v>
      </c>
      <c r="H231" s="226">
        <v>28.744</v>
      </c>
      <c r="I231" s="227"/>
      <c r="J231" s="227"/>
      <c r="K231" s="228">
        <f>ROUND(P231*H231,2)</f>
        <v>0</v>
      </c>
      <c r="L231" s="224" t="s">
        <v>1</v>
      </c>
      <c r="M231" s="45"/>
      <c r="N231" s="229" t="s">
        <v>1</v>
      </c>
      <c r="O231" s="230" t="s">
        <v>41</v>
      </c>
      <c r="P231" s="231">
        <f>I231+J231</f>
        <v>0</v>
      </c>
      <c r="Q231" s="231">
        <f>ROUND(I231*H231,2)</f>
        <v>0</v>
      </c>
      <c r="R231" s="231">
        <f>ROUND(J231*H231,2)</f>
        <v>0</v>
      </c>
      <c r="S231" s="92"/>
      <c r="T231" s="232">
        <f>S231*H231</f>
        <v>0</v>
      </c>
      <c r="U231" s="232">
        <v>0</v>
      </c>
      <c r="V231" s="232">
        <f>U231*H231</f>
        <v>0</v>
      </c>
      <c r="W231" s="232">
        <v>0</v>
      </c>
      <c r="X231" s="233">
        <f>W231*H231</f>
        <v>0</v>
      </c>
      <c r="Y231" s="39"/>
      <c r="Z231" s="39"/>
      <c r="AA231" s="39"/>
      <c r="AB231" s="39"/>
      <c r="AC231" s="39"/>
      <c r="AD231" s="39"/>
      <c r="AE231" s="39"/>
      <c r="AR231" s="234" t="s">
        <v>174</v>
      </c>
      <c r="AT231" s="234" t="s">
        <v>169</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174</v>
      </c>
      <c r="BM231" s="234" t="s">
        <v>1546</v>
      </c>
    </row>
    <row r="232" s="2" customFormat="1">
      <c r="A232" s="39"/>
      <c r="B232" s="40"/>
      <c r="C232" s="41"/>
      <c r="D232" s="236" t="s">
        <v>176</v>
      </c>
      <c r="E232" s="41"/>
      <c r="F232" s="237" t="s">
        <v>627</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36" t="s">
        <v>186</v>
      </c>
      <c r="E233" s="41"/>
      <c r="F233" s="243" t="s">
        <v>734</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186</v>
      </c>
      <c r="AU233" s="18" t="s">
        <v>88</v>
      </c>
    </row>
    <row r="234" s="13" customFormat="1">
      <c r="A234" s="13"/>
      <c r="B234" s="244"/>
      <c r="C234" s="245"/>
      <c r="D234" s="236" t="s">
        <v>304</v>
      </c>
      <c r="E234" s="268" t="s">
        <v>1</v>
      </c>
      <c r="F234" s="246" t="s">
        <v>1547</v>
      </c>
      <c r="G234" s="245"/>
      <c r="H234" s="247">
        <v>28.744</v>
      </c>
      <c r="I234" s="248"/>
      <c r="J234" s="248"/>
      <c r="K234" s="245"/>
      <c r="L234" s="245"/>
      <c r="M234" s="249"/>
      <c r="N234" s="250"/>
      <c r="O234" s="251"/>
      <c r="P234" s="251"/>
      <c r="Q234" s="251"/>
      <c r="R234" s="251"/>
      <c r="S234" s="251"/>
      <c r="T234" s="251"/>
      <c r="U234" s="251"/>
      <c r="V234" s="251"/>
      <c r="W234" s="251"/>
      <c r="X234" s="252"/>
      <c r="Y234" s="13"/>
      <c r="Z234" s="13"/>
      <c r="AA234" s="13"/>
      <c r="AB234" s="13"/>
      <c r="AC234" s="13"/>
      <c r="AD234" s="13"/>
      <c r="AE234" s="13"/>
      <c r="AT234" s="253" t="s">
        <v>304</v>
      </c>
      <c r="AU234" s="253" t="s">
        <v>88</v>
      </c>
      <c r="AV234" s="13" t="s">
        <v>88</v>
      </c>
      <c r="AW234" s="13" t="s">
        <v>5</v>
      </c>
      <c r="AX234" s="13" t="s">
        <v>86</v>
      </c>
      <c r="AY234" s="253" t="s">
        <v>167</v>
      </c>
    </row>
    <row r="235" s="2" customFormat="1" ht="33" customHeight="1">
      <c r="A235" s="39"/>
      <c r="B235" s="40"/>
      <c r="C235" s="222" t="s">
        <v>358</v>
      </c>
      <c r="D235" s="222" t="s">
        <v>169</v>
      </c>
      <c r="E235" s="223" t="s">
        <v>737</v>
      </c>
      <c r="F235" s="224" t="s">
        <v>738</v>
      </c>
      <c r="G235" s="225" t="s">
        <v>433</v>
      </c>
      <c r="H235" s="226">
        <v>114.97499999999999</v>
      </c>
      <c r="I235" s="227"/>
      <c r="J235" s="227"/>
      <c r="K235" s="228">
        <f>ROUND(P235*H235,2)</f>
        <v>0</v>
      </c>
      <c r="L235" s="224" t="s">
        <v>1</v>
      </c>
      <c r="M235" s="45"/>
      <c r="N235" s="229" t="s">
        <v>1</v>
      </c>
      <c r="O235" s="230" t="s">
        <v>41</v>
      </c>
      <c r="P235" s="231">
        <f>I235+J235</f>
        <v>0</v>
      </c>
      <c r="Q235" s="231">
        <f>ROUND(I235*H235,2)</f>
        <v>0</v>
      </c>
      <c r="R235" s="231">
        <f>ROUND(J235*H235,2)</f>
        <v>0</v>
      </c>
      <c r="S235" s="92"/>
      <c r="T235" s="232">
        <f>S235*H235</f>
        <v>0</v>
      </c>
      <c r="U235" s="232">
        <v>0</v>
      </c>
      <c r="V235" s="232">
        <f>U235*H235</f>
        <v>0</v>
      </c>
      <c r="W235" s="232">
        <v>0</v>
      </c>
      <c r="X235" s="233">
        <f>W235*H235</f>
        <v>0</v>
      </c>
      <c r="Y235" s="39"/>
      <c r="Z235" s="39"/>
      <c r="AA235" s="39"/>
      <c r="AB235" s="39"/>
      <c r="AC235" s="39"/>
      <c r="AD235" s="39"/>
      <c r="AE235" s="39"/>
      <c r="AR235" s="234" t="s">
        <v>174</v>
      </c>
      <c r="AT235" s="234" t="s">
        <v>169</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174</v>
      </c>
      <c r="BM235" s="234" t="s">
        <v>1548</v>
      </c>
    </row>
    <row r="236" s="2" customFormat="1">
      <c r="A236" s="39"/>
      <c r="B236" s="40"/>
      <c r="C236" s="41"/>
      <c r="D236" s="236" t="s">
        <v>176</v>
      </c>
      <c r="E236" s="41"/>
      <c r="F236" s="237" t="s">
        <v>646</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2" customFormat="1" ht="37.8" customHeight="1">
      <c r="A237" s="39"/>
      <c r="B237" s="40"/>
      <c r="C237" s="222" t="s">
        <v>365</v>
      </c>
      <c r="D237" s="222" t="s">
        <v>169</v>
      </c>
      <c r="E237" s="223" t="s">
        <v>741</v>
      </c>
      <c r="F237" s="224" t="s">
        <v>742</v>
      </c>
      <c r="G237" s="225" t="s">
        <v>433</v>
      </c>
      <c r="H237" s="226">
        <v>1724.625</v>
      </c>
      <c r="I237" s="227"/>
      <c r="J237" s="227"/>
      <c r="K237" s="228">
        <f>ROUND(P237*H237,2)</f>
        <v>0</v>
      </c>
      <c r="L237" s="224" t="s">
        <v>1</v>
      </c>
      <c r="M237" s="45"/>
      <c r="N237" s="229" t="s">
        <v>1</v>
      </c>
      <c r="O237" s="230" t="s">
        <v>41</v>
      </c>
      <c r="P237" s="231">
        <f>I237+J237</f>
        <v>0</v>
      </c>
      <c r="Q237" s="231">
        <f>ROUND(I237*H237,2)</f>
        <v>0</v>
      </c>
      <c r="R237" s="231">
        <f>ROUND(J237*H237,2)</f>
        <v>0</v>
      </c>
      <c r="S237" s="92"/>
      <c r="T237" s="232">
        <f>S237*H237</f>
        <v>0</v>
      </c>
      <c r="U237" s="232">
        <v>0</v>
      </c>
      <c r="V237" s="232">
        <f>U237*H237</f>
        <v>0</v>
      </c>
      <c r="W237" s="232">
        <v>0</v>
      </c>
      <c r="X237" s="233">
        <f>W237*H237</f>
        <v>0</v>
      </c>
      <c r="Y237" s="39"/>
      <c r="Z237" s="39"/>
      <c r="AA237" s="39"/>
      <c r="AB237" s="39"/>
      <c r="AC237" s="39"/>
      <c r="AD237" s="39"/>
      <c r="AE237" s="39"/>
      <c r="AR237" s="234" t="s">
        <v>174</v>
      </c>
      <c r="AT237" s="234" t="s">
        <v>169</v>
      </c>
      <c r="AU237" s="234" t="s">
        <v>88</v>
      </c>
      <c r="AY237" s="18" t="s">
        <v>167</v>
      </c>
      <c r="BE237" s="235">
        <f>IF(O237="základní",K237,0)</f>
        <v>0</v>
      </c>
      <c r="BF237" s="235">
        <f>IF(O237="snížená",K237,0)</f>
        <v>0</v>
      </c>
      <c r="BG237" s="235">
        <f>IF(O237="zákl. přenesená",K237,0)</f>
        <v>0</v>
      </c>
      <c r="BH237" s="235">
        <f>IF(O237="sníž. přenesená",K237,0)</f>
        <v>0</v>
      </c>
      <c r="BI237" s="235">
        <f>IF(O237="nulová",K237,0)</f>
        <v>0</v>
      </c>
      <c r="BJ237" s="18" t="s">
        <v>86</v>
      </c>
      <c r="BK237" s="235">
        <f>ROUND(P237*H237,2)</f>
        <v>0</v>
      </c>
      <c r="BL237" s="18" t="s">
        <v>174</v>
      </c>
      <c r="BM237" s="234" t="s">
        <v>1549</v>
      </c>
    </row>
    <row r="238" s="2" customFormat="1">
      <c r="A238" s="39"/>
      <c r="B238" s="40"/>
      <c r="C238" s="41"/>
      <c r="D238" s="236" t="s">
        <v>176</v>
      </c>
      <c r="E238" s="41"/>
      <c r="F238" s="237" t="s">
        <v>656</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176</v>
      </c>
      <c r="AU238" s="18" t="s">
        <v>88</v>
      </c>
    </row>
    <row r="239" s="2" customFormat="1">
      <c r="A239" s="39"/>
      <c r="B239" s="40"/>
      <c r="C239" s="41"/>
      <c r="D239" s="236" t="s">
        <v>186</v>
      </c>
      <c r="E239" s="41"/>
      <c r="F239" s="243" t="s">
        <v>744</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186</v>
      </c>
      <c r="AU239" s="18" t="s">
        <v>88</v>
      </c>
    </row>
    <row r="240" s="13" customFormat="1">
      <c r="A240" s="13"/>
      <c r="B240" s="244"/>
      <c r="C240" s="245"/>
      <c r="D240" s="236" t="s">
        <v>304</v>
      </c>
      <c r="E240" s="268" t="s">
        <v>1</v>
      </c>
      <c r="F240" s="246" t="s">
        <v>1550</v>
      </c>
      <c r="G240" s="245"/>
      <c r="H240" s="247">
        <v>1724.625</v>
      </c>
      <c r="I240" s="248"/>
      <c r="J240" s="248"/>
      <c r="K240" s="245"/>
      <c r="L240" s="245"/>
      <c r="M240" s="249"/>
      <c r="N240" s="250"/>
      <c r="O240" s="251"/>
      <c r="P240" s="251"/>
      <c r="Q240" s="251"/>
      <c r="R240" s="251"/>
      <c r="S240" s="251"/>
      <c r="T240" s="251"/>
      <c r="U240" s="251"/>
      <c r="V240" s="251"/>
      <c r="W240" s="251"/>
      <c r="X240" s="252"/>
      <c r="Y240" s="13"/>
      <c r="Z240" s="13"/>
      <c r="AA240" s="13"/>
      <c r="AB240" s="13"/>
      <c r="AC240" s="13"/>
      <c r="AD240" s="13"/>
      <c r="AE240" s="13"/>
      <c r="AT240" s="253" t="s">
        <v>304</v>
      </c>
      <c r="AU240" s="253" t="s">
        <v>88</v>
      </c>
      <c r="AV240" s="13" t="s">
        <v>88</v>
      </c>
      <c r="AW240" s="13" t="s">
        <v>5</v>
      </c>
      <c r="AX240" s="13" t="s">
        <v>86</v>
      </c>
      <c r="AY240" s="253" t="s">
        <v>167</v>
      </c>
    </row>
    <row r="241" s="2" customFormat="1" ht="24.15" customHeight="1">
      <c r="A241" s="39"/>
      <c r="B241" s="40"/>
      <c r="C241" s="222" t="s">
        <v>372</v>
      </c>
      <c r="D241" s="222" t="s">
        <v>169</v>
      </c>
      <c r="E241" s="223" t="s">
        <v>747</v>
      </c>
      <c r="F241" s="224" t="s">
        <v>674</v>
      </c>
      <c r="G241" s="225" t="s">
        <v>348</v>
      </c>
      <c r="H241" s="226">
        <v>195.458</v>
      </c>
      <c r="I241" s="227"/>
      <c r="J241" s="227"/>
      <c r="K241" s="228">
        <f>ROUND(P241*H241,2)</f>
        <v>0</v>
      </c>
      <c r="L241" s="224" t="s">
        <v>1</v>
      </c>
      <c r="M241" s="45"/>
      <c r="N241" s="229" t="s">
        <v>1</v>
      </c>
      <c r="O241" s="230" t="s">
        <v>41</v>
      </c>
      <c r="P241" s="231">
        <f>I241+J241</f>
        <v>0</v>
      </c>
      <c r="Q241" s="231">
        <f>ROUND(I241*H241,2)</f>
        <v>0</v>
      </c>
      <c r="R241" s="231">
        <f>ROUND(J241*H241,2)</f>
        <v>0</v>
      </c>
      <c r="S241" s="92"/>
      <c r="T241" s="232">
        <f>S241*H241</f>
        <v>0</v>
      </c>
      <c r="U241" s="232">
        <v>0</v>
      </c>
      <c r="V241" s="232">
        <f>U241*H241</f>
        <v>0</v>
      </c>
      <c r="W241" s="232">
        <v>0</v>
      </c>
      <c r="X241" s="233">
        <f>W241*H241</f>
        <v>0</v>
      </c>
      <c r="Y241" s="39"/>
      <c r="Z241" s="39"/>
      <c r="AA241" s="39"/>
      <c r="AB241" s="39"/>
      <c r="AC241" s="39"/>
      <c r="AD241" s="39"/>
      <c r="AE241" s="39"/>
      <c r="AR241" s="234" t="s">
        <v>174</v>
      </c>
      <c r="AT241" s="234" t="s">
        <v>169</v>
      </c>
      <c r="AU241" s="234" t="s">
        <v>88</v>
      </c>
      <c r="AY241" s="18" t="s">
        <v>167</v>
      </c>
      <c r="BE241" s="235">
        <f>IF(O241="základní",K241,0)</f>
        <v>0</v>
      </c>
      <c r="BF241" s="235">
        <f>IF(O241="snížená",K241,0)</f>
        <v>0</v>
      </c>
      <c r="BG241" s="235">
        <f>IF(O241="zákl. přenesená",K241,0)</f>
        <v>0</v>
      </c>
      <c r="BH241" s="235">
        <f>IF(O241="sníž. přenesená",K241,0)</f>
        <v>0</v>
      </c>
      <c r="BI241" s="235">
        <f>IF(O241="nulová",K241,0)</f>
        <v>0</v>
      </c>
      <c r="BJ241" s="18" t="s">
        <v>86</v>
      </c>
      <c r="BK241" s="235">
        <f>ROUND(P241*H241,2)</f>
        <v>0</v>
      </c>
      <c r="BL241" s="18" t="s">
        <v>174</v>
      </c>
      <c r="BM241" s="234" t="s">
        <v>1551</v>
      </c>
    </row>
    <row r="242" s="2" customFormat="1">
      <c r="A242" s="39"/>
      <c r="B242" s="40"/>
      <c r="C242" s="41"/>
      <c r="D242" s="236" t="s">
        <v>176</v>
      </c>
      <c r="E242" s="41"/>
      <c r="F242" s="237" t="s">
        <v>676</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176</v>
      </c>
      <c r="AU242" s="18" t="s">
        <v>88</v>
      </c>
    </row>
    <row r="243" s="2" customFormat="1">
      <c r="A243" s="39"/>
      <c r="B243" s="40"/>
      <c r="C243" s="41"/>
      <c r="D243" s="236" t="s">
        <v>186</v>
      </c>
      <c r="E243" s="41"/>
      <c r="F243" s="243" t="s">
        <v>749</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13" customFormat="1">
      <c r="A244" s="13"/>
      <c r="B244" s="244"/>
      <c r="C244" s="245"/>
      <c r="D244" s="236" t="s">
        <v>304</v>
      </c>
      <c r="E244" s="268" t="s">
        <v>1</v>
      </c>
      <c r="F244" s="246" t="s">
        <v>1552</v>
      </c>
      <c r="G244" s="245"/>
      <c r="H244" s="247">
        <v>195.458</v>
      </c>
      <c r="I244" s="248"/>
      <c r="J244" s="248"/>
      <c r="K244" s="245"/>
      <c r="L244" s="245"/>
      <c r="M244" s="249"/>
      <c r="N244" s="250"/>
      <c r="O244" s="251"/>
      <c r="P244" s="251"/>
      <c r="Q244" s="251"/>
      <c r="R244" s="251"/>
      <c r="S244" s="251"/>
      <c r="T244" s="251"/>
      <c r="U244" s="251"/>
      <c r="V244" s="251"/>
      <c r="W244" s="251"/>
      <c r="X244" s="252"/>
      <c r="Y244" s="13"/>
      <c r="Z244" s="13"/>
      <c r="AA244" s="13"/>
      <c r="AB244" s="13"/>
      <c r="AC244" s="13"/>
      <c r="AD244" s="13"/>
      <c r="AE244" s="13"/>
      <c r="AT244" s="253" t="s">
        <v>304</v>
      </c>
      <c r="AU244" s="253" t="s">
        <v>88</v>
      </c>
      <c r="AV244" s="13" t="s">
        <v>88</v>
      </c>
      <c r="AW244" s="13" t="s">
        <v>5</v>
      </c>
      <c r="AX244" s="13" t="s">
        <v>86</v>
      </c>
      <c r="AY244" s="253" t="s">
        <v>167</v>
      </c>
    </row>
    <row r="245" s="2" customFormat="1" ht="16.5" customHeight="1">
      <c r="A245" s="39"/>
      <c r="B245" s="40"/>
      <c r="C245" s="222" t="s">
        <v>378</v>
      </c>
      <c r="D245" s="222" t="s">
        <v>169</v>
      </c>
      <c r="E245" s="223" t="s">
        <v>752</v>
      </c>
      <c r="F245" s="224" t="s">
        <v>681</v>
      </c>
      <c r="G245" s="225" t="s">
        <v>433</v>
      </c>
      <c r="H245" s="226">
        <v>114.97499999999999</v>
      </c>
      <c r="I245" s="227"/>
      <c r="J245" s="227"/>
      <c r="K245" s="228">
        <f>ROUND(P245*H245,2)</f>
        <v>0</v>
      </c>
      <c r="L245" s="224" t="s">
        <v>1</v>
      </c>
      <c r="M245" s="45"/>
      <c r="N245" s="229" t="s">
        <v>1</v>
      </c>
      <c r="O245" s="230" t="s">
        <v>41</v>
      </c>
      <c r="P245" s="231">
        <f>I245+J245</f>
        <v>0</v>
      </c>
      <c r="Q245" s="231">
        <f>ROUND(I245*H245,2)</f>
        <v>0</v>
      </c>
      <c r="R245" s="231">
        <f>ROUND(J245*H245,2)</f>
        <v>0</v>
      </c>
      <c r="S245" s="92"/>
      <c r="T245" s="232">
        <f>S245*H245</f>
        <v>0</v>
      </c>
      <c r="U245" s="232">
        <v>0</v>
      </c>
      <c r="V245" s="232">
        <f>U245*H245</f>
        <v>0</v>
      </c>
      <c r="W245" s="232">
        <v>0</v>
      </c>
      <c r="X245" s="233">
        <f>W245*H245</f>
        <v>0</v>
      </c>
      <c r="Y245" s="39"/>
      <c r="Z245" s="39"/>
      <c r="AA245" s="39"/>
      <c r="AB245" s="39"/>
      <c r="AC245" s="39"/>
      <c r="AD245" s="39"/>
      <c r="AE245" s="39"/>
      <c r="AR245" s="234" t="s">
        <v>174</v>
      </c>
      <c r="AT245" s="234" t="s">
        <v>169</v>
      </c>
      <c r="AU245" s="234" t="s">
        <v>88</v>
      </c>
      <c r="AY245" s="18" t="s">
        <v>167</v>
      </c>
      <c r="BE245" s="235">
        <f>IF(O245="základní",K245,0)</f>
        <v>0</v>
      </c>
      <c r="BF245" s="235">
        <f>IF(O245="snížená",K245,0)</f>
        <v>0</v>
      </c>
      <c r="BG245" s="235">
        <f>IF(O245="zákl. přenesená",K245,0)</f>
        <v>0</v>
      </c>
      <c r="BH245" s="235">
        <f>IF(O245="sníž. přenesená",K245,0)</f>
        <v>0</v>
      </c>
      <c r="BI245" s="235">
        <f>IF(O245="nulová",K245,0)</f>
        <v>0</v>
      </c>
      <c r="BJ245" s="18" t="s">
        <v>86</v>
      </c>
      <c r="BK245" s="235">
        <f>ROUND(P245*H245,2)</f>
        <v>0</v>
      </c>
      <c r="BL245" s="18" t="s">
        <v>174</v>
      </c>
      <c r="BM245" s="234" t="s">
        <v>1553</v>
      </c>
    </row>
    <row r="246" s="2" customFormat="1">
      <c r="A246" s="39"/>
      <c r="B246" s="40"/>
      <c r="C246" s="41"/>
      <c r="D246" s="236" t="s">
        <v>176</v>
      </c>
      <c r="E246" s="41"/>
      <c r="F246" s="237" t="s">
        <v>683</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176</v>
      </c>
      <c r="AU246" s="18" t="s">
        <v>88</v>
      </c>
    </row>
    <row r="247" s="2" customFormat="1">
      <c r="A247" s="39"/>
      <c r="B247" s="40"/>
      <c r="C247" s="41"/>
      <c r="D247" s="236" t="s">
        <v>186</v>
      </c>
      <c r="E247" s="41"/>
      <c r="F247" s="243" t="s">
        <v>754</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186</v>
      </c>
      <c r="AU247" s="18" t="s">
        <v>88</v>
      </c>
    </row>
    <row r="248" s="2" customFormat="1" ht="24.15" customHeight="1">
      <c r="A248" s="39"/>
      <c r="B248" s="40"/>
      <c r="C248" s="222" t="s">
        <v>384</v>
      </c>
      <c r="D248" s="222" t="s">
        <v>169</v>
      </c>
      <c r="E248" s="223" t="s">
        <v>756</v>
      </c>
      <c r="F248" s="224" t="s">
        <v>716</v>
      </c>
      <c r="G248" s="225" t="s">
        <v>172</v>
      </c>
      <c r="H248" s="226">
        <v>229.94999999999999</v>
      </c>
      <c r="I248" s="227"/>
      <c r="J248" s="227"/>
      <c r="K248" s="228">
        <f>ROUND(P248*H248,2)</f>
        <v>0</v>
      </c>
      <c r="L248" s="224" t="s">
        <v>1</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174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1554</v>
      </c>
    </row>
    <row r="249" s="2" customFormat="1">
      <c r="A249" s="39"/>
      <c r="B249" s="40"/>
      <c r="C249" s="41"/>
      <c r="D249" s="236" t="s">
        <v>176</v>
      </c>
      <c r="E249" s="41"/>
      <c r="F249" s="237" t="s">
        <v>718</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ht="24.15" customHeight="1">
      <c r="A250" s="39"/>
      <c r="B250" s="40"/>
      <c r="C250" s="222" t="s">
        <v>390</v>
      </c>
      <c r="D250" s="222" t="s">
        <v>169</v>
      </c>
      <c r="E250" s="223" t="s">
        <v>759</v>
      </c>
      <c r="F250" s="224" t="s">
        <v>760</v>
      </c>
      <c r="G250" s="225" t="s">
        <v>172</v>
      </c>
      <c r="H250" s="226">
        <v>229.94999999999999</v>
      </c>
      <c r="I250" s="227"/>
      <c r="J250" s="227"/>
      <c r="K250" s="228">
        <f>ROUND(P250*H250,2)</f>
        <v>0</v>
      </c>
      <c r="L250" s="224" t="s">
        <v>450</v>
      </c>
      <c r="M250" s="45"/>
      <c r="N250" s="229" t="s">
        <v>1</v>
      </c>
      <c r="O250" s="230" t="s">
        <v>41</v>
      </c>
      <c r="P250" s="231">
        <f>I250+J250</f>
        <v>0</v>
      </c>
      <c r="Q250" s="231">
        <f>ROUND(I250*H250,2)</f>
        <v>0</v>
      </c>
      <c r="R250" s="231">
        <f>ROUND(J250*H250,2)</f>
        <v>0</v>
      </c>
      <c r="S250" s="92"/>
      <c r="T250" s="232">
        <f>S250*H250</f>
        <v>0</v>
      </c>
      <c r="U250" s="232">
        <v>0</v>
      </c>
      <c r="V250" s="232">
        <f>U250*H250</f>
        <v>0</v>
      </c>
      <c r="W250" s="232">
        <v>0</v>
      </c>
      <c r="X250" s="233">
        <f>W250*H250</f>
        <v>0</v>
      </c>
      <c r="Y250" s="39"/>
      <c r="Z250" s="39"/>
      <c r="AA250" s="39"/>
      <c r="AB250" s="39"/>
      <c r="AC250" s="39"/>
      <c r="AD250" s="39"/>
      <c r="AE250" s="39"/>
      <c r="AR250" s="234" t="s">
        <v>174</v>
      </c>
      <c r="AT250" s="234" t="s">
        <v>169</v>
      </c>
      <c r="AU250" s="234" t="s">
        <v>88</v>
      </c>
      <c r="AY250" s="18" t="s">
        <v>167</v>
      </c>
      <c r="BE250" s="235">
        <f>IF(O250="základní",K250,0)</f>
        <v>0</v>
      </c>
      <c r="BF250" s="235">
        <f>IF(O250="snížená",K250,0)</f>
        <v>0</v>
      </c>
      <c r="BG250" s="235">
        <f>IF(O250="zákl. přenesená",K250,0)</f>
        <v>0</v>
      </c>
      <c r="BH250" s="235">
        <f>IF(O250="sníž. přenesená",K250,0)</f>
        <v>0</v>
      </c>
      <c r="BI250" s="235">
        <f>IF(O250="nulová",K250,0)</f>
        <v>0</v>
      </c>
      <c r="BJ250" s="18" t="s">
        <v>86</v>
      </c>
      <c r="BK250" s="235">
        <f>ROUND(P250*H250,2)</f>
        <v>0</v>
      </c>
      <c r="BL250" s="18" t="s">
        <v>174</v>
      </c>
      <c r="BM250" s="234" t="s">
        <v>1555</v>
      </c>
    </row>
    <row r="251" s="2" customFormat="1">
      <c r="A251" s="39"/>
      <c r="B251" s="40"/>
      <c r="C251" s="41"/>
      <c r="D251" s="236" t="s">
        <v>176</v>
      </c>
      <c r="E251" s="41"/>
      <c r="F251" s="237" t="s">
        <v>762</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176</v>
      </c>
      <c r="AU251" s="18" t="s">
        <v>88</v>
      </c>
    </row>
    <row r="252" s="2" customFormat="1">
      <c r="A252" s="39"/>
      <c r="B252" s="40"/>
      <c r="C252" s="41"/>
      <c r="D252" s="241" t="s">
        <v>178</v>
      </c>
      <c r="E252" s="41"/>
      <c r="F252" s="242" t="s">
        <v>763</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178</v>
      </c>
      <c r="AU252" s="18" t="s">
        <v>88</v>
      </c>
    </row>
    <row r="253" s="2" customFormat="1" ht="24.15" customHeight="1">
      <c r="A253" s="39"/>
      <c r="B253" s="40"/>
      <c r="C253" s="222" t="s">
        <v>396</v>
      </c>
      <c r="D253" s="222" t="s">
        <v>169</v>
      </c>
      <c r="E253" s="223" t="s">
        <v>759</v>
      </c>
      <c r="F253" s="224" t="s">
        <v>760</v>
      </c>
      <c r="G253" s="225" t="s">
        <v>172</v>
      </c>
      <c r="H253" s="226">
        <v>229.94999999999999</v>
      </c>
      <c r="I253" s="227"/>
      <c r="J253" s="227"/>
      <c r="K253" s="228">
        <f>ROUND(P253*H253,2)</f>
        <v>0</v>
      </c>
      <c r="L253" s="224" t="s">
        <v>450</v>
      </c>
      <c r="M253" s="45"/>
      <c r="N253" s="229" t="s">
        <v>1</v>
      </c>
      <c r="O253" s="230" t="s">
        <v>41</v>
      </c>
      <c r="P253" s="231">
        <f>I253+J253</f>
        <v>0</v>
      </c>
      <c r="Q253" s="231">
        <f>ROUND(I253*H253,2)</f>
        <v>0</v>
      </c>
      <c r="R253" s="231">
        <f>ROUND(J253*H253,2)</f>
        <v>0</v>
      </c>
      <c r="S253" s="92"/>
      <c r="T253" s="232">
        <f>S253*H253</f>
        <v>0</v>
      </c>
      <c r="U253" s="232">
        <v>0</v>
      </c>
      <c r="V253" s="232">
        <f>U253*H253</f>
        <v>0</v>
      </c>
      <c r="W253" s="232">
        <v>0</v>
      </c>
      <c r="X253" s="233">
        <f>W253*H253</f>
        <v>0</v>
      </c>
      <c r="Y253" s="39"/>
      <c r="Z253" s="39"/>
      <c r="AA253" s="39"/>
      <c r="AB253" s="39"/>
      <c r="AC253" s="39"/>
      <c r="AD253" s="39"/>
      <c r="AE253" s="39"/>
      <c r="AR253" s="234" t="s">
        <v>174</v>
      </c>
      <c r="AT253" s="234" t="s">
        <v>169</v>
      </c>
      <c r="AU253" s="234" t="s">
        <v>88</v>
      </c>
      <c r="AY253" s="18" t="s">
        <v>167</v>
      </c>
      <c r="BE253" s="235">
        <f>IF(O253="základní",K253,0)</f>
        <v>0</v>
      </c>
      <c r="BF253" s="235">
        <f>IF(O253="snížená",K253,0)</f>
        <v>0</v>
      </c>
      <c r="BG253" s="235">
        <f>IF(O253="zákl. přenesená",K253,0)</f>
        <v>0</v>
      </c>
      <c r="BH253" s="235">
        <f>IF(O253="sníž. přenesená",K253,0)</f>
        <v>0</v>
      </c>
      <c r="BI253" s="235">
        <f>IF(O253="nulová",K253,0)</f>
        <v>0</v>
      </c>
      <c r="BJ253" s="18" t="s">
        <v>86</v>
      </c>
      <c r="BK253" s="235">
        <f>ROUND(P253*H253,2)</f>
        <v>0</v>
      </c>
      <c r="BL253" s="18" t="s">
        <v>174</v>
      </c>
      <c r="BM253" s="234" t="s">
        <v>1556</v>
      </c>
    </row>
    <row r="254" s="2" customFormat="1">
      <c r="A254" s="39"/>
      <c r="B254" s="40"/>
      <c r="C254" s="41"/>
      <c r="D254" s="236" t="s">
        <v>176</v>
      </c>
      <c r="E254" s="41"/>
      <c r="F254" s="237" t="s">
        <v>762</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176</v>
      </c>
      <c r="AU254" s="18" t="s">
        <v>88</v>
      </c>
    </row>
    <row r="255" s="2" customFormat="1">
      <c r="A255" s="39"/>
      <c r="B255" s="40"/>
      <c r="C255" s="41"/>
      <c r="D255" s="241" t="s">
        <v>178</v>
      </c>
      <c r="E255" s="41"/>
      <c r="F255" s="242" t="s">
        <v>763</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178</v>
      </c>
      <c r="AU255" s="18" t="s">
        <v>88</v>
      </c>
    </row>
    <row r="256" s="2" customFormat="1" ht="24.15" customHeight="1">
      <c r="A256" s="39"/>
      <c r="B256" s="40"/>
      <c r="C256" s="222" t="s">
        <v>402</v>
      </c>
      <c r="D256" s="222" t="s">
        <v>169</v>
      </c>
      <c r="E256" s="223" t="s">
        <v>767</v>
      </c>
      <c r="F256" s="224" t="s">
        <v>768</v>
      </c>
      <c r="G256" s="225" t="s">
        <v>172</v>
      </c>
      <c r="H256" s="226">
        <v>252.94499999999999</v>
      </c>
      <c r="I256" s="227"/>
      <c r="J256" s="227"/>
      <c r="K256" s="228">
        <f>ROUND(P256*H256,2)</f>
        <v>0</v>
      </c>
      <c r="L256" s="224" t="s">
        <v>450</v>
      </c>
      <c r="M256" s="45"/>
      <c r="N256" s="229" t="s">
        <v>1</v>
      </c>
      <c r="O256" s="230" t="s">
        <v>41</v>
      </c>
      <c r="P256" s="231">
        <f>I256+J256</f>
        <v>0</v>
      </c>
      <c r="Q256" s="231">
        <f>ROUND(I256*H256,2)</f>
        <v>0</v>
      </c>
      <c r="R256" s="231">
        <f>ROUND(J256*H256,2)</f>
        <v>0</v>
      </c>
      <c r="S256" s="92"/>
      <c r="T256" s="232">
        <f>S256*H256</f>
        <v>0</v>
      </c>
      <c r="U256" s="232">
        <v>0.00046999999999999999</v>
      </c>
      <c r="V256" s="232">
        <f>U256*H256</f>
        <v>0.11888414999999999</v>
      </c>
      <c r="W256" s="232">
        <v>0</v>
      </c>
      <c r="X256" s="233">
        <f>W256*H256</f>
        <v>0</v>
      </c>
      <c r="Y256" s="39"/>
      <c r="Z256" s="39"/>
      <c r="AA256" s="39"/>
      <c r="AB256" s="39"/>
      <c r="AC256" s="39"/>
      <c r="AD256" s="39"/>
      <c r="AE256" s="39"/>
      <c r="AR256" s="234" t="s">
        <v>174</v>
      </c>
      <c r="AT256" s="234" t="s">
        <v>169</v>
      </c>
      <c r="AU256" s="234" t="s">
        <v>88</v>
      </c>
      <c r="AY256" s="18" t="s">
        <v>167</v>
      </c>
      <c r="BE256" s="235">
        <f>IF(O256="základní",K256,0)</f>
        <v>0</v>
      </c>
      <c r="BF256" s="235">
        <f>IF(O256="snížená",K256,0)</f>
        <v>0</v>
      </c>
      <c r="BG256" s="235">
        <f>IF(O256="zákl. přenesená",K256,0)</f>
        <v>0</v>
      </c>
      <c r="BH256" s="235">
        <f>IF(O256="sníž. přenesená",K256,0)</f>
        <v>0</v>
      </c>
      <c r="BI256" s="235">
        <f>IF(O256="nulová",K256,0)</f>
        <v>0</v>
      </c>
      <c r="BJ256" s="18" t="s">
        <v>86</v>
      </c>
      <c r="BK256" s="235">
        <f>ROUND(P256*H256,2)</f>
        <v>0</v>
      </c>
      <c r="BL256" s="18" t="s">
        <v>174</v>
      </c>
      <c r="BM256" s="234" t="s">
        <v>1557</v>
      </c>
    </row>
    <row r="257" s="2" customFormat="1">
      <c r="A257" s="39"/>
      <c r="B257" s="40"/>
      <c r="C257" s="41"/>
      <c r="D257" s="236" t="s">
        <v>176</v>
      </c>
      <c r="E257" s="41"/>
      <c r="F257" s="237" t="s">
        <v>770</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176</v>
      </c>
      <c r="AU257" s="18" t="s">
        <v>88</v>
      </c>
    </row>
    <row r="258" s="2" customFormat="1">
      <c r="A258" s="39"/>
      <c r="B258" s="40"/>
      <c r="C258" s="41"/>
      <c r="D258" s="241" t="s">
        <v>178</v>
      </c>
      <c r="E258" s="41"/>
      <c r="F258" s="242" t="s">
        <v>771</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178</v>
      </c>
      <c r="AU258" s="18" t="s">
        <v>88</v>
      </c>
    </row>
    <row r="259" s="13" customFormat="1">
      <c r="A259" s="13"/>
      <c r="B259" s="244"/>
      <c r="C259" s="245"/>
      <c r="D259" s="236" t="s">
        <v>304</v>
      </c>
      <c r="E259" s="268" t="s">
        <v>1</v>
      </c>
      <c r="F259" s="246" t="s">
        <v>1558</v>
      </c>
      <c r="G259" s="245"/>
      <c r="H259" s="247">
        <v>252.94499999999999</v>
      </c>
      <c r="I259" s="248"/>
      <c r="J259" s="248"/>
      <c r="K259" s="245"/>
      <c r="L259" s="245"/>
      <c r="M259" s="249"/>
      <c r="N259" s="250"/>
      <c r="O259" s="251"/>
      <c r="P259" s="251"/>
      <c r="Q259" s="251"/>
      <c r="R259" s="251"/>
      <c r="S259" s="251"/>
      <c r="T259" s="251"/>
      <c r="U259" s="251"/>
      <c r="V259" s="251"/>
      <c r="W259" s="251"/>
      <c r="X259" s="252"/>
      <c r="Y259" s="13"/>
      <c r="Z259" s="13"/>
      <c r="AA259" s="13"/>
      <c r="AB259" s="13"/>
      <c r="AC259" s="13"/>
      <c r="AD259" s="13"/>
      <c r="AE259" s="13"/>
      <c r="AT259" s="253" t="s">
        <v>304</v>
      </c>
      <c r="AU259" s="253" t="s">
        <v>88</v>
      </c>
      <c r="AV259" s="13" t="s">
        <v>88</v>
      </c>
      <c r="AW259" s="13" t="s">
        <v>5</v>
      </c>
      <c r="AX259" s="13" t="s">
        <v>86</v>
      </c>
      <c r="AY259" s="253" t="s">
        <v>167</v>
      </c>
    </row>
    <row r="260" s="12" customFormat="1" ht="22.8" customHeight="1">
      <c r="A260" s="12"/>
      <c r="B260" s="205"/>
      <c r="C260" s="206"/>
      <c r="D260" s="207" t="s">
        <v>77</v>
      </c>
      <c r="E260" s="220" t="s">
        <v>88</v>
      </c>
      <c r="F260" s="220" t="s">
        <v>773</v>
      </c>
      <c r="G260" s="206"/>
      <c r="H260" s="206"/>
      <c r="I260" s="209"/>
      <c r="J260" s="209"/>
      <c r="K260" s="221">
        <f>BK260</f>
        <v>0</v>
      </c>
      <c r="L260" s="206"/>
      <c r="M260" s="211"/>
      <c r="N260" s="212"/>
      <c r="O260" s="213"/>
      <c r="P260" s="213"/>
      <c r="Q260" s="214">
        <f>SUM(Q261:Q264)</f>
        <v>0</v>
      </c>
      <c r="R260" s="214">
        <f>SUM(R261:R264)</f>
        <v>0</v>
      </c>
      <c r="S260" s="213"/>
      <c r="T260" s="215">
        <f>SUM(T261:T264)</f>
        <v>0</v>
      </c>
      <c r="U260" s="213"/>
      <c r="V260" s="215">
        <f>SUM(V261:V264)</f>
        <v>4.2435900000000002</v>
      </c>
      <c r="W260" s="213"/>
      <c r="X260" s="216">
        <f>SUM(X261:X264)</f>
        <v>0</v>
      </c>
      <c r="Y260" s="12"/>
      <c r="Z260" s="12"/>
      <c r="AA260" s="12"/>
      <c r="AB260" s="12"/>
      <c r="AC260" s="12"/>
      <c r="AD260" s="12"/>
      <c r="AE260" s="12"/>
      <c r="AR260" s="217" t="s">
        <v>86</v>
      </c>
      <c r="AT260" s="218" t="s">
        <v>77</v>
      </c>
      <c r="AU260" s="218" t="s">
        <v>86</v>
      </c>
      <c r="AY260" s="217" t="s">
        <v>167</v>
      </c>
      <c r="BK260" s="219">
        <f>SUM(BK261:BK264)</f>
        <v>0</v>
      </c>
    </row>
    <row r="261" s="2" customFormat="1" ht="37.8" customHeight="1">
      <c r="A261" s="39"/>
      <c r="B261" s="40"/>
      <c r="C261" s="222" t="s">
        <v>406</v>
      </c>
      <c r="D261" s="222" t="s">
        <v>169</v>
      </c>
      <c r="E261" s="223" t="s">
        <v>775</v>
      </c>
      <c r="F261" s="224" t="s">
        <v>776</v>
      </c>
      <c r="G261" s="225" t="s">
        <v>576</v>
      </c>
      <c r="H261" s="226">
        <v>15.5</v>
      </c>
      <c r="I261" s="227"/>
      <c r="J261" s="227"/>
      <c r="K261" s="228">
        <f>ROUND(P261*H261,2)</f>
        <v>0</v>
      </c>
      <c r="L261" s="224" t="s">
        <v>478</v>
      </c>
      <c r="M261" s="45"/>
      <c r="N261" s="229" t="s">
        <v>1</v>
      </c>
      <c r="O261" s="230" t="s">
        <v>41</v>
      </c>
      <c r="P261" s="231">
        <f>I261+J261</f>
        <v>0</v>
      </c>
      <c r="Q261" s="231">
        <f>ROUND(I261*H261,2)</f>
        <v>0</v>
      </c>
      <c r="R261" s="231">
        <f>ROUND(J261*H261,2)</f>
        <v>0</v>
      </c>
      <c r="S261" s="92"/>
      <c r="T261" s="232">
        <f>S261*H261</f>
        <v>0</v>
      </c>
      <c r="U261" s="232">
        <v>0.27378000000000002</v>
      </c>
      <c r="V261" s="232">
        <f>U261*H261</f>
        <v>4.2435900000000002</v>
      </c>
      <c r="W261" s="232">
        <v>0</v>
      </c>
      <c r="X261" s="233">
        <f>W261*H261</f>
        <v>0</v>
      </c>
      <c r="Y261" s="39"/>
      <c r="Z261" s="39"/>
      <c r="AA261" s="39"/>
      <c r="AB261" s="39"/>
      <c r="AC261" s="39"/>
      <c r="AD261" s="39"/>
      <c r="AE261" s="39"/>
      <c r="AR261" s="234" t="s">
        <v>174</v>
      </c>
      <c r="AT261" s="234" t="s">
        <v>169</v>
      </c>
      <c r="AU261" s="234" t="s">
        <v>88</v>
      </c>
      <c r="AY261" s="18" t="s">
        <v>167</v>
      </c>
      <c r="BE261" s="235">
        <f>IF(O261="základní",K261,0)</f>
        <v>0</v>
      </c>
      <c r="BF261" s="235">
        <f>IF(O261="snížená",K261,0)</f>
        <v>0</v>
      </c>
      <c r="BG261" s="235">
        <f>IF(O261="zákl. přenesená",K261,0)</f>
        <v>0</v>
      </c>
      <c r="BH261" s="235">
        <f>IF(O261="sníž. přenesená",K261,0)</f>
        <v>0</v>
      </c>
      <c r="BI261" s="235">
        <f>IF(O261="nulová",K261,0)</f>
        <v>0</v>
      </c>
      <c r="BJ261" s="18" t="s">
        <v>86</v>
      </c>
      <c r="BK261" s="235">
        <f>ROUND(P261*H261,2)</f>
        <v>0</v>
      </c>
      <c r="BL261" s="18" t="s">
        <v>174</v>
      </c>
      <c r="BM261" s="234" t="s">
        <v>1559</v>
      </c>
    </row>
    <row r="262" s="2" customFormat="1">
      <c r="A262" s="39"/>
      <c r="B262" s="40"/>
      <c r="C262" s="41"/>
      <c r="D262" s="236" t="s">
        <v>176</v>
      </c>
      <c r="E262" s="41"/>
      <c r="F262" s="237" t="s">
        <v>778</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176</v>
      </c>
      <c r="AU262" s="18" t="s">
        <v>88</v>
      </c>
    </row>
    <row r="263" s="2" customFormat="1">
      <c r="A263" s="39"/>
      <c r="B263" s="40"/>
      <c r="C263" s="41"/>
      <c r="D263" s="241" t="s">
        <v>178</v>
      </c>
      <c r="E263" s="41"/>
      <c r="F263" s="242" t="s">
        <v>779</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178</v>
      </c>
      <c r="AU263" s="18" t="s">
        <v>88</v>
      </c>
    </row>
    <row r="264" s="2" customFormat="1">
      <c r="A264" s="39"/>
      <c r="B264" s="40"/>
      <c r="C264" s="41"/>
      <c r="D264" s="236" t="s">
        <v>186</v>
      </c>
      <c r="E264" s="41"/>
      <c r="F264" s="243" t="s">
        <v>1560</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186</v>
      </c>
      <c r="AU264" s="18" t="s">
        <v>88</v>
      </c>
    </row>
    <row r="265" s="12" customFormat="1" ht="22.8" customHeight="1">
      <c r="A265" s="12"/>
      <c r="B265" s="205"/>
      <c r="C265" s="206"/>
      <c r="D265" s="207" t="s">
        <v>77</v>
      </c>
      <c r="E265" s="220" t="s">
        <v>188</v>
      </c>
      <c r="F265" s="220" t="s">
        <v>836</v>
      </c>
      <c r="G265" s="206"/>
      <c r="H265" s="206"/>
      <c r="I265" s="209"/>
      <c r="J265" s="209"/>
      <c r="K265" s="221">
        <f>BK265</f>
        <v>0</v>
      </c>
      <c r="L265" s="206"/>
      <c r="M265" s="211"/>
      <c r="N265" s="212"/>
      <c r="O265" s="213"/>
      <c r="P265" s="213"/>
      <c r="Q265" s="214">
        <f>SUM(Q266:Q271)</f>
        <v>0</v>
      </c>
      <c r="R265" s="214">
        <f>SUM(R266:R271)</f>
        <v>0</v>
      </c>
      <c r="S265" s="213"/>
      <c r="T265" s="215">
        <f>SUM(T266:T271)</f>
        <v>0</v>
      </c>
      <c r="U265" s="213"/>
      <c r="V265" s="215">
        <f>SUM(V266:V271)</f>
        <v>1.4939144</v>
      </c>
      <c r="W265" s="213"/>
      <c r="X265" s="216">
        <f>SUM(X266:X271)</f>
        <v>0</v>
      </c>
      <c r="Y265" s="12"/>
      <c r="Z265" s="12"/>
      <c r="AA265" s="12"/>
      <c r="AB265" s="12"/>
      <c r="AC265" s="12"/>
      <c r="AD265" s="12"/>
      <c r="AE265" s="12"/>
      <c r="AR265" s="217" t="s">
        <v>86</v>
      </c>
      <c r="AT265" s="218" t="s">
        <v>77</v>
      </c>
      <c r="AU265" s="218" t="s">
        <v>86</v>
      </c>
      <c r="AY265" s="217" t="s">
        <v>167</v>
      </c>
      <c r="BK265" s="219">
        <f>SUM(BK266:BK271)</f>
        <v>0</v>
      </c>
    </row>
    <row r="266" s="2" customFormat="1" ht="24.15" customHeight="1">
      <c r="A266" s="39"/>
      <c r="B266" s="40"/>
      <c r="C266" s="222" t="s">
        <v>412</v>
      </c>
      <c r="D266" s="222" t="s">
        <v>169</v>
      </c>
      <c r="E266" s="223" t="s">
        <v>1561</v>
      </c>
      <c r="F266" s="224" t="s">
        <v>1562</v>
      </c>
      <c r="G266" s="225" t="s">
        <v>576</v>
      </c>
      <c r="H266" s="226">
        <v>6.71</v>
      </c>
      <c r="I266" s="227"/>
      <c r="J266" s="227"/>
      <c r="K266" s="228">
        <f>ROUND(P266*H266,2)</f>
        <v>0</v>
      </c>
      <c r="L266" s="224" t="s">
        <v>606</v>
      </c>
      <c r="M266" s="45"/>
      <c r="N266" s="229" t="s">
        <v>1</v>
      </c>
      <c r="O266" s="230" t="s">
        <v>41</v>
      </c>
      <c r="P266" s="231">
        <f>I266+J266</f>
        <v>0</v>
      </c>
      <c r="Q266" s="231">
        <f>ROUND(I266*H266,2)</f>
        <v>0</v>
      </c>
      <c r="R266" s="231">
        <f>ROUND(J266*H266,2)</f>
        <v>0</v>
      </c>
      <c r="S266" s="92"/>
      <c r="T266" s="232">
        <f>S266*H266</f>
        <v>0</v>
      </c>
      <c r="U266" s="232">
        <v>0.12064</v>
      </c>
      <c r="V266" s="232">
        <f>U266*H266</f>
        <v>0.80949439999999995</v>
      </c>
      <c r="W266" s="232">
        <v>0</v>
      </c>
      <c r="X266" s="233">
        <f>W266*H266</f>
        <v>0</v>
      </c>
      <c r="Y266" s="39"/>
      <c r="Z266" s="39"/>
      <c r="AA266" s="39"/>
      <c r="AB266" s="39"/>
      <c r="AC266" s="39"/>
      <c r="AD266" s="39"/>
      <c r="AE266" s="39"/>
      <c r="AR266" s="234" t="s">
        <v>174</v>
      </c>
      <c r="AT266" s="234" t="s">
        <v>169</v>
      </c>
      <c r="AU266" s="234" t="s">
        <v>88</v>
      </c>
      <c r="AY266" s="18" t="s">
        <v>167</v>
      </c>
      <c r="BE266" s="235">
        <f>IF(O266="základní",K266,0)</f>
        <v>0</v>
      </c>
      <c r="BF266" s="235">
        <f>IF(O266="snížená",K266,0)</f>
        <v>0</v>
      </c>
      <c r="BG266" s="235">
        <f>IF(O266="zákl. přenesená",K266,0)</f>
        <v>0</v>
      </c>
      <c r="BH266" s="235">
        <f>IF(O266="sníž. přenesená",K266,0)</f>
        <v>0</v>
      </c>
      <c r="BI266" s="235">
        <f>IF(O266="nulová",K266,0)</f>
        <v>0</v>
      </c>
      <c r="BJ266" s="18" t="s">
        <v>86</v>
      </c>
      <c r="BK266" s="235">
        <f>ROUND(P266*H266,2)</f>
        <v>0</v>
      </c>
      <c r="BL266" s="18" t="s">
        <v>174</v>
      </c>
      <c r="BM266" s="234" t="s">
        <v>1563</v>
      </c>
    </row>
    <row r="267" s="2" customFormat="1">
      <c r="A267" s="39"/>
      <c r="B267" s="40"/>
      <c r="C267" s="41"/>
      <c r="D267" s="236" t="s">
        <v>176</v>
      </c>
      <c r="E267" s="41"/>
      <c r="F267" s="237" t="s">
        <v>1564</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176</v>
      </c>
      <c r="AU267" s="18" t="s">
        <v>88</v>
      </c>
    </row>
    <row r="268" s="2" customFormat="1" ht="24.15" customHeight="1">
      <c r="A268" s="39"/>
      <c r="B268" s="40"/>
      <c r="C268" s="254" t="s">
        <v>418</v>
      </c>
      <c r="D268" s="254" t="s">
        <v>345</v>
      </c>
      <c r="E268" s="255" t="s">
        <v>1565</v>
      </c>
      <c r="F268" s="256" t="s">
        <v>1566</v>
      </c>
      <c r="G268" s="257" t="s">
        <v>182</v>
      </c>
      <c r="H268" s="258">
        <v>62.219999999999999</v>
      </c>
      <c r="I268" s="259"/>
      <c r="J268" s="260"/>
      <c r="K268" s="261">
        <f>ROUND(P268*H268,2)</f>
        <v>0</v>
      </c>
      <c r="L268" s="256" t="s">
        <v>606</v>
      </c>
      <c r="M268" s="262"/>
      <c r="N268" s="263" t="s">
        <v>1</v>
      </c>
      <c r="O268" s="230" t="s">
        <v>41</v>
      </c>
      <c r="P268" s="231">
        <f>I268+J268</f>
        <v>0</v>
      </c>
      <c r="Q268" s="231">
        <f>ROUND(I268*H268,2)</f>
        <v>0</v>
      </c>
      <c r="R268" s="231">
        <f>ROUND(J268*H268,2)</f>
        <v>0</v>
      </c>
      <c r="S268" s="92"/>
      <c r="T268" s="232">
        <f>S268*H268</f>
        <v>0</v>
      </c>
      <c r="U268" s="232">
        <v>0.010999999999999999</v>
      </c>
      <c r="V268" s="232">
        <f>U268*H268</f>
        <v>0.68441999999999992</v>
      </c>
      <c r="W268" s="232">
        <v>0</v>
      </c>
      <c r="X268" s="233">
        <f>W268*H268</f>
        <v>0</v>
      </c>
      <c r="Y268" s="39"/>
      <c r="Z268" s="39"/>
      <c r="AA268" s="39"/>
      <c r="AB268" s="39"/>
      <c r="AC268" s="39"/>
      <c r="AD268" s="39"/>
      <c r="AE268" s="39"/>
      <c r="AR268" s="234" t="s">
        <v>221</v>
      </c>
      <c r="AT268" s="234" t="s">
        <v>345</v>
      </c>
      <c r="AU268" s="234" t="s">
        <v>88</v>
      </c>
      <c r="AY268" s="18" t="s">
        <v>167</v>
      </c>
      <c r="BE268" s="235">
        <f>IF(O268="základní",K268,0)</f>
        <v>0</v>
      </c>
      <c r="BF268" s="235">
        <f>IF(O268="snížená",K268,0)</f>
        <v>0</v>
      </c>
      <c r="BG268" s="235">
        <f>IF(O268="zákl. přenesená",K268,0)</f>
        <v>0</v>
      </c>
      <c r="BH268" s="235">
        <f>IF(O268="sníž. přenesená",K268,0)</f>
        <v>0</v>
      </c>
      <c r="BI268" s="235">
        <f>IF(O268="nulová",K268,0)</f>
        <v>0</v>
      </c>
      <c r="BJ268" s="18" t="s">
        <v>86</v>
      </c>
      <c r="BK268" s="235">
        <f>ROUND(P268*H268,2)</f>
        <v>0</v>
      </c>
      <c r="BL268" s="18" t="s">
        <v>174</v>
      </c>
      <c r="BM268" s="234" t="s">
        <v>1567</v>
      </c>
    </row>
    <row r="269" s="2" customFormat="1">
      <c r="A269" s="39"/>
      <c r="B269" s="40"/>
      <c r="C269" s="41"/>
      <c r="D269" s="236" t="s">
        <v>176</v>
      </c>
      <c r="E269" s="41"/>
      <c r="F269" s="237" t="s">
        <v>1566</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176</v>
      </c>
      <c r="AU269" s="18" t="s">
        <v>88</v>
      </c>
    </row>
    <row r="270" s="2" customFormat="1">
      <c r="A270" s="39"/>
      <c r="B270" s="40"/>
      <c r="C270" s="41"/>
      <c r="D270" s="236" t="s">
        <v>186</v>
      </c>
      <c r="E270" s="41"/>
      <c r="F270" s="243" t="s">
        <v>1568</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186</v>
      </c>
      <c r="AU270" s="18" t="s">
        <v>88</v>
      </c>
    </row>
    <row r="271" s="13" customFormat="1">
      <c r="A271" s="13"/>
      <c r="B271" s="244"/>
      <c r="C271" s="245"/>
      <c r="D271" s="236" t="s">
        <v>304</v>
      </c>
      <c r="E271" s="268" t="s">
        <v>1</v>
      </c>
      <c r="F271" s="246" t="s">
        <v>1569</v>
      </c>
      <c r="G271" s="245"/>
      <c r="H271" s="247">
        <v>62.219999999999999</v>
      </c>
      <c r="I271" s="248"/>
      <c r="J271" s="248"/>
      <c r="K271" s="245"/>
      <c r="L271" s="245"/>
      <c r="M271" s="249"/>
      <c r="N271" s="250"/>
      <c r="O271" s="251"/>
      <c r="P271" s="251"/>
      <c r="Q271" s="251"/>
      <c r="R271" s="251"/>
      <c r="S271" s="251"/>
      <c r="T271" s="251"/>
      <c r="U271" s="251"/>
      <c r="V271" s="251"/>
      <c r="W271" s="251"/>
      <c r="X271" s="252"/>
      <c r="Y271" s="13"/>
      <c r="Z271" s="13"/>
      <c r="AA271" s="13"/>
      <c r="AB271" s="13"/>
      <c r="AC271" s="13"/>
      <c r="AD271" s="13"/>
      <c r="AE271" s="13"/>
      <c r="AT271" s="253" t="s">
        <v>304</v>
      </c>
      <c r="AU271" s="253" t="s">
        <v>88</v>
      </c>
      <c r="AV271" s="13" t="s">
        <v>88</v>
      </c>
      <c r="AW271" s="13" t="s">
        <v>5</v>
      </c>
      <c r="AX271" s="13" t="s">
        <v>86</v>
      </c>
      <c r="AY271" s="253" t="s">
        <v>167</v>
      </c>
    </row>
    <row r="272" s="12" customFormat="1" ht="22.8" customHeight="1">
      <c r="A272" s="12"/>
      <c r="B272" s="205"/>
      <c r="C272" s="206"/>
      <c r="D272" s="207" t="s">
        <v>77</v>
      </c>
      <c r="E272" s="220" t="s">
        <v>201</v>
      </c>
      <c r="F272" s="220" t="s">
        <v>869</v>
      </c>
      <c r="G272" s="206"/>
      <c r="H272" s="206"/>
      <c r="I272" s="209"/>
      <c r="J272" s="209"/>
      <c r="K272" s="221">
        <f>BK272</f>
        <v>0</v>
      </c>
      <c r="L272" s="206"/>
      <c r="M272" s="211"/>
      <c r="N272" s="212"/>
      <c r="O272" s="213"/>
      <c r="P272" s="213"/>
      <c r="Q272" s="214">
        <f>SUM(Q273:Q330)</f>
        <v>0</v>
      </c>
      <c r="R272" s="214">
        <f>SUM(R273:R330)</f>
        <v>0</v>
      </c>
      <c r="S272" s="213"/>
      <c r="T272" s="215">
        <f>SUM(T273:T330)</f>
        <v>0</v>
      </c>
      <c r="U272" s="213"/>
      <c r="V272" s="215">
        <f>SUM(V273:V330)</f>
        <v>98.042442000000008</v>
      </c>
      <c r="W272" s="213"/>
      <c r="X272" s="216">
        <f>SUM(X273:X330)</f>
        <v>0</v>
      </c>
      <c r="Y272" s="12"/>
      <c r="Z272" s="12"/>
      <c r="AA272" s="12"/>
      <c r="AB272" s="12"/>
      <c r="AC272" s="12"/>
      <c r="AD272" s="12"/>
      <c r="AE272" s="12"/>
      <c r="AR272" s="217" t="s">
        <v>86</v>
      </c>
      <c r="AT272" s="218" t="s">
        <v>77</v>
      </c>
      <c r="AU272" s="218" t="s">
        <v>86</v>
      </c>
      <c r="AY272" s="217" t="s">
        <v>167</v>
      </c>
      <c r="BK272" s="219">
        <f>SUM(BK273:BK330)</f>
        <v>0</v>
      </c>
    </row>
    <row r="273" s="2" customFormat="1">
      <c r="A273" s="39"/>
      <c r="B273" s="40"/>
      <c r="C273" s="222" t="s">
        <v>424</v>
      </c>
      <c r="D273" s="222" t="s">
        <v>169</v>
      </c>
      <c r="E273" s="223" t="s">
        <v>871</v>
      </c>
      <c r="F273" s="224" t="s">
        <v>872</v>
      </c>
      <c r="G273" s="225" t="s">
        <v>172</v>
      </c>
      <c r="H273" s="226">
        <v>90.299999999999997</v>
      </c>
      <c r="I273" s="227"/>
      <c r="J273" s="227"/>
      <c r="K273" s="228">
        <f>ROUND(P273*H273,2)</f>
        <v>0</v>
      </c>
      <c r="L273" s="224" t="s">
        <v>478</v>
      </c>
      <c r="M273" s="45"/>
      <c r="N273" s="229" t="s">
        <v>1</v>
      </c>
      <c r="O273" s="230" t="s">
        <v>41</v>
      </c>
      <c r="P273" s="231">
        <f>I273+J273</f>
        <v>0</v>
      </c>
      <c r="Q273" s="231">
        <f>ROUND(I273*H273,2)</f>
        <v>0</v>
      </c>
      <c r="R273" s="231">
        <f>ROUND(J273*H273,2)</f>
        <v>0</v>
      </c>
      <c r="S273" s="92"/>
      <c r="T273" s="232">
        <f>S273*H273</f>
        <v>0</v>
      </c>
      <c r="U273" s="232">
        <v>0</v>
      </c>
      <c r="V273" s="232">
        <f>U273*H273</f>
        <v>0</v>
      </c>
      <c r="W273" s="232">
        <v>0</v>
      </c>
      <c r="X273" s="233">
        <f>W273*H273</f>
        <v>0</v>
      </c>
      <c r="Y273" s="39"/>
      <c r="Z273" s="39"/>
      <c r="AA273" s="39"/>
      <c r="AB273" s="39"/>
      <c r="AC273" s="39"/>
      <c r="AD273" s="39"/>
      <c r="AE273" s="39"/>
      <c r="AR273" s="234" t="s">
        <v>174</v>
      </c>
      <c r="AT273" s="234" t="s">
        <v>169</v>
      </c>
      <c r="AU273" s="234" t="s">
        <v>88</v>
      </c>
      <c r="AY273" s="18" t="s">
        <v>167</v>
      </c>
      <c r="BE273" s="235">
        <f>IF(O273="základní",K273,0)</f>
        <v>0</v>
      </c>
      <c r="BF273" s="235">
        <f>IF(O273="snížená",K273,0)</f>
        <v>0</v>
      </c>
      <c r="BG273" s="235">
        <f>IF(O273="zákl. přenesená",K273,0)</f>
        <v>0</v>
      </c>
      <c r="BH273" s="235">
        <f>IF(O273="sníž. přenesená",K273,0)</f>
        <v>0</v>
      </c>
      <c r="BI273" s="235">
        <f>IF(O273="nulová",K273,0)</f>
        <v>0</v>
      </c>
      <c r="BJ273" s="18" t="s">
        <v>86</v>
      </c>
      <c r="BK273" s="235">
        <f>ROUND(P273*H273,2)</f>
        <v>0</v>
      </c>
      <c r="BL273" s="18" t="s">
        <v>174</v>
      </c>
      <c r="BM273" s="234" t="s">
        <v>1570</v>
      </c>
    </row>
    <row r="274" s="2" customFormat="1">
      <c r="A274" s="39"/>
      <c r="B274" s="40"/>
      <c r="C274" s="41"/>
      <c r="D274" s="236" t="s">
        <v>176</v>
      </c>
      <c r="E274" s="41"/>
      <c r="F274" s="237" t="s">
        <v>874</v>
      </c>
      <c r="G274" s="41"/>
      <c r="H274" s="41"/>
      <c r="I274" s="238"/>
      <c r="J274" s="238"/>
      <c r="K274" s="41"/>
      <c r="L274" s="41"/>
      <c r="M274" s="45"/>
      <c r="N274" s="239"/>
      <c r="O274" s="240"/>
      <c r="P274" s="92"/>
      <c r="Q274" s="92"/>
      <c r="R274" s="92"/>
      <c r="S274" s="92"/>
      <c r="T274" s="92"/>
      <c r="U274" s="92"/>
      <c r="V274" s="92"/>
      <c r="W274" s="92"/>
      <c r="X274" s="93"/>
      <c r="Y274" s="39"/>
      <c r="Z274" s="39"/>
      <c r="AA274" s="39"/>
      <c r="AB274" s="39"/>
      <c r="AC274" s="39"/>
      <c r="AD274" s="39"/>
      <c r="AE274" s="39"/>
      <c r="AT274" s="18" t="s">
        <v>176</v>
      </c>
      <c r="AU274" s="18" t="s">
        <v>88</v>
      </c>
    </row>
    <row r="275" s="2" customFormat="1">
      <c r="A275" s="39"/>
      <c r="B275" s="40"/>
      <c r="C275" s="41"/>
      <c r="D275" s="241" t="s">
        <v>178</v>
      </c>
      <c r="E275" s="41"/>
      <c r="F275" s="242" t="s">
        <v>875</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178</v>
      </c>
      <c r="AU275" s="18" t="s">
        <v>88</v>
      </c>
    </row>
    <row r="276" s="2" customFormat="1">
      <c r="A276" s="39"/>
      <c r="B276" s="40"/>
      <c r="C276" s="41"/>
      <c r="D276" s="236" t="s">
        <v>186</v>
      </c>
      <c r="E276" s="41"/>
      <c r="F276" s="243" t="s">
        <v>1571</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186</v>
      </c>
      <c r="AU276" s="18" t="s">
        <v>88</v>
      </c>
    </row>
    <row r="277" s="2" customFormat="1" ht="24.15" customHeight="1">
      <c r="A277" s="39"/>
      <c r="B277" s="40"/>
      <c r="C277" s="222" t="s">
        <v>430</v>
      </c>
      <c r="D277" s="222" t="s">
        <v>169</v>
      </c>
      <c r="E277" s="223" t="s">
        <v>884</v>
      </c>
      <c r="F277" s="224" t="s">
        <v>885</v>
      </c>
      <c r="G277" s="225" t="s">
        <v>172</v>
      </c>
      <c r="H277" s="226">
        <v>318.69999999999999</v>
      </c>
      <c r="I277" s="227"/>
      <c r="J277" s="227"/>
      <c r="K277" s="228">
        <f>ROUND(P277*H277,2)</f>
        <v>0</v>
      </c>
      <c r="L277" s="224" t="s">
        <v>478</v>
      </c>
      <c r="M277" s="45"/>
      <c r="N277" s="229" t="s">
        <v>1</v>
      </c>
      <c r="O277" s="230" t="s">
        <v>41</v>
      </c>
      <c r="P277" s="231">
        <f>I277+J277</f>
        <v>0</v>
      </c>
      <c r="Q277" s="231">
        <f>ROUND(I277*H277,2)</f>
        <v>0</v>
      </c>
      <c r="R277" s="231">
        <f>ROUND(J277*H277,2)</f>
        <v>0</v>
      </c>
      <c r="S277" s="92"/>
      <c r="T277" s="232">
        <f>S277*H277</f>
        <v>0</v>
      </c>
      <c r="U277" s="232">
        <v>0</v>
      </c>
      <c r="V277" s="232">
        <f>U277*H277</f>
        <v>0</v>
      </c>
      <c r="W277" s="232">
        <v>0</v>
      </c>
      <c r="X277" s="233">
        <f>W277*H277</f>
        <v>0</v>
      </c>
      <c r="Y277" s="39"/>
      <c r="Z277" s="39"/>
      <c r="AA277" s="39"/>
      <c r="AB277" s="39"/>
      <c r="AC277" s="39"/>
      <c r="AD277" s="39"/>
      <c r="AE277" s="39"/>
      <c r="AR277" s="234" t="s">
        <v>174</v>
      </c>
      <c r="AT277" s="234" t="s">
        <v>169</v>
      </c>
      <c r="AU277" s="234" t="s">
        <v>88</v>
      </c>
      <c r="AY277" s="18" t="s">
        <v>167</v>
      </c>
      <c r="BE277" s="235">
        <f>IF(O277="základní",K277,0)</f>
        <v>0</v>
      </c>
      <c r="BF277" s="235">
        <f>IF(O277="snížená",K277,0)</f>
        <v>0</v>
      </c>
      <c r="BG277" s="235">
        <f>IF(O277="zákl. přenesená",K277,0)</f>
        <v>0</v>
      </c>
      <c r="BH277" s="235">
        <f>IF(O277="sníž. přenesená",K277,0)</f>
        <v>0</v>
      </c>
      <c r="BI277" s="235">
        <f>IF(O277="nulová",K277,0)</f>
        <v>0</v>
      </c>
      <c r="BJ277" s="18" t="s">
        <v>86</v>
      </c>
      <c r="BK277" s="235">
        <f>ROUND(P277*H277,2)</f>
        <v>0</v>
      </c>
      <c r="BL277" s="18" t="s">
        <v>174</v>
      </c>
      <c r="BM277" s="234" t="s">
        <v>1572</v>
      </c>
    </row>
    <row r="278" s="2" customFormat="1">
      <c r="A278" s="39"/>
      <c r="B278" s="40"/>
      <c r="C278" s="41"/>
      <c r="D278" s="236" t="s">
        <v>176</v>
      </c>
      <c r="E278" s="41"/>
      <c r="F278" s="237" t="s">
        <v>887</v>
      </c>
      <c r="G278" s="41"/>
      <c r="H278" s="41"/>
      <c r="I278" s="238"/>
      <c r="J278" s="238"/>
      <c r="K278" s="41"/>
      <c r="L278" s="41"/>
      <c r="M278" s="45"/>
      <c r="N278" s="239"/>
      <c r="O278" s="240"/>
      <c r="P278" s="92"/>
      <c r="Q278" s="92"/>
      <c r="R278" s="92"/>
      <c r="S278" s="92"/>
      <c r="T278" s="92"/>
      <c r="U278" s="92"/>
      <c r="V278" s="92"/>
      <c r="W278" s="92"/>
      <c r="X278" s="93"/>
      <c r="Y278" s="39"/>
      <c r="Z278" s="39"/>
      <c r="AA278" s="39"/>
      <c r="AB278" s="39"/>
      <c r="AC278" s="39"/>
      <c r="AD278" s="39"/>
      <c r="AE278" s="39"/>
      <c r="AT278" s="18" t="s">
        <v>176</v>
      </c>
      <c r="AU278" s="18" t="s">
        <v>88</v>
      </c>
    </row>
    <row r="279" s="2" customFormat="1">
      <c r="A279" s="39"/>
      <c r="B279" s="40"/>
      <c r="C279" s="41"/>
      <c r="D279" s="241" t="s">
        <v>178</v>
      </c>
      <c r="E279" s="41"/>
      <c r="F279" s="242" t="s">
        <v>888</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178</v>
      </c>
      <c r="AU279" s="18" t="s">
        <v>88</v>
      </c>
    </row>
    <row r="280" s="2" customFormat="1">
      <c r="A280" s="39"/>
      <c r="B280" s="40"/>
      <c r="C280" s="41"/>
      <c r="D280" s="236" t="s">
        <v>186</v>
      </c>
      <c r="E280" s="41"/>
      <c r="F280" s="243" t="s">
        <v>1511</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186</v>
      </c>
      <c r="AU280" s="18" t="s">
        <v>88</v>
      </c>
    </row>
    <row r="281" s="2" customFormat="1" ht="24.15" customHeight="1">
      <c r="A281" s="39"/>
      <c r="B281" s="40"/>
      <c r="C281" s="222" t="s">
        <v>435</v>
      </c>
      <c r="D281" s="222" t="s">
        <v>169</v>
      </c>
      <c r="E281" s="223" t="s">
        <v>890</v>
      </c>
      <c r="F281" s="224" t="s">
        <v>891</v>
      </c>
      <c r="G281" s="225" t="s">
        <v>172</v>
      </c>
      <c r="H281" s="226">
        <v>216.30000000000001</v>
      </c>
      <c r="I281" s="227"/>
      <c r="J281" s="227"/>
      <c r="K281" s="228">
        <f>ROUND(P281*H281,2)</f>
        <v>0</v>
      </c>
      <c r="L281" s="224" t="s">
        <v>478</v>
      </c>
      <c r="M281" s="45"/>
      <c r="N281" s="229" t="s">
        <v>1</v>
      </c>
      <c r="O281" s="230" t="s">
        <v>41</v>
      </c>
      <c r="P281" s="231">
        <f>I281+J281</f>
        <v>0</v>
      </c>
      <c r="Q281" s="231">
        <f>ROUND(I281*H281,2)</f>
        <v>0</v>
      </c>
      <c r="R281" s="231">
        <f>ROUND(J281*H281,2)</f>
        <v>0</v>
      </c>
      <c r="S281" s="92"/>
      <c r="T281" s="232">
        <f>S281*H281</f>
        <v>0</v>
      </c>
      <c r="U281" s="232">
        <v>0</v>
      </c>
      <c r="V281" s="232">
        <f>U281*H281</f>
        <v>0</v>
      </c>
      <c r="W281" s="232">
        <v>0</v>
      </c>
      <c r="X281" s="233">
        <f>W281*H281</f>
        <v>0</v>
      </c>
      <c r="Y281" s="39"/>
      <c r="Z281" s="39"/>
      <c r="AA281" s="39"/>
      <c r="AB281" s="39"/>
      <c r="AC281" s="39"/>
      <c r="AD281" s="39"/>
      <c r="AE281" s="39"/>
      <c r="AR281" s="234" t="s">
        <v>174</v>
      </c>
      <c r="AT281" s="234" t="s">
        <v>169</v>
      </c>
      <c r="AU281" s="234" t="s">
        <v>88</v>
      </c>
      <c r="AY281" s="18" t="s">
        <v>167</v>
      </c>
      <c r="BE281" s="235">
        <f>IF(O281="základní",K281,0)</f>
        <v>0</v>
      </c>
      <c r="BF281" s="235">
        <f>IF(O281="snížená",K281,0)</f>
        <v>0</v>
      </c>
      <c r="BG281" s="235">
        <f>IF(O281="zákl. přenesená",K281,0)</f>
        <v>0</v>
      </c>
      <c r="BH281" s="235">
        <f>IF(O281="sníž. přenesená",K281,0)</f>
        <v>0</v>
      </c>
      <c r="BI281" s="235">
        <f>IF(O281="nulová",K281,0)</f>
        <v>0</v>
      </c>
      <c r="BJ281" s="18" t="s">
        <v>86</v>
      </c>
      <c r="BK281" s="235">
        <f>ROUND(P281*H281,2)</f>
        <v>0</v>
      </c>
      <c r="BL281" s="18" t="s">
        <v>174</v>
      </c>
      <c r="BM281" s="234" t="s">
        <v>1573</v>
      </c>
    </row>
    <row r="282" s="2" customFormat="1">
      <c r="A282" s="39"/>
      <c r="B282" s="40"/>
      <c r="C282" s="41"/>
      <c r="D282" s="236" t="s">
        <v>176</v>
      </c>
      <c r="E282" s="41"/>
      <c r="F282" s="237" t="s">
        <v>893</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176</v>
      </c>
      <c r="AU282" s="18" t="s">
        <v>88</v>
      </c>
    </row>
    <row r="283" s="2" customFormat="1">
      <c r="A283" s="39"/>
      <c r="B283" s="40"/>
      <c r="C283" s="41"/>
      <c r="D283" s="241" t="s">
        <v>178</v>
      </c>
      <c r="E283" s="41"/>
      <c r="F283" s="242" t="s">
        <v>894</v>
      </c>
      <c r="G283" s="41"/>
      <c r="H283" s="41"/>
      <c r="I283" s="238"/>
      <c r="J283" s="238"/>
      <c r="K283" s="41"/>
      <c r="L283" s="41"/>
      <c r="M283" s="45"/>
      <c r="N283" s="239"/>
      <c r="O283" s="240"/>
      <c r="P283" s="92"/>
      <c r="Q283" s="92"/>
      <c r="R283" s="92"/>
      <c r="S283" s="92"/>
      <c r="T283" s="92"/>
      <c r="U283" s="92"/>
      <c r="V283" s="92"/>
      <c r="W283" s="92"/>
      <c r="X283" s="93"/>
      <c r="Y283" s="39"/>
      <c r="Z283" s="39"/>
      <c r="AA283" s="39"/>
      <c r="AB283" s="39"/>
      <c r="AC283" s="39"/>
      <c r="AD283" s="39"/>
      <c r="AE283" s="39"/>
      <c r="AT283" s="18" t="s">
        <v>178</v>
      </c>
      <c r="AU283" s="18" t="s">
        <v>88</v>
      </c>
    </row>
    <row r="284" s="2" customFormat="1">
      <c r="A284" s="39"/>
      <c r="B284" s="40"/>
      <c r="C284" s="41"/>
      <c r="D284" s="236" t="s">
        <v>186</v>
      </c>
      <c r="E284" s="41"/>
      <c r="F284" s="243" t="s">
        <v>1574</v>
      </c>
      <c r="G284" s="41"/>
      <c r="H284" s="41"/>
      <c r="I284" s="238"/>
      <c r="J284" s="238"/>
      <c r="K284" s="41"/>
      <c r="L284" s="41"/>
      <c r="M284" s="45"/>
      <c r="N284" s="239"/>
      <c r="O284" s="240"/>
      <c r="P284" s="92"/>
      <c r="Q284" s="92"/>
      <c r="R284" s="92"/>
      <c r="S284" s="92"/>
      <c r="T284" s="92"/>
      <c r="U284" s="92"/>
      <c r="V284" s="92"/>
      <c r="W284" s="92"/>
      <c r="X284" s="93"/>
      <c r="Y284" s="39"/>
      <c r="Z284" s="39"/>
      <c r="AA284" s="39"/>
      <c r="AB284" s="39"/>
      <c r="AC284" s="39"/>
      <c r="AD284" s="39"/>
      <c r="AE284" s="39"/>
      <c r="AT284" s="18" t="s">
        <v>186</v>
      </c>
      <c r="AU284" s="18" t="s">
        <v>88</v>
      </c>
    </row>
    <row r="285" s="2" customFormat="1" ht="33" customHeight="1">
      <c r="A285" s="39"/>
      <c r="B285" s="40"/>
      <c r="C285" s="222" t="s">
        <v>441</v>
      </c>
      <c r="D285" s="222" t="s">
        <v>169</v>
      </c>
      <c r="E285" s="223" t="s">
        <v>1575</v>
      </c>
      <c r="F285" s="224" t="s">
        <v>1576</v>
      </c>
      <c r="G285" s="225" t="s">
        <v>172</v>
      </c>
      <c r="H285" s="226">
        <v>207.19999999999999</v>
      </c>
      <c r="I285" s="227"/>
      <c r="J285" s="227"/>
      <c r="K285" s="228">
        <f>ROUND(P285*H285,2)</f>
        <v>0</v>
      </c>
      <c r="L285" s="224" t="s">
        <v>478</v>
      </c>
      <c r="M285" s="45"/>
      <c r="N285" s="229" t="s">
        <v>1</v>
      </c>
      <c r="O285" s="230" t="s">
        <v>41</v>
      </c>
      <c r="P285" s="231">
        <f>I285+J285</f>
        <v>0</v>
      </c>
      <c r="Q285" s="231">
        <f>ROUND(I285*H285,2)</f>
        <v>0</v>
      </c>
      <c r="R285" s="231">
        <f>ROUND(J285*H285,2)</f>
        <v>0</v>
      </c>
      <c r="S285" s="92"/>
      <c r="T285" s="232">
        <f>S285*H285</f>
        <v>0</v>
      </c>
      <c r="U285" s="232">
        <v>0</v>
      </c>
      <c r="V285" s="232">
        <f>U285*H285</f>
        <v>0</v>
      </c>
      <c r="W285" s="232">
        <v>0</v>
      </c>
      <c r="X285" s="233">
        <f>W285*H285</f>
        <v>0</v>
      </c>
      <c r="Y285" s="39"/>
      <c r="Z285" s="39"/>
      <c r="AA285" s="39"/>
      <c r="AB285" s="39"/>
      <c r="AC285" s="39"/>
      <c r="AD285" s="39"/>
      <c r="AE285" s="39"/>
      <c r="AR285" s="234" t="s">
        <v>174</v>
      </c>
      <c r="AT285" s="234" t="s">
        <v>169</v>
      </c>
      <c r="AU285" s="234" t="s">
        <v>88</v>
      </c>
      <c r="AY285" s="18" t="s">
        <v>167</v>
      </c>
      <c r="BE285" s="235">
        <f>IF(O285="základní",K285,0)</f>
        <v>0</v>
      </c>
      <c r="BF285" s="235">
        <f>IF(O285="snížená",K285,0)</f>
        <v>0</v>
      </c>
      <c r="BG285" s="235">
        <f>IF(O285="zákl. přenesená",K285,0)</f>
        <v>0</v>
      </c>
      <c r="BH285" s="235">
        <f>IF(O285="sníž. přenesená",K285,0)</f>
        <v>0</v>
      </c>
      <c r="BI285" s="235">
        <f>IF(O285="nulová",K285,0)</f>
        <v>0</v>
      </c>
      <c r="BJ285" s="18" t="s">
        <v>86</v>
      </c>
      <c r="BK285" s="235">
        <f>ROUND(P285*H285,2)</f>
        <v>0</v>
      </c>
      <c r="BL285" s="18" t="s">
        <v>174</v>
      </c>
      <c r="BM285" s="234" t="s">
        <v>1577</v>
      </c>
    </row>
    <row r="286" s="2" customFormat="1">
      <c r="A286" s="39"/>
      <c r="B286" s="40"/>
      <c r="C286" s="41"/>
      <c r="D286" s="236" t="s">
        <v>176</v>
      </c>
      <c r="E286" s="41"/>
      <c r="F286" s="237" t="s">
        <v>1578</v>
      </c>
      <c r="G286" s="41"/>
      <c r="H286" s="41"/>
      <c r="I286" s="238"/>
      <c r="J286" s="238"/>
      <c r="K286" s="41"/>
      <c r="L286" s="41"/>
      <c r="M286" s="45"/>
      <c r="N286" s="239"/>
      <c r="O286" s="240"/>
      <c r="P286" s="92"/>
      <c r="Q286" s="92"/>
      <c r="R286" s="92"/>
      <c r="S286" s="92"/>
      <c r="T286" s="92"/>
      <c r="U286" s="92"/>
      <c r="V286" s="92"/>
      <c r="W286" s="92"/>
      <c r="X286" s="93"/>
      <c r="Y286" s="39"/>
      <c r="Z286" s="39"/>
      <c r="AA286" s="39"/>
      <c r="AB286" s="39"/>
      <c r="AC286" s="39"/>
      <c r="AD286" s="39"/>
      <c r="AE286" s="39"/>
      <c r="AT286" s="18" t="s">
        <v>176</v>
      </c>
      <c r="AU286" s="18" t="s">
        <v>88</v>
      </c>
    </row>
    <row r="287" s="2" customFormat="1">
      <c r="A287" s="39"/>
      <c r="B287" s="40"/>
      <c r="C287" s="41"/>
      <c r="D287" s="241" t="s">
        <v>178</v>
      </c>
      <c r="E287" s="41"/>
      <c r="F287" s="242" t="s">
        <v>1579</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178</v>
      </c>
      <c r="AU287" s="18" t="s">
        <v>88</v>
      </c>
    </row>
    <row r="288" s="2" customFormat="1">
      <c r="A288" s="39"/>
      <c r="B288" s="40"/>
      <c r="C288" s="41"/>
      <c r="D288" s="236" t="s">
        <v>186</v>
      </c>
      <c r="E288" s="41"/>
      <c r="F288" s="243" t="s">
        <v>1580</v>
      </c>
      <c r="G288" s="41"/>
      <c r="H288" s="41"/>
      <c r="I288" s="238"/>
      <c r="J288" s="238"/>
      <c r="K288" s="41"/>
      <c r="L288" s="41"/>
      <c r="M288" s="45"/>
      <c r="N288" s="239"/>
      <c r="O288" s="240"/>
      <c r="P288" s="92"/>
      <c r="Q288" s="92"/>
      <c r="R288" s="92"/>
      <c r="S288" s="92"/>
      <c r="T288" s="92"/>
      <c r="U288" s="92"/>
      <c r="V288" s="92"/>
      <c r="W288" s="92"/>
      <c r="X288" s="93"/>
      <c r="Y288" s="39"/>
      <c r="Z288" s="39"/>
      <c r="AA288" s="39"/>
      <c r="AB288" s="39"/>
      <c r="AC288" s="39"/>
      <c r="AD288" s="39"/>
      <c r="AE288" s="39"/>
      <c r="AT288" s="18" t="s">
        <v>186</v>
      </c>
      <c r="AU288" s="18" t="s">
        <v>88</v>
      </c>
    </row>
    <row r="289" s="2" customFormat="1" ht="24.15" customHeight="1">
      <c r="A289" s="39"/>
      <c r="B289" s="40"/>
      <c r="C289" s="222" t="s">
        <v>447</v>
      </c>
      <c r="D289" s="222" t="s">
        <v>169</v>
      </c>
      <c r="E289" s="223" t="s">
        <v>896</v>
      </c>
      <c r="F289" s="224" t="s">
        <v>897</v>
      </c>
      <c r="G289" s="225" t="s">
        <v>172</v>
      </c>
      <c r="H289" s="226">
        <v>207.19999999999999</v>
      </c>
      <c r="I289" s="227"/>
      <c r="J289" s="227"/>
      <c r="K289" s="228">
        <f>ROUND(P289*H289,2)</f>
        <v>0</v>
      </c>
      <c r="L289" s="224" t="s">
        <v>478</v>
      </c>
      <c r="M289" s="45"/>
      <c r="N289" s="229" t="s">
        <v>1</v>
      </c>
      <c r="O289" s="230" t="s">
        <v>41</v>
      </c>
      <c r="P289" s="231">
        <f>I289+J289</f>
        <v>0</v>
      </c>
      <c r="Q289" s="231">
        <f>ROUND(I289*H289,2)</f>
        <v>0</v>
      </c>
      <c r="R289" s="231">
        <f>ROUND(J289*H289,2)</f>
        <v>0</v>
      </c>
      <c r="S289" s="92"/>
      <c r="T289" s="232">
        <f>S289*H289</f>
        <v>0</v>
      </c>
      <c r="U289" s="232">
        <v>0</v>
      </c>
      <c r="V289" s="232">
        <f>U289*H289</f>
        <v>0</v>
      </c>
      <c r="W289" s="232">
        <v>0</v>
      </c>
      <c r="X289" s="233">
        <f>W289*H289</f>
        <v>0</v>
      </c>
      <c r="Y289" s="39"/>
      <c r="Z289" s="39"/>
      <c r="AA289" s="39"/>
      <c r="AB289" s="39"/>
      <c r="AC289" s="39"/>
      <c r="AD289" s="39"/>
      <c r="AE289" s="39"/>
      <c r="AR289" s="234" t="s">
        <v>174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174</v>
      </c>
      <c r="BM289" s="234" t="s">
        <v>1581</v>
      </c>
    </row>
    <row r="290" s="2" customFormat="1">
      <c r="A290" s="39"/>
      <c r="B290" s="40"/>
      <c r="C290" s="41"/>
      <c r="D290" s="236" t="s">
        <v>176</v>
      </c>
      <c r="E290" s="41"/>
      <c r="F290" s="237" t="s">
        <v>899</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900</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c r="A292" s="39"/>
      <c r="B292" s="40"/>
      <c r="C292" s="41"/>
      <c r="D292" s="236" t="s">
        <v>186</v>
      </c>
      <c r="E292" s="41"/>
      <c r="F292" s="243" t="s">
        <v>1574</v>
      </c>
      <c r="G292" s="41"/>
      <c r="H292" s="41"/>
      <c r="I292" s="238"/>
      <c r="J292" s="238"/>
      <c r="K292" s="41"/>
      <c r="L292" s="41"/>
      <c r="M292" s="45"/>
      <c r="N292" s="239"/>
      <c r="O292" s="240"/>
      <c r="P292" s="92"/>
      <c r="Q292" s="92"/>
      <c r="R292" s="92"/>
      <c r="S292" s="92"/>
      <c r="T292" s="92"/>
      <c r="U292" s="92"/>
      <c r="V292" s="92"/>
      <c r="W292" s="92"/>
      <c r="X292" s="93"/>
      <c r="Y292" s="39"/>
      <c r="Z292" s="39"/>
      <c r="AA292" s="39"/>
      <c r="AB292" s="39"/>
      <c r="AC292" s="39"/>
      <c r="AD292" s="39"/>
      <c r="AE292" s="39"/>
      <c r="AT292" s="18" t="s">
        <v>186</v>
      </c>
      <c r="AU292" s="18" t="s">
        <v>88</v>
      </c>
    </row>
    <row r="293" s="2" customFormat="1" ht="24.15" customHeight="1">
      <c r="A293" s="39"/>
      <c r="B293" s="40"/>
      <c r="C293" s="222" t="s">
        <v>452</v>
      </c>
      <c r="D293" s="222" t="s">
        <v>169</v>
      </c>
      <c r="E293" s="223" t="s">
        <v>896</v>
      </c>
      <c r="F293" s="224" t="s">
        <v>897</v>
      </c>
      <c r="G293" s="225" t="s">
        <v>172</v>
      </c>
      <c r="H293" s="226">
        <v>80.799999999999997</v>
      </c>
      <c r="I293" s="227"/>
      <c r="J293" s="227"/>
      <c r="K293" s="228">
        <f>ROUND(P293*H293,2)</f>
        <v>0</v>
      </c>
      <c r="L293" s="224" t="s">
        <v>478</v>
      </c>
      <c r="M293" s="45"/>
      <c r="N293" s="229" t="s">
        <v>1</v>
      </c>
      <c r="O293" s="230" t="s">
        <v>41</v>
      </c>
      <c r="P293" s="231">
        <f>I293+J293</f>
        <v>0</v>
      </c>
      <c r="Q293" s="231">
        <f>ROUND(I293*H293,2)</f>
        <v>0</v>
      </c>
      <c r="R293" s="231">
        <f>ROUND(J293*H293,2)</f>
        <v>0</v>
      </c>
      <c r="S293" s="92"/>
      <c r="T293" s="232">
        <f>S293*H293</f>
        <v>0</v>
      </c>
      <c r="U293" s="232">
        <v>0</v>
      </c>
      <c r="V293" s="232">
        <f>U293*H293</f>
        <v>0</v>
      </c>
      <c r="W293" s="232">
        <v>0</v>
      </c>
      <c r="X293" s="233">
        <f>W293*H293</f>
        <v>0</v>
      </c>
      <c r="Y293" s="39"/>
      <c r="Z293" s="39"/>
      <c r="AA293" s="39"/>
      <c r="AB293" s="39"/>
      <c r="AC293" s="39"/>
      <c r="AD293" s="39"/>
      <c r="AE293" s="39"/>
      <c r="AR293" s="234" t="s">
        <v>174</v>
      </c>
      <c r="AT293" s="234" t="s">
        <v>169</v>
      </c>
      <c r="AU293" s="234" t="s">
        <v>88</v>
      </c>
      <c r="AY293" s="18" t="s">
        <v>167</v>
      </c>
      <c r="BE293" s="235">
        <f>IF(O293="základní",K293,0)</f>
        <v>0</v>
      </c>
      <c r="BF293" s="235">
        <f>IF(O293="snížená",K293,0)</f>
        <v>0</v>
      </c>
      <c r="BG293" s="235">
        <f>IF(O293="zákl. přenesená",K293,0)</f>
        <v>0</v>
      </c>
      <c r="BH293" s="235">
        <f>IF(O293="sníž. přenesená",K293,0)</f>
        <v>0</v>
      </c>
      <c r="BI293" s="235">
        <f>IF(O293="nulová",K293,0)</f>
        <v>0</v>
      </c>
      <c r="BJ293" s="18" t="s">
        <v>86</v>
      </c>
      <c r="BK293" s="235">
        <f>ROUND(P293*H293,2)</f>
        <v>0</v>
      </c>
      <c r="BL293" s="18" t="s">
        <v>174</v>
      </c>
      <c r="BM293" s="234" t="s">
        <v>1582</v>
      </c>
    </row>
    <row r="294" s="2" customFormat="1">
      <c r="A294" s="39"/>
      <c r="B294" s="40"/>
      <c r="C294" s="41"/>
      <c r="D294" s="236" t="s">
        <v>176</v>
      </c>
      <c r="E294" s="41"/>
      <c r="F294" s="237" t="s">
        <v>899</v>
      </c>
      <c r="G294" s="41"/>
      <c r="H294" s="41"/>
      <c r="I294" s="238"/>
      <c r="J294" s="238"/>
      <c r="K294" s="41"/>
      <c r="L294" s="41"/>
      <c r="M294" s="45"/>
      <c r="N294" s="239"/>
      <c r="O294" s="240"/>
      <c r="P294" s="92"/>
      <c r="Q294" s="92"/>
      <c r="R294" s="92"/>
      <c r="S294" s="92"/>
      <c r="T294" s="92"/>
      <c r="U294" s="92"/>
      <c r="V294" s="92"/>
      <c r="W294" s="92"/>
      <c r="X294" s="93"/>
      <c r="Y294" s="39"/>
      <c r="Z294" s="39"/>
      <c r="AA294" s="39"/>
      <c r="AB294" s="39"/>
      <c r="AC294" s="39"/>
      <c r="AD294" s="39"/>
      <c r="AE294" s="39"/>
      <c r="AT294" s="18" t="s">
        <v>176</v>
      </c>
      <c r="AU294" s="18" t="s">
        <v>88</v>
      </c>
    </row>
    <row r="295" s="2" customFormat="1">
      <c r="A295" s="39"/>
      <c r="B295" s="40"/>
      <c r="C295" s="41"/>
      <c r="D295" s="241" t="s">
        <v>178</v>
      </c>
      <c r="E295" s="41"/>
      <c r="F295" s="242" t="s">
        <v>900</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178</v>
      </c>
      <c r="AU295" s="18" t="s">
        <v>88</v>
      </c>
    </row>
    <row r="296" s="2" customFormat="1">
      <c r="A296" s="39"/>
      <c r="B296" s="40"/>
      <c r="C296" s="41"/>
      <c r="D296" s="236" t="s">
        <v>186</v>
      </c>
      <c r="E296" s="41"/>
      <c r="F296" s="243" t="s">
        <v>1571</v>
      </c>
      <c r="G296" s="41"/>
      <c r="H296" s="41"/>
      <c r="I296" s="238"/>
      <c r="J296" s="238"/>
      <c r="K296" s="41"/>
      <c r="L296" s="41"/>
      <c r="M296" s="45"/>
      <c r="N296" s="239"/>
      <c r="O296" s="240"/>
      <c r="P296" s="92"/>
      <c r="Q296" s="92"/>
      <c r="R296" s="92"/>
      <c r="S296" s="92"/>
      <c r="T296" s="92"/>
      <c r="U296" s="92"/>
      <c r="V296" s="92"/>
      <c r="W296" s="92"/>
      <c r="X296" s="93"/>
      <c r="Y296" s="39"/>
      <c r="Z296" s="39"/>
      <c r="AA296" s="39"/>
      <c r="AB296" s="39"/>
      <c r="AC296" s="39"/>
      <c r="AD296" s="39"/>
      <c r="AE296" s="39"/>
      <c r="AT296" s="18" t="s">
        <v>186</v>
      </c>
      <c r="AU296" s="18" t="s">
        <v>88</v>
      </c>
    </row>
    <row r="297" s="2" customFormat="1">
      <c r="A297" s="39"/>
      <c r="B297" s="40"/>
      <c r="C297" s="222" t="s">
        <v>457</v>
      </c>
      <c r="D297" s="222" t="s">
        <v>169</v>
      </c>
      <c r="E297" s="223" t="s">
        <v>1583</v>
      </c>
      <c r="F297" s="224" t="s">
        <v>1584</v>
      </c>
      <c r="G297" s="225" t="s">
        <v>172</v>
      </c>
      <c r="H297" s="226">
        <v>414.39999999999998</v>
      </c>
      <c r="I297" s="227"/>
      <c r="J297" s="227"/>
      <c r="K297" s="228">
        <f>ROUND(P297*H297,2)</f>
        <v>0</v>
      </c>
      <c r="L297" s="224" t="s">
        <v>478</v>
      </c>
      <c r="M297" s="45"/>
      <c r="N297" s="229" t="s">
        <v>1</v>
      </c>
      <c r="O297" s="230" t="s">
        <v>41</v>
      </c>
      <c r="P297" s="231">
        <f>I297+J297</f>
        <v>0</v>
      </c>
      <c r="Q297" s="231">
        <f>ROUND(I297*H297,2)</f>
        <v>0</v>
      </c>
      <c r="R297" s="231">
        <f>ROUND(J297*H297,2)</f>
        <v>0</v>
      </c>
      <c r="S297" s="92"/>
      <c r="T297" s="232">
        <f>S297*H297</f>
        <v>0</v>
      </c>
      <c r="U297" s="232">
        <v>0</v>
      </c>
      <c r="V297" s="232">
        <f>U297*H297</f>
        <v>0</v>
      </c>
      <c r="W297" s="232">
        <v>0</v>
      </c>
      <c r="X297" s="233">
        <f>W297*H297</f>
        <v>0</v>
      </c>
      <c r="Y297" s="39"/>
      <c r="Z297" s="39"/>
      <c r="AA297" s="39"/>
      <c r="AB297" s="39"/>
      <c r="AC297" s="39"/>
      <c r="AD297" s="39"/>
      <c r="AE297" s="39"/>
      <c r="AR297" s="234" t="s">
        <v>174</v>
      </c>
      <c r="AT297" s="234" t="s">
        <v>169</v>
      </c>
      <c r="AU297" s="234" t="s">
        <v>88</v>
      </c>
      <c r="AY297" s="18" t="s">
        <v>167</v>
      </c>
      <c r="BE297" s="235">
        <f>IF(O297="základní",K297,0)</f>
        <v>0</v>
      </c>
      <c r="BF297" s="235">
        <f>IF(O297="snížená",K297,0)</f>
        <v>0</v>
      </c>
      <c r="BG297" s="235">
        <f>IF(O297="zákl. přenesená",K297,0)</f>
        <v>0</v>
      </c>
      <c r="BH297" s="235">
        <f>IF(O297="sníž. přenesená",K297,0)</f>
        <v>0</v>
      </c>
      <c r="BI297" s="235">
        <f>IF(O297="nulová",K297,0)</f>
        <v>0</v>
      </c>
      <c r="BJ297" s="18" t="s">
        <v>86</v>
      </c>
      <c r="BK297" s="235">
        <f>ROUND(P297*H297,2)</f>
        <v>0</v>
      </c>
      <c r="BL297" s="18" t="s">
        <v>174</v>
      </c>
      <c r="BM297" s="234" t="s">
        <v>1585</v>
      </c>
    </row>
    <row r="298" s="2" customFormat="1">
      <c r="A298" s="39"/>
      <c r="B298" s="40"/>
      <c r="C298" s="41"/>
      <c r="D298" s="236" t="s">
        <v>176</v>
      </c>
      <c r="E298" s="41"/>
      <c r="F298" s="237" t="s">
        <v>1586</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176</v>
      </c>
      <c r="AU298" s="18" t="s">
        <v>88</v>
      </c>
    </row>
    <row r="299" s="2" customFormat="1">
      <c r="A299" s="39"/>
      <c r="B299" s="40"/>
      <c r="C299" s="41"/>
      <c r="D299" s="241" t="s">
        <v>178</v>
      </c>
      <c r="E299" s="41"/>
      <c r="F299" s="242" t="s">
        <v>1587</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178</v>
      </c>
      <c r="AU299" s="18" t="s">
        <v>88</v>
      </c>
    </row>
    <row r="300" s="2" customFormat="1" ht="33" customHeight="1">
      <c r="A300" s="39"/>
      <c r="B300" s="40"/>
      <c r="C300" s="222" t="s">
        <v>690</v>
      </c>
      <c r="D300" s="222" t="s">
        <v>169</v>
      </c>
      <c r="E300" s="223" t="s">
        <v>921</v>
      </c>
      <c r="F300" s="224" t="s">
        <v>922</v>
      </c>
      <c r="G300" s="225" t="s">
        <v>172</v>
      </c>
      <c r="H300" s="226">
        <v>207.19999999999999</v>
      </c>
      <c r="I300" s="227"/>
      <c r="J300" s="227"/>
      <c r="K300" s="228">
        <f>ROUND(P300*H300,2)</f>
        <v>0</v>
      </c>
      <c r="L300" s="224" t="s">
        <v>478</v>
      </c>
      <c r="M300" s="45"/>
      <c r="N300" s="229" t="s">
        <v>1</v>
      </c>
      <c r="O300" s="230" t="s">
        <v>41</v>
      </c>
      <c r="P300" s="231">
        <f>I300+J300</f>
        <v>0</v>
      </c>
      <c r="Q300" s="231">
        <f>ROUND(I300*H300,2)</f>
        <v>0</v>
      </c>
      <c r="R300" s="231">
        <f>ROUND(J300*H300,2)</f>
        <v>0</v>
      </c>
      <c r="S300" s="92"/>
      <c r="T300" s="232">
        <f>S300*H300</f>
        <v>0</v>
      </c>
      <c r="U300" s="232">
        <v>0</v>
      </c>
      <c r="V300" s="232">
        <f>U300*H300</f>
        <v>0</v>
      </c>
      <c r="W300" s="232">
        <v>0</v>
      </c>
      <c r="X300" s="233">
        <f>W300*H300</f>
        <v>0</v>
      </c>
      <c r="Y300" s="39"/>
      <c r="Z300" s="39"/>
      <c r="AA300" s="39"/>
      <c r="AB300" s="39"/>
      <c r="AC300" s="39"/>
      <c r="AD300" s="39"/>
      <c r="AE300" s="39"/>
      <c r="AR300" s="234" t="s">
        <v>174</v>
      </c>
      <c r="AT300" s="234" t="s">
        <v>169</v>
      </c>
      <c r="AU300" s="234" t="s">
        <v>88</v>
      </c>
      <c r="AY300" s="18" t="s">
        <v>167</v>
      </c>
      <c r="BE300" s="235">
        <f>IF(O300="základní",K300,0)</f>
        <v>0</v>
      </c>
      <c r="BF300" s="235">
        <f>IF(O300="snížená",K300,0)</f>
        <v>0</v>
      </c>
      <c r="BG300" s="235">
        <f>IF(O300="zákl. přenesená",K300,0)</f>
        <v>0</v>
      </c>
      <c r="BH300" s="235">
        <f>IF(O300="sníž. přenesená",K300,0)</f>
        <v>0</v>
      </c>
      <c r="BI300" s="235">
        <f>IF(O300="nulová",K300,0)</f>
        <v>0</v>
      </c>
      <c r="BJ300" s="18" t="s">
        <v>86</v>
      </c>
      <c r="BK300" s="235">
        <f>ROUND(P300*H300,2)</f>
        <v>0</v>
      </c>
      <c r="BL300" s="18" t="s">
        <v>174</v>
      </c>
      <c r="BM300" s="234" t="s">
        <v>1588</v>
      </c>
    </row>
    <row r="301" s="2" customFormat="1">
      <c r="A301" s="39"/>
      <c r="B301" s="40"/>
      <c r="C301" s="41"/>
      <c r="D301" s="236" t="s">
        <v>176</v>
      </c>
      <c r="E301" s="41"/>
      <c r="F301" s="237" t="s">
        <v>924</v>
      </c>
      <c r="G301" s="41"/>
      <c r="H301" s="41"/>
      <c r="I301" s="238"/>
      <c r="J301" s="238"/>
      <c r="K301" s="41"/>
      <c r="L301" s="41"/>
      <c r="M301" s="45"/>
      <c r="N301" s="239"/>
      <c r="O301" s="240"/>
      <c r="P301" s="92"/>
      <c r="Q301" s="92"/>
      <c r="R301" s="92"/>
      <c r="S301" s="92"/>
      <c r="T301" s="92"/>
      <c r="U301" s="92"/>
      <c r="V301" s="92"/>
      <c r="W301" s="92"/>
      <c r="X301" s="93"/>
      <c r="Y301" s="39"/>
      <c r="Z301" s="39"/>
      <c r="AA301" s="39"/>
      <c r="AB301" s="39"/>
      <c r="AC301" s="39"/>
      <c r="AD301" s="39"/>
      <c r="AE301" s="39"/>
      <c r="AT301" s="18" t="s">
        <v>176</v>
      </c>
      <c r="AU301" s="18" t="s">
        <v>88</v>
      </c>
    </row>
    <row r="302" s="2" customFormat="1">
      <c r="A302" s="39"/>
      <c r="B302" s="40"/>
      <c r="C302" s="41"/>
      <c r="D302" s="241" t="s">
        <v>178</v>
      </c>
      <c r="E302" s="41"/>
      <c r="F302" s="242" t="s">
        <v>925</v>
      </c>
      <c r="G302" s="41"/>
      <c r="H302" s="41"/>
      <c r="I302" s="238"/>
      <c r="J302" s="238"/>
      <c r="K302" s="41"/>
      <c r="L302" s="41"/>
      <c r="M302" s="45"/>
      <c r="N302" s="239"/>
      <c r="O302" s="240"/>
      <c r="P302" s="92"/>
      <c r="Q302" s="92"/>
      <c r="R302" s="92"/>
      <c r="S302" s="92"/>
      <c r="T302" s="92"/>
      <c r="U302" s="92"/>
      <c r="V302" s="92"/>
      <c r="W302" s="92"/>
      <c r="X302" s="93"/>
      <c r="Y302" s="39"/>
      <c r="Z302" s="39"/>
      <c r="AA302" s="39"/>
      <c r="AB302" s="39"/>
      <c r="AC302" s="39"/>
      <c r="AD302" s="39"/>
      <c r="AE302" s="39"/>
      <c r="AT302" s="18" t="s">
        <v>178</v>
      </c>
      <c r="AU302" s="18" t="s">
        <v>88</v>
      </c>
    </row>
    <row r="303" s="2" customFormat="1" ht="24.15" customHeight="1">
      <c r="A303" s="39"/>
      <c r="B303" s="40"/>
      <c r="C303" s="222" t="s">
        <v>696</v>
      </c>
      <c r="D303" s="222" t="s">
        <v>169</v>
      </c>
      <c r="E303" s="223" t="s">
        <v>927</v>
      </c>
      <c r="F303" s="224" t="s">
        <v>928</v>
      </c>
      <c r="G303" s="225" t="s">
        <v>172</v>
      </c>
      <c r="H303" s="226">
        <v>207.19999999999999</v>
      </c>
      <c r="I303" s="227"/>
      <c r="J303" s="227"/>
      <c r="K303" s="228">
        <f>ROUND(P303*H303,2)</f>
        <v>0</v>
      </c>
      <c r="L303" s="224" t="s">
        <v>478</v>
      </c>
      <c r="M303" s="45"/>
      <c r="N303" s="229" t="s">
        <v>1</v>
      </c>
      <c r="O303" s="230" t="s">
        <v>41</v>
      </c>
      <c r="P303" s="231">
        <f>I303+J303</f>
        <v>0</v>
      </c>
      <c r="Q303" s="231">
        <f>ROUND(I303*H303,2)</f>
        <v>0</v>
      </c>
      <c r="R303" s="231">
        <f>ROUND(J303*H303,2)</f>
        <v>0</v>
      </c>
      <c r="S303" s="92"/>
      <c r="T303" s="232">
        <f>S303*H303</f>
        <v>0</v>
      </c>
      <c r="U303" s="232">
        <v>0</v>
      </c>
      <c r="V303" s="232">
        <f>U303*H303</f>
        <v>0</v>
      </c>
      <c r="W303" s="232">
        <v>0</v>
      </c>
      <c r="X303" s="233">
        <f>W303*H303</f>
        <v>0</v>
      </c>
      <c r="Y303" s="39"/>
      <c r="Z303" s="39"/>
      <c r="AA303" s="39"/>
      <c r="AB303" s="39"/>
      <c r="AC303" s="39"/>
      <c r="AD303" s="39"/>
      <c r="AE303" s="39"/>
      <c r="AR303" s="234" t="s">
        <v>174</v>
      </c>
      <c r="AT303" s="234" t="s">
        <v>169</v>
      </c>
      <c r="AU303" s="234" t="s">
        <v>88</v>
      </c>
      <c r="AY303" s="18" t="s">
        <v>167</v>
      </c>
      <c r="BE303" s="235">
        <f>IF(O303="základní",K303,0)</f>
        <v>0</v>
      </c>
      <c r="BF303" s="235">
        <f>IF(O303="snížená",K303,0)</f>
        <v>0</v>
      </c>
      <c r="BG303" s="235">
        <f>IF(O303="zákl. přenesená",K303,0)</f>
        <v>0</v>
      </c>
      <c r="BH303" s="235">
        <f>IF(O303="sníž. přenesená",K303,0)</f>
        <v>0</v>
      </c>
      <c r="BI303" s="235">
        <f>IF(O303="nulová",K303,0)</f>
        <v>0</v>
      </c>
      <c r="BJ303" s="18" t="s">
        <v>86</v>
      </c>
      <c r="BK303" s="235">
        <f>ROUND(P303*H303,2)</f>
        <v>0</v>
      </c>
      <c r="BL303" s="18" t="s">
        <v>174</v>
      </c>
      <c r="BM303" s="234" t="s">
        <v>1589</v>
      </c>
    </row>
    <row r="304" s="2" customFormat="1">
      <c r="A304" s="39"/>
      <c r="B304" s="40"/>
      <c r="C304" s="41"/>
      <c r="D304" s="236" t="s">
        <v>176</v>
      </c>
      <c r="E304" s="41"/>
      <c r="F304" s="237" t="s">
        <v>930</v>
      </c>
      <c r="G304" s="41"/>
      <c r="H304" s="41"/>
      <c r="I304" s="238"/>
      <c r="J304" s="238"/>
      <c r="K304" s="41"/>
      <c r="L304" s="41"/>
      <c r="M304" s="45"/>
      <c r="N304" s="239"/>
      <c r="O304" s="240"/>
      <c r="P304" s="92"/>
      <c r="Q304" s="92"/>
      <c r="R304" s="92"/>
      <c r="S304" s="92"/>
      <c r="T304" s="92"/>
      <c r="U304" s="92"/>
      <c r="V304" s="92"/>
      <c r="W304" s="92"/>
      <c r="X304" s="93"/>
      <c r="Y304" s="39"/>
      <c r="Z304" s="39"/>
      <c r="AA304" s="39"/>
      <c r="AB304" s="39"/>
      <c r="AC304" s="39"/>
      <c r="AD304" s="39"/>
      <c r="AE304" s="39"/>
      <c r="AT304" s="18" t="s">
        <v>176</v>
      </c>
      <c r="AU304" s="18" t="s">
        <v>88</v>
      </c>
    </row>
    <row r="305" s="2" customFormat="1">
      <c r="A305" s="39"/>
      <c r="B305" s="40"/>
      <c r="C305" s="41"/>
      <c r="D305" s="241" t="s">
        <v>178</v>
      </c>
      <c r="E305" s="41"/>
      <c r="F305" s="242" t="s">
        <v>931</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178</v>
      </c>
      <c r="AU305" s="18" t="s">
        <v>88</v>
      </c>
    </row>
    <row r="306" s="2" customFormat="1" ht="24.15" customHeight="1">
      <c r="A306" s="39"/>
      <c r="B306" s="40"/>
      <c r="C306" s="254" t="s">
        <v>702</v>
      </c>
      <c r="D306" s="254" t="s">
        <v>345</v>
      </c>
      <c r="E306" s="255" t="s">
        <v>1590</v>
      </c>
      <c r="F306" s="256" t="s">
        <v>1591</v>
      </c>
      <c r="G306" s="257" t="s">
        <v>172</v>
      </c>
      <c r="H306" s="258">
        <v>1.6479999999999999</v>
      </c>
      <c r="I306" s="259"/>
      <c r="J306" s="260"/>
      <c r="K306" s="261">
        <f>ROUND(P306*H306,2)</f>
        <v>0</v>
      </c>
      <c r="L306" s="256" t="s">
        <v>606</v>
      </c>
      <c r="M306" s="262"/>
      <c r="N306" s="263" t="s">
        <v>1</v>
      </c>
      <c r="O306" s="230" t="s">
        <v>41</v>
      </c>
      <c r="P306" s="231">
        <f>I306+J306</f>
        <v>0</v>
      </c>
      <c r="Q306" s="231">
        <f>ROUND(I306*H306,2)</f>
        <v>0</v>
      </c>
      <c r="R306" s="231">
        <f>ROUND(J306*H306,2)</f>
        <v>0</v>
      </c>
      <c r="S306" s="92"/>
      <c r="T306" s="232">
        <f>S306*H306</f>
        <v>0</v>
      </c>
      <c r="U306" s="232">
        <v>0.13100000000000001</v>
      </c>
      <c r="V306" s="232">
        <f>U306*H306</f>
        <v>0.215888</v>
      </c>
      <c r="W306" s="232">
        <v>0</v>
      </c>
      <c r="X306" s="233">
        <f>W306*H306</f>
        <v>0</v>
      </c>
      <c r="Y306" s="39"/>
      <c r="Z306" s="39"/>
      <c r="AA306" s="39"/>
      <c r="AB306" s="39"/>
      <c r="AC306" s="39"/>
      <c r="AD306" s="39"/>
      <c r="AE306" s="39"/>
      <c r="AR306" s="234" t="s">
        <v>221</v>
      </c>
      <c r="AT306" s="234" t="s">
        <v>345</v>
      </c>
      <c r="AU306" s="234" t="s">
        <v>88</v>
      </c>
      <c r="AY306" s="18" t="s">
        <v>167</v>
      </c>
      <c r="BE306" s="235">
        <f>IF(O306="základní",K306,0)</f>
        <v>0</v>
      </c>
      <c r="BF306" s="235">
        <f>IF(O306="snížená",K306,0)</f>
        <v>0</v>
      </c>
      <c r="BG306" s="235">
        <f>IF(O306="zákl. přenesená",K306,0)</f>
        <v>0</v>
      </c>
      <c r="BH306" s="235">
        <f>IF(O306="sníž. přenesená",K306,0)</f>
        <v>0</v>
      </c>
      <c r="BI306" s="235">
        <f>IF(O306="nulová",K306,0)</f>
        <v>0</v>
      </c>
      <c r="BJ306" s="18" t="s">
        <v>86</v>
      </c>
      <c r="BK306" s="235">
        <f>ROUND(P306*H306,2)</f>
        <v>0</v>
      </c>
      <c r="BL306" s="18" t="s">
        <v>174</v>
      </c>
      <c r="BM306" s="234" t="s">
        <v>1592</v>
      </c>
    </row>
    <row r="307" s="2" customFormat="1">
      <c r="A307" s="39"/>
      <c r="B307" s="40"/>
      <c r="C307" s="41"/>
      <c r="D307" s="236" t="s">
        <v>176</v>
      </c>
      <c r="E307" s="41"/>
      <c r="F307" s="237" t="s">
        <v>1591</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176</v>
      </c>
      <c r="AU307" s="18" t="s">
        <v>88</v>
      </c>
    </row>
    <row r="308" s="2" customFormat="1">
      <c r="A308" s="39"/>
      <c r="B308" s="40"/>
      <c r="C308" s="41"/>
      <c r="D308" s="236" t="s">
        <v>186</v>
      </c>
      <c r="E308" s="41"/>
      <c r="F308" s="243" t="s">
        <v>1593</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186</v>
      </c>
      <c r="AU308" s="18" t="s">
        <v>88</v>
      </c>
    </row>
    <row r="309" s="13" customFormat="1">
      <c r="A309" s="13"/>
      <c r="B309" s="244"/>
      <c r="C309" s="245"/>
      <c r="D309" s="236" t="s">
        <v>304</v>
      </c>
      <c r="E309" s="268" t="s">
        <v>1</v>
      </c>
      <c r="F309" s="246" t="s">
        <v>1594</v>
      </c>
      <c r="G309" s="245"/>
      <c r="H309" s="247">
        <v>1.6479999999999999</v>
      </c>
      <c r="I309" s="248"/>
      <c r="J309" s="248"/>
      <c r="K309" s="245"/>
      <c r="L309" s="245"/>
      <c r="M309" s="249"/>
      <c r="N309" s="250"/>
      <c r="O309" s="251"/>
      <c r="P309" s="251"/>
      <c r="Q309" s="251"/>
      <c r="R309" s="251"/>
      <c r="S309" s="251"/>
      <c r="T309" s="251"/>
      <c r="U309" s="251"/>
      <c r="V309" s="251"/>
      <c r="W309" s="251"/>
      <c r="X309" s="252"/>
      <c r="Y309" s="13"/>
      <c r="Z309" s="13"/>
      <c r="AA309" s="13"/>
      <c r="AB309" s="13"/>
      <c r="AC309" s="13"/>
      <c r="AD309" s="13"/>
      <c r="AE309" s="13"/>
      <c r="AT309" s="253" t="s">
        <v>304</v>
      </c>
      <c r="AU309" s="253" t="s">
        <v>88</v>
      </c>
      <c r="AV309" s="13" t="s">
        <v>88</v>
      </c>
      <c r="AW309" s="13" t="s">
        <v>5</v>
      </c>
      <c r="AX309" s="13" t="s">
        <v>86</v>
      </c>
      <c r="AY309" s="253" t="s">
        <v>167</v>
      </c>
    </row>
    <row r="310" s="2" customFormat="1" ht="24.15" customHeight="1">
      <c r="A310" s="39"/>
      <c r="B310" s="40"/>
      <c r="C310" s="254" t="s">
        <v>708</v>
      </c>
      <c r="D310" s="254" t="s">
        <v>345</v>
      </c>
      <c r="E310" s="255" t="s">
        <v>1595</v>
      </c>
      <c r="F310" s="256" t="s">
        <v>1596</v>
      </c>
      <c r="G310" s="257" t="s">
        <v>172</v>
      </c>
      <c r="H310" s="258">
        <v>326.613</v>
      </c>
      <c r="I310" s="259"/>
      <c r="J310" s="260"/>
      <c r="K310" s="261">
        <f>ROUND(P310*H310,2)</f>
        <v>0</v>
      </c>
      <c r="L310" s="256" t="s">
        <v>1597</v>
      </c>
      <c r="M310" s="262"/>
      <c r="N310" s="263" t="s">
        <v>1</v>
      </c>
      <c r="O310" s="230" t="s">
        <v>41</v>
      </c>
      <c r="P310" s="231">
        <f>I310+J310</f>
        <v>0</v>
      </c>
      <c r="Q310" s="231">
        <f>ROUND(I310*H310,2)</f>
        <v>0</v>
      </c>
      <c r="R310" s="231">
        <f>ROUND(J310*H310,2)</f>
        <v>0</v>
      </c>
      <c r="S310" s="92"/>
      <c r="T310" s="232">
        <f>S310*H310</f>
        <v>0</v>
      </c>
      <c r="U310" s="232">
        <v>0.14000000000000001</v>
      </c>
      <c r="V310" s="232">
        <f>U310*H310</f>
        <v>45.725820000000006</v>
      </c>
      <c r="W310" s="232">
        <v>0</v>
      </c>
      <c r="X310" s="233">
        <f>W310*H310</f>
        <v>0</v>
      </c>
      <c r="Y310" s="39"/>
      <c r="Z310" s="39"/>
      <c r="AA310" s="39"/>
      <c r="AB310" s="39"/>
      <c r="AC310" s="39"/>
      <c r="AD310" s="39"/>
      <c r="AE310" s="39"/>
      <c r="AR310" s="234" t="s">
        <v>221</v>
      </c>
      <c r="AT310" s="234" t="s">
        <v>345</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174</v>
      </c>
      <c r="BM310" s="234" t="s">
        <v>1598</v>
      </c>
    </row>
    <row r="311" s="2" customFormat="1">
      <c r="A311" s="39"/>
      <c r="B311" s="40"/>
      <c r="C311" s="41"/>
      <c r="D311" s="236" t="s">
        <v>176</v>
      </c>
      <c r="E311" s="41"/>
      <c r="F311" s="237" t="s">
        <v>1596</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36" t="s">
        <v>186</v>
      </c>
      <c r="E312" s="41"/>
      <c r="F312" s="243" t="s">
        <v>1599</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186</v>
      </c>
      <c r="AU312" s="18" t="s">
        <v>88</v>
      </c>
    </row>
    <row r="313" s="13" customFormat="1">
      <c r="A313" s="13"/>
      <c r="B313" s="244"/>
      <c r="C313" s="245"/>
      <c r="D313" s="236" t="s">
        <v>304</v>
      </c>
      <c r="E313" s="268" t="s">
        <v>1</v>
      </c>
      <c r="F313" s="246" t="s">
        <v>1600</v>
      </c>
      <c r="G313" s="245"/>
      <c r="H313" s="247">
        <v>326.613</v>
      </c>
      <c r="I313" s="248"/>
      <c r="J313" s="248"/>
      <c r="K313" s="245"/>
      <c r="L313" s="245"/>
      <c r="M313" s="249"/>
      <c r="N313" s="250"/>
      <c r="O313" s="251"/>
      <c r="P313" s="251"/>
      <c r="Q313" s="251"/>
      <c r="R313" s="251"/>
      <c r="S313" s="251"/>
      <c r="T313" s="251"/>
      <c r="U313" s="251"/>
      <c r="V313" s="251"/>
      <c r="W313" s="251"/>
      <c r="X313" s="252"/>
      <c r="Y313" s="13"/>
      <c r="Z313" s="13"/>
      <c r="AA313" s="13"/>
      <c r="AB313" s="13"/>
      <c r="AC313" s="13"/>
      <c r="AD313" s="13"/>
      <c r="AE313" s="13"/>
      <c r="AT313" s="253" t="s">
        <v>304</v>
      </c>
      <c r="AU313" s="253" t="s">
        <v>88</v>
      </c>
      <c r="AV313" s="13" t="s">
        <v>88</v>
      </c>
      <c r="AW313" s="13" t="s">
        <v>5</v>
      </c>
      <c r="AX313" s="13" t="s">
        <v>86</v>
      </c>
      <c r="AY313" s="253" t="s">
        <v>167</v>
      </c>
    </row>
    <row r="314" s="2" customFormat="1" ht="24.15" customHeight="1">
      <c r="A314" s="39"/>
      <c r="B314" s="40"/>
      <c r="C314" s="222" t="s">
        <v>714</v>
      </c>
      <c r="D314" s="222" t="s">
        <v>169</v>
      </c>
      <c r="E314" s="223" t="s">
        <v>1601</v>
      </c>
      <c r="F314" s="224" t="s">
        <v>1602</v>
      </c>
      <c r="G314" s="225" t="s">
        <v>172</v>
      </c>
      <c r="H314" s="226">
        <v>7.2999999999999998</v>
      </c>
      <c r="I314" s="227"/>
      <c r="J314" s="227"/>
      <c r="K314" s="228">
        <f>ROUND(P314*H314,2)</f>
        <v>0</v>
      </c>
      <c r="L314" s="224" t="s">
        <v>478</v>
      </c>
      <c r="M314" s="45"/>
      <c r="N314" s="229" t="s">
        <v>1</v>
      </c>
      <c r="O314" s="230" t="s">
        <v>41</v>
      </c>
      <c r="P314" s="231">
        <f>I314+J314</f>
        <v>0</v>
      </c>
      <c r="Q314" s="231">
        <f>ROUND(I314*H314,2)</f>
        <v>0</v>
      </c>
      <c r="R314" s="231">
        <f>ROUND(J314*H314,2)</f>
        <v>0</v>
      </c>
      <c r="S314" s="92"/>
      <c r="T314" s="232">
        <f>S314*H314</f>
        <v>0</v>
      </c>
      <c r="U314" s="232">
        <v>0.089219999999999994</v>
      </c>
      <c r="V314" s="232">
        <f>U314*H314</f>
        <v>0.65130599999999994</v>
      </c>
      <c r="W314" s="232">
        <v>0</v>
      </c>
      <c r="X314" s="233">
        <f>W314*H314</f>
        <v>0</v>
      </c>
      <c r="Y314" s="39"/>
      <c r="Z314" s="39"/>
      <c r="AA314" s="39"/>
      <c r="AB314" s="39"/>
      <c r="AC314" s="39"/>
      <c r="AD314" s="39"/>
      <c r="AE314" s="39"/>
      <c r="AR314" s="234" t="s">
        <v>174</v>
      </c>
      <c r="AT314" s="234" t="s">
        <v>169</v>
      </c>
      <c r="AU314" s="234" t="s">
        <v>88</v>
      </c>
      <c r="AY314" s="18" t="s">
        <v>167</v>
      </c>
      <c r="BE314" s="235">
        <f>IF(O314="základní",K314,0)</f>
        <v>0</v>
      </c>
      <c r="BF314" s="235">
        <f>IF(O314="snížená",K314,0)</f>
        <v>0</v>
      </c>
      <c r="BG314" s="235">
        <f>IF(O314="zákl. přenesená",K314,0)</f>
        <v>0</v>
      </c>
      <c r="BH314" s="235">
        <f>IF(O314="sníž. přenesená",K314,0)</f>
        <v>0</v>
      </c>
      <c r="BI314" s="235">
        <f>IF(O314="nulová",K314,0)</f>
        <v>0</v>
      </c>
      <c r="BJ314" s="18" t="s">
        <v>86</v>
      </c>
      <c r="BK314" s="235">
        <f>ROUND(P314*H314,2)</f>
        <v>0</v>
      </c>
      <c r="BL314" s="18" t="s">
        <v>174</v>
      </c>
      <c r="BM314" s="234" t="s">
        <v>1603</v>
      </c>
    </row>
    <row r="315" s="2" customFormat="1">
      <c r="A315" s="39"/>
      <c r="B315" s="40"/>
      <c r="C315" s="41"/>
      <c r="D315" s="236" t="s">
        <v>176</v>
      </c>
      <c r="E315" s="41"/>
      <c r="F315" s="237" t="s">
        <v>1604</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176</v>
      </c>
      <c r="AU315" s="18" t="s">
        <v>88</v>
      </c>
    </row>
    <row r="316" s="2" customFormat="1">
      <c r="A316" s="39"/>
      <c r="B316" s="40"/>
      <c r="C316" s="41"/>
      <c r="D316" s="241" t="s">
        <v>178</v>
      </c>
      <c r="E316" s="41"/>
      <c r="F316" s="242" t="s">
        <v>1605</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178</v>
      </c>
      <c r="AU316" s="18" t="s">
        <v>88</v>
      </c>
    </row>
    <row r="317" s="2" customFormat="1">
      <c r="A317" s="39"/>
      <c r="B317" s="40"/>
      <c r="C317" s="41"/>
      <c r="D317" s="236" t="s">
        <v>186</v>
      </c>
      <c r="E317" s="41"/>
      <c r="F317" s="243" t="s">
        <v>1511</v>
      </c>
      <c r="G317" s="41"/>
      <c r="H317" s="41"/>
      <c r="I317" s="238"/>
      <c r="J317" s="238"/>
      <c r="K317" s="41"/>
      <c r="L317" s="41"/>
      <c r="M317" s="45"/>
      <c r="N317" s="239"/>
      <c r="O317" s="240"/>
      <c r="P317" s="92"/>
      <c r="Q317" s="92"/>
      <c r="R317" s="92"/>
      <c r="S317" s="92"/>
      <c r="T317" s="92"/>
      <c r="U317" s="92"/>
      <c r="V317" s="92"/>
      <c r="W317" s="92"/>
      <c r="X317" s="93"/>
      <c r="Y317" s="39"/>
      <c r="Z317" s="39"/>
      <c r="AA317" s="39"/>
      <c r="AB317" s="39"/>
      <c r="AC317" s="39"/>
      <c r="AD317" s="39"/>
      <c r="AE317" s="39"/>
      <c r="AT317" s="18" t="s">
        <v>186</v>
      </c>
      <c r="AU317" s="18" t="s">
        <v>88</v>
      </c>
    </row>
    <row r="318" s="2" customFormat="1" ht="33" customHeight="1">
      <c r="A318" s="39"/>
      <c r="B318" s="40"/>
      <c r="C318" s="222" t="s">
        <v>722</v>
      </c>
      <c r="D318" s="222" t="s">
        <v>169</v>
      </c>
      <c r="E318" s="223" t="s">
        <v>1606</v>
      </c>
      <c r="F318" s="224" t="s">
        <v>1607</v>
      </c>
      <c r="G318" s="225" t="s">
        <v>172</v>
      </c>
      <c r="H318" s="226">
        <v>311.39999999999998</v>
      </c>
      <c r="I318" s="227"/>
      <c r="J318" s="227"/>
      <c r="K318" s="228">
        <f>ROUND(P318*H318,2)</f>
        <v>0</v>
      </c>
      <c r="L318" s="224" t="s">
        <v>478</v>
      </c>
      <c r="M318" s="45"/>
      <c r="N318" s="229" t="s">
        <v>1</v>
      </c>
      <c r="O318" s="230" t="s">
        <v>41</v>
      </c>
      <c r="P318" s="231">
        <f>I318+J318</f>
        <v>0</v>
      </c>
      <c r="Q318" s="231">
        <f>ROUND(I318*H318,2)</f>
        <v>0</v>
      </c>
      <c r="R318" s="231">
        <f>ROUND(J318*H318,2)</f>
        <v>0</v>
      </c>
      <c r="S318" s="92"/>
      <c r="T318" s="232">
        <f>S318*H318</f>
        <v>0</v>
      </c>
      <c r="U318" s="232">
        <v>0.089219999999999994</v>
      </c>
      <c r="V318" s="232">
        <f>U318*H318</f>
        <v>27.783107999999995</v>
      </c>
      <c r="W318" s="232">
        <v>0</v>
      </c>
      <c r="X318" s="233">
        <f>W318*H318</f>
        <v>0</v>
      </c>
      <c r="Y318" s="39"/>
      <c r="Z318" s="39"/>
      <c r="AA318" s="39"/>
      <c r="AB318" s="39"/>
      <c r="AC318" s="39"/>
      <c r="AD318" s="39"/>
      <c r="AE318" s="39"/>
      <c r="AR318" s="234" t="s">
        <v>174</v>
      </c>
      <c r="AT318" s="234" t="s">
        <v>169</v>
      </c>
      <c r="AU318" s="234" t="s">
        <v>88</v>
      </c>
      <c r="AY318" s="18" t="s">
        <v>167</v>
      </c>
      <c r="BE318" s="235">
        <f>IF(O318="základní",K318,0)</f>
        <v>0</v>
      </c>
      <c r="BF318" s="235">
        <f>IF(O318="snížená",K318,0)</f>
        <v>0</v>
      </c>
      <c r="BG318" s="235">
        <f>IF(O318="zákl. přenesená",K318,0)</f>
        <v>0</v>
      </c>
      <c r="BH318" s="235">
        <f>IF(O318="sníž. přenesená",K318,0)</f>
        <v>0</v>
      </c>
      <c r="BI318" s="235">
        <f>IF(O318="nulová",K318,0)</f>
        <v>0</v>
      </c>
      <c r="BJ318" s="18" t="s">
        <v>86</v>
      </c>
      <c r="BK318" s="235">
        <f>ROUND(P318*H318,2)</f>
        <v>0</v>
      </c>
      <c r="BL318" s="18" t="s">
        <v>174</v>
      </c>
      <c r="BM318" s="234" t="s">
        <v>1608</v>
      </c>
    </row>
    <row r="319" s="2" customFormat="1">
      <c r="A319" s="39"/>
      <c r="B319" s="40"/>
      <c r="C319" s="41"/>
      <c r="D319" s="236" t="s">
        <v>176</v>
      </c>
      <c r="E319" s="41"/>
      <c r="F319" s="237" t="s">
        <v>1609</v>
      </c>
      <c r="G319" s="41"/>
      <c r="H319" s="41"/>
      <c r="I319" s="238"/>
      <c r="J319" s="238"/>
      <c r="K319" s="41"/>
      <c r="L319" s="41"/>
      <c r="M319" s="45"/>
      <c r="N319" s="239"/>
      <c r="O319" s="240"/>
      <c r="P319" s="92"/>
      <c r="Q319" s="92"/>
      <c r="R319" s="92"/>
      <c r="S319" s="92"/>
      <c r="T319" s="92"/>
      <c r="U319" s="92"/>
      <c r="V319" s="92"/>
      <c r="W319" s="92"/>
      <c r="X319" s="93"/>
      <c r="Y319" s="39"/>
      <c r="Z319" s="39"/>
      <c r="AA319" s="39"/>
      <c r="AB319" s="39"/>
      <c r="AC319" s="39"/>
      <c r="AD319" s="39"/>
      <c r="AE319" s="39"/>
      <c r="AT319" s="18" t="s">
        <v>176</v>
      </c>
      <c r="AU319" s="18" t="s">
        <v>88</v>
      </c>
    </row>
    <row r="320" s="2" customFormat="1">
      <c r="A320" s="39"/>
      <c r="B320" s="40"/>
      <c r="C320" s="41"/>
      <c r="D320" s="241" t="s">
        <v>178</v>
      </c>
      <c r="E320" s="41"/>
      <c r="F320" s="242" t="s">
        <v>1610</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178</v>
      </c>
      <c r="AU320" s="18" t="s">
        <v>88</v>
      </c>
    </row>
    <row r="321" s="2" customFormat="1">
      <c r="A321" s="39"/>
      <c r="B321" s="40"/>
      <c r="C321" s="41"/>
      <c r="D321" s="236" t="s">
        <v>186</v>
      </c>
      <c r="E321" s="41"/>
      <c r="F321" s="243" t="s">
        <v>1511</v>
      </c>
      <c r="G321" s="41"/>
      <c r="H321" s="41"/>
      <c r="I321" s="238"/>
      <c r="J321" s="238"/>
      <c r="K321" s="41"/>
      <c r="L321" s="41"/>
      <c r="M321" s="45"/>
      <c r="N321" s="239"/>
      <c r="O321" s="240"/>
      <c r="P321" s="92"/>
      <c r="Q321" s="92"/>
      <c r="R321" s="92"/>
      <c r="S321" s="92"/>
      <c r="T321" s="92"/>
      <c r="U321" s="92"/>
      <c r="V321" s="92"/>
      <c r="W321" s="92"/>
      <c r="X321" s="93"/>
      <c r="Y321" s="39"/>
      <c r="Z321" s="39"/>
      <c r="AA321" s="39"/>
      <c r="AB321" s="39"/>
      <c r="AC321" s="39"/>
      <c r="AD321" s="39"/>
      <c r="AE321" s="39"/>
      <c r="AT321" s="18" t="s">
        <v>186</v>
      </c>
      <c r="AU321" s="18" t="s">
        <v>88</v>
      </c>
    </row>
    <row r="322" s="2" customFormat="1" ht="24.15" customHeight="1">
      <c r="A322" s="39"/>
      <c r="B322" s="40"/>
      <c r="C322" s="222" t="s">
        <v>728</v>
      </c>
      <c r="D322" s="222" t="s">
        <v>169</v>
      </c>
      <c r="E322" s="223" t="s">
        <v>1611</v>
      </c>
      <c r="F322" s="224" t="s">
        <v>1612</v>
      </c>
      <c r="G322" s="225" t="s">
        <v>172</v>
      </c>
      <c r="H322" s="226">
        <v>80.799999999999997</v>
      </c>
      <c r="I322" s="227"/>
      <c r="J322" s="227"/>
      <c r="K322" s="228">
        <f>ROUND(P322*H322,2)</f>
        <v>0</v>
      </c>
      <c r="L322" s="224" t="s">
        <v>478</v>
      </c>
      <c r="M322" s="45"/>
      <c r="N322" s="229" t="s">
        <v>1</v>
      </c>
      <c r="O322" s="230" t="s">
        <v>41</v>
      </c>
      <c r="P322" s="231">
        <f>I322+J322</f>
        <v>0</v>
      </c>
      <c r="Q322" s="231">
        <f>ROUND(I322*H322,2)</f>
        <v>0</v>
      </c>
      <c r="R322" s="231">
        <f>ROUND(J322*H322,2)</f>
        <v>0</v>
      </c>
      <c r="S322" s="92"/>
      <c r="T322" s="232">
        <f>S322*H322</f>
        <v>0</v>
      </c>
      <c r="U322" s="232">
        <v>0.11162</v>
      </c>
      <c r="V322" s="232">
        <f>U322*H322</f>
        <v>9.0188959999999998</v>
      </c>
      <c r="W322" s="232">
        <v>0</v>
      </c>
      <c r="X322" s="233">
        <f>W322*H322</f>
        <v>0</v>
      </c>
      <c r="Y322" s="39"/>
      <c r="Z322" s="39"/>
      <c r="AA322" s="39"/>
      <c r="AB322" s="39"/>
      <c r="AC322" s="39"/>
      <c r="AD322" s="39"/>
      <c r="AE322" s="39"/>
      <c r="AR322" s="234" t="s">
        <v>174</v>
      </c>
      <c r="AT322" s="234" t="s">
        <v>169</v>
      </c>
      <c r="AU322" s="234" t="s">
        <v>88</v>
      </c>
      <c r="AY322" s="18" t="s">
        <v>167</v>
      </c>
      <c r="BE322" s="235">
        <f>IF(O322="základní",K322,0)</f>
        <v>0</v>
      </c>
      <c r="BF322" s="235">
        <f>IF(O322="snížená",K322,0)</f>
        <v>0</v>
      </c>
      <c r="BG322" s="235">
        <f>IF(O322="zákl. přenesená",K322,0)</f>
        <v>0</v>
      </c>
      <c r="BH322" s="235">
        <f>IF(O322="sníž. přenesená",K322,0)</f>
        <v>0</v>
      </c>
      <c r="BI322" s="235">
        <f>IF(O322="nulová",K322,0)</f>
        <v>0</v>
      </c>
      <c r="BJ322" s="18" t="s">
        <v>86</v>
      </c>
      <c r="BK322" s="235">
        <f>ROUND(P322*H322,2)</f>
        <v>0</v>
      </c>
      <c r="BL322" s="18" t="s">
        <v>174</v>
      </c>
      <c r="BM322" s="234" t="s">
        <v>1613</v>
      </c>
    </row>
    <row r="323" s="2" customFormat="1">
      <c r="A323" s="39"/>
      <c r="B323" s="40"/>
      <c r="C323" s="41"/>
      <c r="D323" s="236" t="s">
        <v>176</v>
      </c>
      <c r="E323" s="41"/>
      <c r="F323" s="237" t="s">
        <v>1614</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176</v>
      </c>
      <c r="AU323" s="18" t="s">
        <v>88</v>
      </c>
    </row>
    <row r="324" s="2" customFormat="1">
      <c r="A324" s="39"/>
      <c r="B324" s="40"/>
      <c r="C324" s="41"/>
      <c r="D324" s="241" t="s">
        <v>178</v>
      </c>
      <c r="E324" s="41"/>
      <c r="F324" s="242" t="s">
        <v>1615</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178</v>
      </c>
      <c r="AU324" s="18" t="s">
        <v>88</v>
      </c>
    </row>
    <row r="325" s="2" customFormat="1">
      <c r="A325" s="39"/>
      <c r="B325" s="40"/>
      <c r="C325" s="41"/>
      <c r="D325" s="236" t="s">
        <v>186</v>
      </c>
      <c r="E325" s="41"/>
      <c r="F325" s="243" t="s">
        <v>1571</v>
      </c>
      <c r="G325" s="41"/>
      <c r="H325" s="41"/>
      <c r="I325" s="238"/>
      <c r="J325" s="238"/>
      <c r="K325" s="41"/>
      <c r="L325" s="41"/>
      <c r="M325" s="45"/>
      <c r="N325" s="239"/>
      <c r="O325" s="240"/>
      <c r="P325" s="92"/>
      <c r="Q325" s="92"/>
      <c r="R325" s="92"/>
      <c r="S325" s="92"/>
      <c r="T325" s="92"/>
      <c r="U325" s="92"/>
      <c r="V325" s="92"/>
      <c r="W325" s="92"/>
      <c r="X325" s="93"/>
      <c r="Y325" s="39"/>
      <c r="Z325" s="39"/>
      <c r="AA325" s="39"/>
      <c r="AB325" s="39"/>
      <c r="AC325" s="39"/>
      <c r="AD325" s="39"/>
      <c r="AE325" s="39"/>
      <c r="AT325" s="18" t="s">
        <v>186</v>
      </c>
      <c r="AU325" s="18" t="s">
        <v>88</v>
      </c>
    </row>
    <row r="326" s="13" customFormat="1">
      <c r="A326" s="13"/>
      <c r="B326" s="244"/>
      <c r="C326" s="245"/>
      <c r="D326" s="236" t="s">
        <v>304</v>
      </c>
      <c r="E326" s="268" t="s">
        <v>1</v>
      </c>
      <c r="F326" s="246" t="s">
        <v>1616</v>
      </c>
      <c r="G326" s="245"/>
      <c r="H326" s="247">
        <v>80.799999999999997</v>
      </c>
      <c r="I326" s="248"/>
      <c r="J326" s="248"/>
      <c r="K326" s="245"/>
      <c r="L326" s="245"/>
      <c r="M326" s="249"/>
      <c r="N326" s="250"/>
      <c r="O326" s="251"/>
      <c r="P326" s="251"/>
      <c r="Q326" s="251"/>
      <c r="R326" s="251"/>
      <c r="S326" s="251"/>
      <c r="T326" s="251"/>
      <c r="U326" s="251"/>
      <c r="V326" s="251"/>
      <c r="W326" s="251"/>
      <c r="X326" s="252"/>
      <c r="Y326" s="13"/>
      <c r="Z326" s="13"/>
      <c r="AA326" s="13"/>
      <c r="AB326" s="13"/>
      <c r="AC326" s="13"/>
      <c r="AD326" s="13"/>
      <c r="AE326" s="13"/>
      <c r="AT326" s="253" t="s">
        <v>304</v>
      </c>
      <c r="AU326" s="253" t="s">
        <v>88</v>
      </c>
      <c r="AV326" s="13" t="s">
        <v>88</v>
      </c>
      <c r="AW326" s="13" t="s">
        <v>5</v>
      </c>
      <c r="AX326" s="13" t="s">
        <v>86</v>
      </c>
      <c r="AY326" s="253" t="s">
        <v>167</v>
      </c>
    </row>
    <row r="327" s="2" customFormat="1" ht="24.15" customHeight="1">
      <c r="A327" s="39"/>
      <c r="B327" s="40"/>
      <c r="C327" s="254" t="s">
        <v>732</v>
      </c>
      <c r="D327" s="254" t="s">
        <v>345</v>
      </c>
      <c r="E327" s="255" t="s">
        <v>1617</v>
      </c>
      <c r="F327" s="256" t="s">
        <v>1618</v>
      </c>
      <c r="G327" s="257" t="s">
        <v>172</v>
      </c>
      <c r="H327" s="258">
        <v>83.224000000000004</v>
      </c>
      <c r="I327" s="259"/>
      <c r="J327" s="260"/>
      <c r="K327" s="261">
        <f>ROUND(P327*H327,2)</f>
        <v>0</v>
      </c>
      <c r="L327" s="256" t="s">
        <v>478</v>
      </c>
      <c r="M327" s="262"/>
      <c r="N327" s="263" t="s">
        <v>1</v>
      </c>
      <c r="O327" s="230" t="s">
        <v>41</v>
      </c>
      <c r="P327" s="231">
        <f>I327+J327</f>
        <v>0</v>
      </c>
      <c r="Q327" s="231">
        <f>ROUND(I327*H327,2)</f>
        <v>0</v>
      </c>
      <c r="R327" s="231">
        <f>ROUND(J327*H327,2)</f>
        <v>0</v>
      </c>
      <c r="S327" s="92"/>
      <c r="T327" s="232">
        <f>S327*H327</f>
        <v>0</v>
      </c>
      <c r="U327" s="232">
        <v>0.17599999999999999</v>
      </c>
      <c r="V327" s="232">
        <f>U327*H327</f>
        <v>14.647423999999999</v>
      </c>
      <c r="W327" s="232">
        <v>0</v>
      </c>
      <c r="X327" s="233">
        <f>W327*H327</f>
        <v>0</v>
      </c>
      <c r="Y327" s="39"/>
      <c r="Z327" s="39"/>
      <c r="AA327" s="39"/>
      <c r="AB327" s="39"/>
      <c r="AC327" s="39"/>
      <c r="AD327" s="39"/>
      <c r="AE327" s="39"/>
      <c r="AR327" s="234" t="s">
        <v>221</v>
      </c>
      <c r="AT327" s="234" t="s">
        <v>345</v>
      </c>
      <c r="AU327" s="234" t="s">
        <v>88</v>
      </c>
      <c r="AY327" s="18" t="s">
        <v>167</v>
      </c>
      <c r="BE327" s="235">
        <f>IF(O327="základní",K327,0)</f>
        <v>0</v>
      </c>
      <c r="BF327" s="235">
        <f>IF(O327="snížená",K327,0)</f>
        <v>0</v>
      </c>
      <c r="BG327" s="235">
        <f>IF(O327="zákl. přenesená",K327,0)</f>
        <v>0</v>
      </c>
      <c r="BH327" s="235">
        <f>IF(O327="sníž. přenesená",K327,0)</f>
        <v>0</v>
      </c>
      <c r="BI327" s="235">
        <f>IF(O327="nulová",K327,0)</f>
        <v>0</v>
      </c>
      <c r="BJ327" s="18" t="s">
        <v>86</v>
      </c>
      <c r="BK327" s="235">
        <f>ROUND(P327*H327,2)</f>
        <v>0</v>
      </c>
      <c r="BL327" s="18" t="s">
        <v>174</v>
      </c>
      <c r="BM327" s="234" t="s">
        <v>1619</v>
      </c>
    </row>
    <row r="328" s="2" customFormat="1">
      <c r="A328" s="39"/>
      <c r="B328" s="40"/>
      <c r="C328" s="41"/>
      <c r="D328" s="236" t="s">
        <v>176</v>
      </c>
      <c r="E328" s="41"/>
      <c r="F328" s="237" t="s">
        <v>1618</v>
      </c>
      <c r="G328" s="41"/>
      <c r="H328" s="41"/>
      <c r="I328" s="238"/>
      <c r="J328" s="238"/>
      <c r="K328" s="41"/>
      <c r="L328" s="41"/>
      <c r="M328" s="45"/>
      <c r="N328" s="239"/>
      <c r="O328" s="240"/>
      <c r="P328" s="92"/>
      <c r="Q328" s="92"/>
      <c r="R328" s="92"/>
      <c r="S328" s="92"/>
      <c r="T328" s="92"/>
      <c r="U328" s="92"/>
      <c r="V328" s="92"/>
      <c r="W328" s="92"/>
      <c r="X328" s="93"/>
      <c r="Y328" s="39"/>
      <c r="Z328" s="39"/>
      <c r="AA328" s="39"/>
      <c r="AB328" s="39"/>
      <c r="AC328" s="39"/>
      <c r="AD328" s="39"/>
      <c r="AE328" s="39"/>
      <c r="AT328" s="18" t="s">
        <v>176</v>
      </c>
      <c r="AU328" s="18" t="s">
        <v>88</v>
      </c>
    </row>
    <row r="329" s="2" customFormat="1">
      <c r="A329" s="39"/>
      <c r="B329" s="40"/>
      <c r="C329" s="41"/>
      <c r="D329" s="236" t="s">
        <v>186</v>
      </c>
      <c r="E329" s="41"/>
      <c r="F329" s="243" t="s">
        <v>1599</v>
      </c>
      <c r="G329" s="41"/>
      <c r="H329" s="41"/>
      <c r="I329" s="238"/>
      <c r="J329" s="238"/>
      <c r="K329" s="41"/>
      <c r="L329" s="41"/>
      <c r="M329" s="45"/>
      <c r="N329" s="239"/>
      <c r="O329" s="240"/>
      <c r="P329" s="92"/>
      <c r="Q329" s="92"/>
      <c r="R329" s="92"/>
      <c r="S329" s="92"/>
      <c r="T329" s="92"/>
      <c r="U329" s="92"/>
      <c r="V329" s="92"/>
      <c r="W329" s="92"/>
      <c r="X329" s="93"/>
      <c r="Y329" s="39"/>
      <c r="Z329" s="39"/>
      <c r="AA329" s="39"/>
      <c r="AB329" s="39"/>
      <c r="AC329" s="39"/>
      <c r="AD329" s="39"/>
      <c r="AE329" s="39"/>
      <c r="AT329" s="18" t="s">
        <v>186</v>
      </c>
      <c r="AU329" s="18" t="s">
        <v>88</v>
      </c>
    </row>
    <row r="330" s="13" customFormat="1">
      <c r="A330" s="13"/>
      <c r="B330" s="244"/>
      <c r="C330" s="245"/>
      <c r="D330" s="236" t="s">
        <v>304</v>
      </c>
      <c r="E330" s="268" t="s">
        <v>1</v>
      </c>
      <c r="F330" s="246" t="s">
        <v>1620</v>
      </c>
      <c r="G330" s="245"/>
      <c r="H330" s="247">
        <v>83.224000000000004</v>
      </c>
      <c r="I330" s="248"/>
      <c r="J330" s="248"/>
      <c r="K330" s="245"/>
      <c r="L330" s="245"/>
      <c r="M330" s="249"/>
      <c r="N330" s="250"/>
      <c r="O330" s="251"/>
      <c r="P330" s="251"/>
      <c r="Q330" s="251"/>
      <c r="R330" s="251"/>
      <c r="S330" s="251"/>
      <c r="T330" s="251"/>
      <c r="U330" s="251"/>
      <c r="V330" s="251"/>
      <c r="W330" s="251"/>
      <c r="X330" s="252"/>
      <c r="Y330" s="13"/>
      <c r="Z330" s="13"/>
      <c r="AA330" s="13"/>
      <c r="AB330" s="13"/>
      <c r="AC330" s="13"/>
      <c r="AD330" s="13"/>
      <c r="AE330" s="13"/>
      <c r="AT330" s="253" t="s">
        <v>304</v>
      </c>
      <c r="AU330" s="253" t="s">
        <v>88</v>
      </c>
      <c r="AV330" s="13" t="s">
        <v>88</v>
      </c>
      <c r="AW330" s="13" t="s">
        <v>5</v>
      </c>
      <c r="AX330" s="13" t="s">
        <v>86</v>
      </c>
      <c r="AY330" s="253" t="s">
        <v>167</v>
      </c>
    </row>
    <row r="331" s="12" customFormat="1" ht="22.8" customHeight="1">
      <c r="A331" s="12"/>
      <c r="B331" s="205"/>
      <c r="C331" s="206"/>
      <c r="D331" s="207" t="s">
        <v>77</v>
      </c>
      <c r="E331" s="220" t="s">
        <v>221</v>
      </c>
      <c r="F331" s="220" t="s">
        <v>952</v>
      </c>
      <c r="G331" s="206"/>
      <c r="H331" s="206"/>
      <c r="I331" s="209"/>
      <c r="J331" s="209"/>
      <c r="K331" s="221">
        <f>BK331</f>
        <v>0</v>
      </c>
      <c r="L331" s="206"/>
      <c r="M331" s="211"/>
      <c r="N331" s="212"/>
      <c r="O331" s="213"/>
      <c r="P331" s="213"/>
      <c r="Q331" s="214">
        <f>SUM(Q332:Q347)</f>
        <v>0</v>
      </c>
      <c r="R331" s="214">
        <f>SUM(R332:R347)</f>
        <v>0</v>
      </c>
      <c r="S331" s="213"/>
      <c r="T331" s="215">
        <f>SUM(T332:T347)</f>
        <v>0</v>
      </c>
      <c r="U331" s="213"/>
      <c r="V331" s="215">
        <f>SUM(V332:V347)</f>
        <v>9.2842999999999982</v>
      </c>
      <c r="W331" s="213"/>
      <c r="X331" s="216">
        <f>SUM(X332:X347)</f>
        <v>3.8399999999999999</v>
      </c>
      <c r="Y331" s="12"/>
      <c r="Z331" s="12"/>
      <c r="AA331" s="12"/>
      <c r="AB331" s="12"/>
      <c r="AC331" s="12"/>
      <c r="AD331" s="12"/>
      <c r="AE331" s="12"/>
      <c r="AR331" s="217" t="s">
        <v>86</v>
      </c>
      <c r="AT331" s="218" t="s">
        <v>77</v>
      </c>
      <c r="AU331" s="218" t="s">
        <v>86</v>
      </c>
      <c r="AY331" s="217" t="s">
        <v>167</v>
      </c>
      <c r="BK331" s="219">
        <f>SUM(BK332:BK347)</f>
        <v>0</v>
      </c>
    </row>
    <row r="332" s="2" customFormat="1" ht="24.15" customHeight="1">
      <c r="A332" s="39"/>
      <c r="B332" s="40"/>
      <c r="C332" s="222" t="s">
        <v>736</v>
      </c>
      <c r="D332" s="222" t="s">
        <v>169</v>
      </c>
      <c r="E332" s="223" t="s">
        <v>954</v>
      </c>
      <c r="F332" s="224" t="s">
        <v>955</v>
      </c>
      <c r="G332" s="225" t="s">
        <v>433</v>
      </c>
      <c r="H332" s="226">
        <v>2</v>
      </c>
      <c r="I332" s="227"/>
      <c r="J332" s="227"/>
      <c r="K332" s="228">
        <f>ROUND(P332*H332,2)</f>
        <v>0</v>
      </c>
      <c r="L332" s="224" t="s">
        <v>450</v>
      </c>
      <c r="M332" s="45"/>
      <c r="N332" s="229" t="s">
        <v>1</v>
      </c>
      <c r="O332" s="230" t="s">
        <v>41</v>
      </c>
      <c r="P332" s="231">
        <f>I332+J332</f>
        <v>0</v>
      </c>
      <c r="Q332" s="231">
        <f>ROUND(I332*H332,2)</f>
        <v>0</v>
      </c>
      <c r="R332" s="231">
        <f>ROUND(J332*H332,2)</f>
        <v>0</v>
      </c>
      <c r="S332" s="92"/>
      <c r="T332" s="232">
        <f>S332*H332</f>
        <v>0</v>
      </c>
      <c r="U332" s="232">
        <v>0</v>
      </c>
      <c r="V332" s="232">
        <f>U332*H332</f>
        <v>0</v>
      </c>
      <c r="W332" s="232">
        <v>1.9199999999999999</v>
      </c>
      <c r="X332" s="233">
        <f>W332*H332</f>
        <v>3.8399999999999999</v>
      </c>
      <c r="Y332" s="39"/>
      <c r="Z332" s="39"/>
      <c r="AA332" s="39"/>
      <c r="AB332" s="39"/>
      <c r="AC332" s="39"/>
      <c r="AD332" s="39"/>
      <c r="AE332" s="39"/>
      <c r="AR332" s="234" t="s">
        <v>174</v>
      </c>
      <c r="AT332" s="234" t="s">
        <v>169</v>
      </c>
      <c r="AU332" s="234" t="s">
        <v>88</v>
      </c>
      <c r="AY332" s="18" t="s">
        <v>167</v>
      </c>
      <c r="BE332" s="235">
        <f>IF(O332="základní",K332,0)</f>
        <v>0</v>
      </c>
      <c r="BF332" s="235">
        <f>IF(O332="snížená",K332,0)</f>
        <v>0</v>
      </c>
      <c r="BG332" s="235">
        <f>IF(O332="zákl. přenesená",K332,0)</f>
        <v>0</v>
      </c>
      <c r="BH332" s="235">
        <f>IF(O332="sníž. přenesená",K332,0)</f>
        <v>0</v>
      </c>
      <c r="BI332" s="235">
        <f>IF(O332="nulová",K332,0)</f>
        <v>0</v>
      </c>
      <c r="BJ332" s="18" t="s">
        <v>86</v>
      </c>
      <c r="BK332" s="235">
        <f>ROUND(P332*H332,2)</f>
        <v>0</v>
      </c>
      <c r="BL332" s="18" t="s">
        <v>174</v>
      </c>
      <c r="BM332" s="234" t="s">
        <v>1621</v>
      </c>
    </row>
    <row r="333" s="2" customFormat="1">
      <c r="A333" s="39"/>
      <c r="B333" s="40"/>
      <c r="C333" s="41"/>
      <c r="D333" s="236" t="s">
        <v>176</v>
      </c>
      <c r="E333" s="41"/>
      <c r="F333" s="237" t="s">
        <v>957</v>
      </c>
      <c r="G333" s="41"/>
      <c r="H333" s="41"/>
      <c r="I333" s="238"/>
      <c r="J333" s="238"/>
      <c r="K333" s="41"/>
      <c r="L333" s="41"/>
      <c r="M333" s="45"/>
      <c r="N333" s="239"/>
      <c r="O333" s="240"/>
      <c r="P333" s="92"/>
      <c r="Q333" s="92"/>
      <c r="R333" s="92"/>
      <c r="S333" s="92"/>
      <c r="T333" s="92"/>
      <c r="U333" s="92"/>
      <c r="V333" s="92"/>
      <c r="W333" s="92"/>
      <c r="X333" s="93"/>
      <c r="Y333" s="39"/>
      <c r="Z333" s="39"/>
      <c r="AA333" s="39"/>
      <c r="AB333" s="39"/>
      <c r="AC333" s="39"/>
      <c r="AD333" s="39"/>
      <c r="AE333" s="39"/>
      <c r="AT333" s="18" t="s">
        <v>176</v>
      </c>
      <c r="AU333" s="18" t="s">
        <v>88</v>
      </c>
    </row>
    <row r="334" s="2" customFormat="1">
      <c r="A334" s="39"/>
      <c r="B334" s="40"/>
      <c r="C334" s="41"/>
      <c r="D334" s="241" t="s">
        <v>178</v>
      </c>
      <c r="E334" s="41"/>
      <c r="F334" s="242" t="s">
        <v>958</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178</v>
      </c>
      <c r="AU334" s="18" t="s">
        <v>88</v>
      </c>
    </row>
    <row r="335" s="2" customFormat="1">
      <c r="A335" s="39"/>
      <c r="B335" s="40"/>
      <c r="C335" s="41"/>
      <c r="D335" s="236" t="s">
        <v>186</v>
      </c>
      <c r="E335" s="41"/>
      <c r="F335" s="243" t="s">
        <v>959</v>
      </c>
      <c r="G335" s="41"/>
      <c r="H335" s="41"/>
      <c r="I335" s="238"/>
      <c r="J335" s="238"/>
      <c r="K335" s="41"/>
      <c r="L335" s="41"/>
      <c r="M335" s="45"/>
      <c r="N335" s="239"/>
      <c r="O335" s="240"/>
      <c r="P335" s="92"/>
      <c r="Q335" s="92"/>
      <c r="R335" s="92"/>
      <c r="S335" s="92"/>
      <c r="T335" s="92"/>
      <c r="U335" s="92"/>
      <c r="V335" s="92"/>
      <c r="W335" s="92"/>
      <c r="X335" s="93"/>
      <c r="Y335" s="39"/>
      <c r="Z335" s="39"/>
      <c r="AA335" s="39"/>
      <c r="AB335" s="39"/>
      <c r="AC335" s="39"/>
      <c r="AD335" s="39"/>
      <c r="AE335" s="39"/>
      <c r="AT335" s="18" t="s">
        <v>186</v>
      </c>
      <c r="AU335" s="18" t="s">
        <v>88</v>
      </c>
    </row>
    <row r="336" s="2" customFormat="1" ht="24.15" customHeight="1">
      <c r="A336" s="39"/>
      <c r="B336" s="40"/>
      <c r="C336" s="222" t="s">
        <v>740</v>
      </c>
      <c r="D336" s="222" t="s">
        <v>169</v>
      </c>
      <c r="E336" s="223" t="s">
        <v>961</v>
      </c>
      <c r="F336" s="224" t="s">
        <v>962</v>
      </c>
      <c r="G336" s="225" t="s">
        <v>182</v>
      </c>
      <c r="H336" s="226">
        <v>1</v>
      </c>
      <c r="I336" s="227"/>
      <c r="J336" s="227"/>
      <c r="K336" s="228">
        <f>ROUND(P336*H336,2)</f>
        <v>0</v>
      </c>
      <c r="L336" s="224" t="s">
        <v>1</v>
      </c>
      <c r="M336" s="45"/>
      <c r="N336" s="229" t="s">
        <v>1</v>
      </c>
      <c r="O336" s="230" t="s">
        <v>41</v>
      </c>
      <c r="P336" s="231">
        <f>I336+J336</f>
        <v>0</v>
      </c>
      <c r="Q336" s="231">
        <f>ROUND(I336*H336,2)</f>
        <v>0</v>
      </c>
      <c r="R336" s="231">
        <f>ROUND(J336*H336,2)</f>
        <v>0</v>
      </c>
      <c r="S336" s="92"/>
      <c r="T336" s="232">
        <f>S336*H336</f>
        <v>0</v>
      </c>
      <c r="U336" s="232">
        <v>0.34089999999999998</v>
      </c>
      <c r="V336" s="232">
        <f>U336*H336</f>
        <v>0.34089999999999998</v>
      </c>
      <c r="W336" s="232">
        <v>0</v>
      </c>
      <c r="X336" s="233">
        <f>W336*H336</f>
        <v>0</v>
      </c>
      <c r="Y336" s="39"/>
      <c r="Z336" s="39"/>
      <c r="AA336" s="39"/>
      <c r="AB336" s="39"/>
      <c r="AC336" s="39"/>
      <c r="AD336" s="39"/>
      <c r="AE336" s="39"/>
      <c r="AR336" s="234" t="s">
        <v>174</v>
      </c>
      <c r="AT336" s="234" t="s">
        <v>169</v>
      </c>
      <c r="AU336" s="234" t="s">
        <v>88</v>
      </c>
      <c r="AY336" s="18" t="s">
        <v>167</v>
      </c>
      <c r="BE336" s="235">
        <f>IF(O336="základní",K336,0)</f>
        <v>0</v>
      </c>
      <c r="BF336" s="235">
        <f>IF(O336="snížená",K336,0)</f>
        <v>0</v>
      </c>
      <c r="BG336" s="235">
        <f>IF(O336="zákl. přenesená",K336,0)</f>
        <v>0</v>
      </c>
      <c r="BH336" s="235">
        <f>IF(O336="sníž. přenesená",K336,0)</f>
        <v>0</v>
      </c>
      <c r="BI336" s="235">
        <f>IF(O336="nulová",K336,0)</f>
        <v>0</v>
      </c>
      <c r="BJ336" s="18" t="s">
        <v>86</v>
      </c>
      <c r="BK336" s="235">
        <f>ROUND(P336*H336,2)</f>
        <v>0</v>
      </c>
      <c r="BL336" s="18" t="s">
        <v>174</v>
      </c>
      <c r="BM336" s="234" t="s">
        <v>1622</v>
      </c>
    </row>
    <row r="337" s="2" customFormat="1">
      <c r="A337" s="39"/>
      <c r="B337" s="40"/>
      <c r="C337" s="41"/>
      <c r="D337" s="236" t="s">
        <v>176</v>
      </c>
      <c r="E337" s="41"/>
      <c r="F337" s="237" t="s">
        <v>964</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176</v>
      </c>
      <c r="AU337" s="18" t="s">
        <v>88</v>
      </c>
    </row>
    <row r="338" s="2" customFormat="1">
      <c r="A338" s="39"/>
      <c r="B338" s="40"/>
      <c r="C338" s="41"/>
      <c r="D338" s="236" t="s">
        <v>186</v>
      </c>
      <c r="E338" s="41"/>
      <c r="F338" s="243" t="s">
        <v>965</v>
      </c>
      <c r="G338" s="41"/>
      <c r="H338" s="41"/>
      <c r="I338" s="238"/>
      <c r="J338" s="238"/>
      <c r="K338" s="41"/>
      <c r="L338" s="41"/>
      <c r="M338" s="45"/>
      <c r="N338" s="239"/>
      <c r="O338" s="240"/>
      <c r="P338" s="92"/>
      <c r="Q338" s="92"/>
      <c r="R338" s="92"/>
      <c r="S338" s="92"/>
      <c r="T338" s="92"/>
      <c r="U338" s="92"/>
      <c r="V338" s="92"/>
      <c r="W338" s="92"/>
      <c r="X338" s="93"/>
      <c r="Y338" s="39"/>
      <c r="Z338" s="39"/>
      <c r="AA338" s="39"/>
      <c r="AB338" s="39"/>
      <c r="AC338" s="39"/>
      <c r="AD338" s="39"/>
      <c r="AE338" s="39"/>
      <c r="AT338" s="18" t="s">
        <v>186</v>
      </c>
      <c r="AU338" s="18" t="s">
        <v>88</v>
      </c>
    </row>
    <row r="339" s="2" customFormat="1" ht="16.5" customHeight="1">
      <c r="A339" s="39"/>
      <c r="B339" s="40"/>
      <c r="C339" s="222" t="s">
        <v>746</v>
      </c>
      <c r="D339" s="222" t="s">
        <v>169</v>
      </c>
      <c r="E339" s="223" t="s">
        <v>967</v>
      </c>
      <c r="F339" s="224" t="s">
        <v>968</v>
      </c>
      <c r="G339" s="225" t="s">
        <v>182</v>
      </c>
      <c r="H339" s="226">
        <v>6</v>
      </c>
      <c r="I339" s="227"/>
      <c r="J339" s="227"/>
      <c r="K339" s="228">
        <f>ROUND(P339*H339,2)</f>
        <v>0</v>
      </c>
      <c r="L339" s="224" t="s">
        <v>1</v>
      </c>
      <c r="M339" s="45"/>
      <c r="N339" s="229" t="s">
        <v>1</v>
      </c>
      <c r="O339" s="230" t="s">
        <v>41</v>
      </c>
      <c r="P339" s="231">
        <f>I339+J339</f>
        <v>0</v>
      </c>
      <c r="Q339" s="231">
        <f>ROUND(I339*H339,2)</f>
        <v>0</v>
      </c>
      <c r="R339" s="231">
        <f>ROUND(J339*H339,2)</f>
        <v>0</v>
      </c>
      <c r="S339" s="92"/>
      <c r="T339" s="232">
        <f>S339*H339</f>
        <v>0</v>
      </c>
      <c r="U339" s="232">
        <v>0.34089999999999998</v>
      </c>
      <c r="V339" s="232">
        <f>U339*H339</f>
        <v>2.0453999999999999</v>
      </c>
      <c r="W339" s="232">
        <v>0</v>
      </c>
      <c r="X339" s="233">
        <f>W339*H339</f>
        <v>0</v>
      </c>
      <c r="Y339" s="39"/>
      <c r="Z339" s="39"/>
      <c r="AA339" s="39"/>
      <c r="AB339" s="39"/>
      <c r="AC339" s="39"/>
      <c r="AD339" s="39"/>
      <c r="AE339" s="39"/>
      <c r="AR339" s="234" t="s">
        <v>174</v>
      </c>
      <c r="AT339" s="234" t="s">
        <v>169</v>
      </c>
      <c r="AU339" s="234" t="s">
        <v>88</v>
      </c>
      <c r="AY339" s="18" t="s">
        <v>167</v>
      </c>
      <c r="BE339" s="235">
        <f>IF(O339="základní",K339,0)</f>
        <v>0</v>
      </c>
      <c r="BF339" s="235">
        <f>IF(O339="snížená",K339,0)</f>
        <v>0</v>
      </c>
      <c r="BG339" s="235">
        <f>IF(O339="zákl. přenesená",K339,0)</f>
        <v>0</v>
      </c>
      <c r="BH339" s="235">
        <f>IF(O339="sníž. přenesená",K339,0)</f>
        <v>0</v>
      </c>
      <c r="BI339" s="235">
        <f>IF(O339="nulová",K339,0)</f>
        <v>0</v>
      </c>
      <c r="BJ339" s="18" t="s">
        <v>86</v>
      </c>
      <c r="BK339" s="235">
        <f>ROUND(P339*H339,2)</f>
        <v>0</v>
      </c>
      <c r="BL339" s="18" t="s">
        <v>174</v>
      </c>
      <c r="BM339" s="234" t="s">
        <v>1623</v>
      </c>
    </row>
    <row r="340" s="2" customFormat="1">
      <c r="A340" s="39"/>
      <c r="B340" s="40"/>
      <c r="C340" s="41"/>
      <c r="D340" s="236" t="s">
        <v>176</v>
      </c>
      <c r="E340" s="41"/>
      <c r="F340" s="237" t="s">
        <v>968</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176</v>
      </c>
      <c r="AU340" s="18" t="s">
        <v>88</v>
      </c>
    </row>
    <row r="341" s="2" customFormat="1">
      <c r="A341" s="39"/>
      <c r="B341" s="40"/>
      <c r="C341" s="41"/>
      <c r="D341" s="236" t="s">
        <v>186</v>
      </c>
      <c r="E341" s="41"/>
      <c r="F341" s="243" t="s">
        <v>970</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186</v>
      </c>
      <c r="AU341" s="18" t="s">
        <v>88</v>
      </c>
    </row>
    <row r="342" s="2" customFormat="1" ht="24.15" customHeight="1">
      <c r="A342" s="39"/>
      <c r="B342" s="40"/>
      <c r="C342" s="222" t="s">
        <v>751</v>
      </c>
      <c r="D342" s="222" t="s">
        <v>169</v>
      </c>
      <c r="E342" s="223" t="s">
        <v>978</v>
      </c>
      <c r="F342" s="224" t="s">
        <v>979</v>
      </c>
      <c r="G342" s="225" t="s">
        <v>182</v>
      </c>
      <c r="H342" s="226">
        <v>9</v>
      </c>
      <c r="I342" s="227"/>
      <c r="J342" s="227"/>
      <c r="K342" s="228">
        <f>ROUND(P342*H342,2)</f>
        <v>0</v>
      </c>
      <c r="L342" s="224" t="s">
        <v>450</v>
      </c>
      <c r="M342" s="45"/>
      <c r="N342" s="229" t="s">
        <v>1</v>
      </c>
      <c r="O342" s="230" t="s">
        <v>41</v>
      </c>
      <c r="P342" s="231">
        <f>I342+J342</f>
        <v>0</v>
      </c>
      <c r="Q342" s="231">
        <f>ROUND(I342*H342,2)</f>
        <v>0</v>
      </c>
      <c r="R342" s="231">
        <f>ROUND(J342*H342,2)</f>
        <v>0</v>
      </c>
      <c r="S342" s="92"/>
      <c r="T342" s="232">
        <f>S342*H342</f>
        <v>0</v>
      </c>
      <c r="U342" s="232">
        <v>0.42080000000000001</v>
      </c>
      <c r="V342" s="232">
        <f>U342*H342</f>
        <v>3.7871999999999999</v>
      </c>
      <c r="W342" s="232">
        <v>0</v>
      </c>
      <c r="X342" s="233">
        <f>W342*H342</f>
        <v>0</v>
      </c>
      <c r="Y342" s="39"/>
      <c r="Z342" s="39"/>
      <c r="AA342" s="39"/>
      <c r="AB342" s="39"/>
      <c r="AC342" s="39"/>
      <c r="AD342" s="39"/>
      <c r="AE342" s="39"/>
      <c r="AR342" s="234" t="s">
        <v>174</v>
      </c>
      <c r="AT342" s="234" t="s">
        <v>169</v>
      </c>
      <c r="AU342" s="234" t="s">
        <v>88</v>
      </c>
      <c r="AY342" s="18" t="s">
        <v>167</v>
      </c>
      <c r="BE342" s="235">
        <f>IF(O342="základní",K342,0)</f>
        <v>0</v>
      </c>
      <c r="BF342" s="235">
        <f>IF(O342="snížená",K342,0)</f>
        <v>0</v>
      </c>
      <c r="BG342" s="235">
        <f>IF(O342="zákl. přenesená",K342,0)</f>
        <v>0</v>
      </c>
      <c r="BH342" s="235">
        <f>IF(O342="sníž. přenesená",K342,0)</f>
        <v>0</v>
      </c>
      <c r="BI342" s="235">
        <f>IF(O342="nulová",K342,0)</f>
        <v>0</v>
      </c>
      <c r="BJ342" s="18" t="s">
        <v>86</v>
      </c>
      <c r="BK342" s="235">
        <f>ROUND(P342*H342,2)</f>
        <v>0</v>
      </c>
      <c r="BL342" s="18" t="s">
        <v>174</v>
      </c>
      <c r="BM342" s="234" t="s">
        <v>1624</v>
      </c>
    </row>
    <row r="343" s="2" customFormat="1">
      <c r="A343" s="39"/>
      <c r="B343" s="40"/>
      <c r="C343" s="41"/>
      <c r="D343" s="236" t="s">
        <v>176</v>
      </c>
      <c r="E343" s="41"/>
      <c r="F343" s="237" t="s">
        <v>981</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176</v>
      </c>
      <c r="AU343" s="18" t="s">
        <v>88</v>
      </c>
    </row>
    <row r="344" s="2" customFormat="1">
      <c r="A344" s="39"/>
      <c r="B344" s="40"/>
      <c r="C344" s="41"/>
      <c r="D344" s="241" t="s">
        <v>178</v>
      </c>
      <c r="E344" s="41"/>
      <c r="F344" s="242" t="s">
        <v>982</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178</v>
      </c>
      <c r="AU344" s="18" t="s">
        <v>88</v>
      </c>
    </row>
    <row r="345" s="2" customFormat="1" ht="33" customHeight="1">
      <c r="A345" s="39"/>
      <c r="B345" s="40"/>
      <c r="C345" s="222" t="s">
        <v>755</v>
      </c>
      <c r="D345" s="222" t="s">
        <v>169</v>
      </c>
      <c r="E345" s="223" t="s">
        <v>984</v>
      </c>
      <c r="F345" s="224" t="s">
        <v>985</v>
      </c>
      <c r="G345" s="225" t="s">
        <v>182</v>
      </c>
      <c r="H345" s="226">
        <v>10</v>
      </c>
      <c r="I345" s="227"/>
      <c r="J345" s="227"/>
      <c r="K345" s="228">
        <f>ROUND(P345*H345,2)</f>
        <v>0</v>
      </c>
      <c r="L345" s="224" t="s">
        <v>450</v>
      </c>
      <c r="M345" s="45"/>
      <c r="N345" s="229" t="s">
        <v>1</v>
      </c>
      <c r="O345" s="230" t="s">
        <v>41</v>
      </c>
      <c r="P345" s="231">
        <f>I345+J345</f>
        <v>0</v>
      </c>
      <c r="Q345" s="231">
        <f>ROUND(I345*H345,2)</f>
        <v>0</v>
      </c>
      <c r="R345" s="231">
        <f>ROUND(J345*H345,2)</f>
        <v>0</v>
      </c>
      <c r="S345" s="92"/>
      <c r="T345" s="232">
        <f>S345*H345</f>
        <v>0</v>
      </c>
      <c r="U345" s="232">
        <v>0.31108000000000002</v>
      </c>
      <c r="V345" s="232">
        <f>U345*H345</f>
        <v>3.1108000000000002</v>
      </c>
      <c r="W345" s="232">
        <v>0</v>
      </c>
      <c r="X345" s="233">
        <f>W345*H345</f>
        <v>0</v>
      </c>
      <c r="Y345" s="39"/>
      <c r="Z345" s="39"/>
      <c r="AA345" s="39"/>
      <c r="AB345" s="39"/>
      <c r="AC345" s="39"/>
      <c r="AD345" s="39"/>
      <c r="AE345" s="39"/>
      <c r="AR345" s="234" t="s">
        <v>174</v>
      </c>
      <c r="AT345" s="234" t="s">
        <v>169</v>
      </c>
      <c r="AU345" s="234" t="s">
        <v>88</v>
      </c>
      <c r="AY345" s="18" t="s">
        <v>167</v>
      </c>
      <c r="BE345" s="235">
        <f>IF(O345="základní",K345,0)</f>
        <v>0</v>
      </c>
      <c r="BF345" s="235">
        <f>IF(O345="snížená",K345,0)</f>
        <v>0</v>
      </c>
      <c r="BG345" s="235">
        <f>IF(O345="zákl. přenesená",K345,0)</f>
        <v>0</v>
      </c>
      <c r="BH345" s="235">
        <f>IF(O345="sníž. přenesená",K345,0)</f>
        <v>0</v>
      </c>
      <c r="BI345" s="235">
        <f>IF(O345="nulová",K345,0)</f>
        <v>0</v>
      </c>
      <c r="BJ345" s="18" t="s">
        <v>86</v>
      </c>
      <c r="BK345" s="235">
        <f>ROUND(P345*H345,2)</f>
        <v>0</v>
      </c>
      <c r="BL345" s="18" t="s">
        <v>174</v>
      </c>
      <c r="BM345" s="234" t="s">
        <v>1625</v>
      </c>
    </row>
    <row r="346" s="2" customFormat="1">
      <c r="A346" s="39"/>
      <c r="B346" s="40"/>
      <c r="C346" s="41"/>
      <c r="D346" s="236" t="s">
        <v>176</v>
      </c>
      <c r="E346" s="41"/>
      <c r="F346" s="237" t="s">
        <v>987</v>
      </c>
      <c r="G346" s="41"/>
      <c r="H346" s="41"/>
      <c r="I346" s="238"/>
      <c r="J346" s="238"/>
      <c r="K346" s="41"/>
      <c r="L346" s="41"/>
      <c r="M346" s="45"/>
      <c r="N346" s="239"/>
      <c r="O346" s="240"/>
      <c r="P346" s="92"/>
      <c r="Q346" s="92"/>
      <c r="R346" s="92"/>
      <c r="S346" s="92"/>
      <c r="T346" s="92"/>
      <c r="U346" s="92"/>
      <c r="V346" s="92"/>
      <c r="W346" s="92"/>
      <c r="X346" s="93"/>
      <c r="Y346" s="39"/>
      <c r="Z346" s="39"/>
      <c r="AA346" s="39"/>
      <c r="AB346" s="39"/>
      <c r="AC346" s="39"/>
      <c r="AD346" s="39"/>
      <c r="AE346" s="39"/>
      <c r="AT346" s="18" t="s">
        <v>176</v>
      </c>
      <c r="AU346" s="18" t="s">
        <v>88</v>
      </c>
    </row>
    <row r="347" s="2" customFormat="1">
      <c r="A347" s="39"/>
      <c r="B347" s="40"/>
      <c r="C347" s="41"/>
      <c r="D347" s="241" t="s">
        <v>178</v>
      </c>
      <c r="E347" s="41"/>
      <c r="F347" s="242" t="s">
        <v>988</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178</v>
      </c>
      <c r="AU347" s="18" t="s">
        <v>88</v>
      </c>
    </row>
    <row r="348" s="12" customFormat="1" ht="22.8" customHeight="1">
      <c r="A348" s="12"/>
      <c r="B348" s="205"/>
      <c r="C348" s="206"/>
      <c r="D348" s="207" t="s">
        <v>77</v>
      </c>
      <c r="E348" s="220" t="s">
        <v>227</v>
      </c>
      <c r="F348" s="220" t="s">
        <v>999</v>
      </c>
      <c r="G348" s="206"/>
      <c r="H348" s="206"/>
      <c r="I348" s="209"/>
      <c r="J348" s="209"/>
      <c r="K348" s="221">
        <f>BK348</f>
        <v>0</v>
      </c>
      <c r="L348" s="206"/>
      <c r="M348" s="211"/>
      <c r="N348" s="212"/>
      <c r="O348" s="213"/>
      <c r="P348" s="213"/>
      <c r="Q348" s="214">
        <f>SUM(Q349:Q384)</f>
        <v>0</v>
      </c>
      <c r="R348" s="214">
        <f>SUM(R349:R384)</f>
        <v>0</v>
      </c>
      <c r="S348" s="213"/>
      <c r="T348" s="215">
        <f>SUM(T349:T384)</f>
        <v>0</v>
      </c>
      <c r="U348" s="213"/>
      <c r="V348" s="215">
        <f>SUM(V349:V384)</f>
        <v>40.776918879999997</v>
      </c>
      <c r="W348" s="213"/>
      <c r="X348" s="216">
        <f>SUM(X349:X384)</f>
        <v>0</v>
      </c>
      <c r="Y348" s="12"/>
      <c r="Z348" s="12"/>
      <c r="AA348" s="12"/>
      <c r="AB348" s="12"/>
      <c r="AC348" s="12"/>
      <c r="AD348" s="12"/>
      <c r="AE348" s="12"/>
      <c r="AR348" s="217" t="s">
        <v>86</v>
      </c>
      <c r="AT348" s="218" t="s">
        <v>77</v>
      </c>
      <c r="AU348" s="218" t="s">
        <v>86</v>
      </c>
      <c r="AY348" s="217" t="s">
        <v>167</v>
      </c>
      <c r="BK348" s="219">
        <f>SUM(BK349:BK384)</f>
        <v>0</v>
      </c>
    </row>
    <row r="349" s="2" customFormat="1" ht="24.15" customHeight="1">
      <c r="A349" s="39"/>
      <c r="B349" s="40"/>
      <c r="C349" s="222" t="s">
        <v>758</v>
      </c>
      <c r="D349" s="222" t="s">
        <v>169</v>
      </c>
      <c r="E349" s="223" t="s">
        <v>1626</v>
      </c>
      <c r="F349" s="224" t="s">
        <v>1627</v>
      </c>
      <c r="G349" s="225" t="s">
        <v>576</v>
      </c>
      <c r="H349" s="226">
        <v>58.299999999999997</v>
      </c>
      <c r="I349" s="227"/>
      <c r="J349" s="227"/>
      <c r="K349" s="228">
        <f>ROUND(P349*H349,2)</f>
        <v>0</v>
      </c>
      <c r="L349" s="224" t="s">
        <v>478</v>
      </c>
      <c r="M349" s="45"/>
      <c r="N349" s="229" t="s">
        <v>1</v>
      </c>
      <c r="O349" s="230" t="s">
        <v>41</v>
      </c>
      <c r="P349" s="231">
        <f>I349+J349</f>
        <v>0</v>
      </c>
      <c r="Q349" s="231">
        <f>ROUND(I349*H349,2)</f>
        <v>0</v>
      </c>
      <c r="R349" s="231">
        <f>ROUND(J349*H349,2)</f>
        <v>0</v>
      </c>
      <c r="S349" s="92"/>
      <c r="T349" s="232">
        <f>S349*H349</f>
        <v>0</v>
      </c>
      <c r="U349" s="232">
        <v>0.20219000000000001</v>
      </c>
      <c r="V349" s="232">
        <f>U349*H349</f>
        <v>11.787677</v>
      </c>
      <c r="W349" s="232">
        <v>0</v>
      </c>
      <c r="X349" s="233">
        <f>W349*H349</f>
        <v>0</v>
      </c>
      <c r="Y349" s="39"/>
      <c r="Z349" s="39"/>
      <c r="AA349" s="39"/>
      <c r="AB349" s="39"/>
      <c r="AC349" s="39"/>
      <c r="AD349" s="39"/>
      <c r="AE349" s="39"/>
      <c r="AR349" s="234" t="s">
        <v>174</v>
      </c>
      <c r="AT349" s="234" t="s">
        <v>169</v>
      </c>
      <c r="AU349" s="234" t="s">
        <v>88</v>
      </c>
      <c r="AY349" s="18" t="s">
        <v>167</v>
      </c>
      <c r="BE349" s="235">
        <f>IF(O349="základní",K349,0)</f>
        <v>0</v>
      </c>
      <c r="BF349" s="235">
        <f>IF(O349="snížená",K349,0)</f>
        <v>0</v>
      </c>
      <c r="BG349" s="235">
        <f>IF(O349="zákl. přenesená",K349,0)</f>
        <v>0</v>
      </c>
      <c r="BH349" s="235">
        <f>IF(O349="sníž. přenesená",K349,0)</f>
        <v>0</v>
      </c>
      <c r="BI349" s="235">
        <f>IF(O349="nulová",K349,0)</f>
        <v>0</v>
      </c>
      <c r="BJ349" s="18" t="s">
        <v>86</v>
      </c>
      <c r="BK349" s="235">
        <f>ROUND(P349*H349,2)</f>
        <v>0</v>
      </c>
      <c r="BL349" s="18" t="s">
        <v>174</v>
      </c>
      <c r="BM349" s="234" t="s">
        <v>1628</v>
      </c>
    </row>
    <row r="350" s="2" customFormat="1">
      <c r="A350" s="39"/>
      <c r="B350" s="40"/>
      <c r="C350" s="41"/>
      <c r="D350" s="236" t="s">
        <v>176</v>
      </c>
      <c r="E350" s="41"/>
      <c r="F350" s="237" t="s">
        <v>1629</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176</v>
      </c>
      <c r="AU350" s="18" t="s">
        <v>88</v>
      </c>
    </row>
    <row r="351" s="2" customFormat="1">
      <c r="A351" s="39"/>
      <c r="B351" s="40"/>
      <c r="C351" s="41"/>
      <c r="D351" s="241" t="s">
        <v>178</v>
      </c>
      <c r="E351" s="41"/>
      <c r="F351" s="242" t="s">
        <v>1630</v>
      </c>
      <c r="G351" s="41"/>
      <c r="H351" s="41"/>
      <c r="I351" s="238"/>
      <c r="J351" s="238"/>
      <c r="K351" s="41"/>
      <c r="L351" s="41"/>
      <c r="M351" s="45"/>
      <c r="N351" s="239"/>
      <c r="O351" s="240"/>
      <c r="P351" s="92"/>
      <c r="Q351" s="92"/>
      <c r="R351" s="92"/>
      <c r="S351" s="92"/>
      <c r="T351" s="92"/>
      <c r="U351" s="92"/>
      <c r="V351" s="92"/>
      <c r="W351" s="92"/>
      <c r="X351" s="93"/>
      <c r="Y351" s="39"/>
      <c r="Z351" s="39"/>
      <c r="AA351" s="39"/>
      <c r="AB351" s="39"/>
      <c r="AC351" s="39"/>
      <c r="AD351" s="39"/>
      <c r="AE351" s="39"/>
      <c r="AT351" s="18" t="s">
        <v>178</v>
      </c>
      <c r="AU351" s="18" t="s">
        <v>88</v>
      </c>
    </row>
    <row r="352" s="2" customFormat="1" ht="24.15" customHeight="1">
      <c r="A352" s="39"/>
      <c r="B352" s="40"/>
      <c r="C352" s="254" t="s">
        <v>764</v>
      </c>
      <c r="D352" s="254" t="s">
        <v>345</v>
      </c>
      <c r="E352" s="255" t="s">
        <v>1631</v>
      </c>
      <c r="F352" s="256" t="s">
        <v>1632</v>
      </c>
      <c r="G352" s="257" t="s">
        <v>182</v>
      </c>
      <c r="H352" s="258">
        <v>60.048999999999999</v>
      </c>
      <c r="I352" s="259"/>
      <c r="J352" s="260"/>
      <c r="K352" s="261">
        <f>ROUND(P352*H352,2)</f>
        <v>0</v>
      </c>
      <c r="L352" s="256" t="s">
        <v>1</v>
      </c>
      <c r="M352" s="262"/>
      <c r="N352" s="263" t="s">
        <v>1</v>
      </c>
      <c r="O352" s="230" t="s">
        <v>41</v>
      </c>
      <c r="P352" s="231">
        <f>I352+J352</f>
        <v>0</v>
      </c>
      <c r="Q352" s="231">
        <f>ROUND(I352*H352,2)</f>
        <v>0</v>
      </c>
      <c r="R352" s="231">
        <f>ROUND(J352*H352,2)</f>
        <v>0</v>
      </c>
      <c r="S352" s="92"/>
      <c r="T352" s="232">
        <f>S352*H352</f>
        <v>0</v>
      </c>
      <c r="U352" s="232">
        <v>0.056120000000000003</v>
      </c>
      <c r="V352" s="232">
        <f>U352*H352</f>
        <v>3.3699498800000001</v>
      </c>
      <c r="W352" s="232">
        <v>0</v>
      </c>
      <c r="X352" s="233">
        <f>W352*H352</f>
        <v>0</v>
      </c>
      <c r="Y352" s="39"/>
      <c r="Z352" s="39"/>
      <c r="AA352" s="39"/>
      <c r="AB352" s="39"/>
      <c r="AC352" s="39"/>
      <c r="AD352" s="39"/>
      <c r="AE352" s="39"/>
      <c r="AR352" s="234" t="s">
        <v>221</v>
      </c>
      <c r="AT352" s="234" t="s">
        <v>345</v>
      </c>
      <c r="AU352" s="234" t="s">
        <v>88</v>
      </c>
      <c r="AY352" s="18" t="s">
        <v>167</v>
      </c>
      <c r="BE352" s="235">
        <f>IF(O352="základní",K352,0)</f>
        <v>0</v>
      </c>
      <c r="BF352" s="235">
        <f>IF(O352="snížená",K352,0)</f>
        <v>0</v>
      </c>
      <c r="BG352" s="235">
        <f>IF(O352="zákl. přenesená",K352,0)</f>
        <v>0</v>
      </c>
      <c r="BH352" s="235">
        <f>IF(O352="sníž. přenesená",K352,0)</f>
        <v>0</v>
      </c>
      <c r="BI352" s="235">
        <f>IF(O352="nulová",K352,0)</f>
        <v>0</v>
      </c>
      <c r="BJ352" s="18" t="s">
        <v>86</v>
      </c>
      <c r="BK352" s="235">
        <f>ROUND(P352*H352,2)</f>
        <v>0</v>
      </c>
      <c r="BL352" s="18" t="s">
        <v>174</v>
      </c>
      <c r="BM352" s="234" t="s">
        <v>1633</v>
      </c>
    </row>
    <row r="353" s="2" customFormat="1">
      <c r="A353" s="39"/>
      <c r="B353" s="40"/>
      <c r="C353" s="41"/>
      <c r="D353" s="236" t="s">
        <v>176</v>
      </c>
      <c r="E353" s="41"/>
      <c r="F353" s="237" t="s">
        <v>1632</v>
      </c>
      <c r="G353" s="41"/>
      <c r="H353" s="41"/>
      <c r="I353" s="238"/>
      <c r="J353" s="238"/>
      <c r="K353" s="41"/>
      <c r="L353" s="41"/>
      <c r="M353" s="45"/>
      <c r="N353" s="239"/>
      <c r="O353" s="240"/>
      <c r="P353" s="92"/>
      <c r="Q353" s="92"/>
      <c r="R353" s="92"/>
      <c r="S353" s="92"/>
      <c r="T353" s="92"/>
      <c r="U353" s="92"/>
      <c r="V353" s="92"/>
      <c r="W353" s="92"/>
      <c r="X353" s="93"/>
      <c r="Y353" s="39"/>
      <c r="Z353" s="39"/>
      <c r="AA353" s="39"/>
      <c r="AB353" s="39"/>
      <c r="AC353" s="39"/>
      <c r="AD353" s="39"/>
      <c r="AE353" s="39"/>
      <c r="AT353" s="18" t="s">
        <v>176</v>
      </c>
      <c r="AU353" s="18" t="s">
        <v>88</v>
      </c>
    </row>
    <row r="354" s="13" customFormat="1">
      <c r="A354" s="13"/>
      <c r="B354" s="244"/>
      <c r="C354" s="245"/>
      <c r="D354" s="236" t="s">
        <v>304</v>
      </c>
      <c r="E354" s="268" t="s">
        <v>1</v>
      </c>
      <c r="F354" s="246" t="s">
        <v>1634</v>
      </c>
      <c r="G354" s="245"/>
      <c r="H354" s="247">
        <v>60.048999999999999</v>
      </c>
      <c r="I354" s="248"/>
      <c r="J354" s="248"/>
      <c r="K354" s="245"/>
      <c r="L354" s="245"/>
      <c r="M354" s="249"/>
      <c r="N354" s="250"/>
      <c r="O354" s="251"/>
      <c r="P354" s="251"/>
      <c r="Q354" s="251"/>
      <c r="R354" s="251"/>
      <c r="S354" s="251"/>
      <c r="T354" s="251"/>
      <c r="U354" s="251"/>
      <c r="V354" s="251"/>
      <c r="W354" s="251"/>
      <c r="X354" s="252"/>
      <c r="Y354" s="13"/>
      <c r="Z354" s="13"/>
      <c r="AA354" s="13"/>
      <c r="AB354" s="13"/>
      <c r="AC354" s="13"/>
      <c r="AD354" s="13"/>
      <c r="AE354" s="13"/>
      <c r="AT354" s="253" t="s">
        <v>304</v>
      </c>
      <c r="AU354" s="253" t="s">
        <v>88</v>
      </c>
      <c r="AV354" s="13" t="s">
        <v>88</v>
      </c>
      <c r="AW354" s="13" t="s">
        <v>5</v>
      </c>
      <c r="AX354" s="13" t="s">
        <v>86</v>
      </c>
      <c r="AY354" s="253" t="s">
        <v>167</v>
      </c>
    </row>
    <row r="355" s="2" customFormat="1" ht="24.15" customHeight="1">
      <c r="A355" s="39"/>
      <c r="B355" s="40"/>
      <c r="C355" s="222" t="s">
        <v>766</v>
      </c>
      <c r="D355" s="222" t="s">
        <v>169</v>
      </c>
      <c r="E355" s="223" t="s">
        <v>1635</v>
      </c>
      <c r="F355" s="224" t="s">
        <v>1636</v>
      </c>
      <c r="G355" s="225" t="s">
        <v>576</v>
      </c>
      <c r="H355" s="226">
        <v>59.5</v>
      </c>
      <c r="I355" s="227"/>
      <c r="J355" s="227"/>
      <c r="K355" s="228">
        <f>ROUND(P355*H355,2)</f>
        <v>0</v>
      </c>
      <c r="L355" s="224" t="s">
        <v>478</v>
      </c>
      <c r="M355" s="45"/>
      <c r="N355" s="229" t="s">
        <v>1</v>
      </c>
      <c r="O355" s="230" t="s">
        <v>41</v>
      </c>
      <c r="P355" s="231">
        <f>I355+J355</f>
        <v>0</v>
      </c>
      <c r="Q355" s="231">
        <f>ROUND(I355*H355,2)</f>
        <v>0</v>
      </c>
      <c r="R355" s="231">
        <f>ROUND(J355*H355,2)</f>
        <v>0</v>
      </c>
      <c r="S355" s="92"/>
      <c r="T355" s="232">
        <f>S355*H355</f>
        <v>0</v>
      </c>
      <c r="U355" s="232">
        <v>0.14066999999999999</v>
      </c>
      <c r="V355" s="232">
        <f>U355*H355</f>
        <v>8.369864999999999</v>
      </c>
      <c r="W355" s="232">
        <v>0</v>
      </c>
      <c r="X355" s="233">
        <f>W355*H355</f>
        <v>0</v>
      </c>
      <c r="Y355" s="39"/>
      <c r="Z355" s="39"/>
      <c r="AA355" s="39"/>
      <c r="AB355" s="39"/>
      <c r="AC355" s="39"/>
      <c r="AD355" s="39"/>
      <c r="AE355" s="39"/>
      <c r="AR355" s="234" t="s">
        <v>174</v>
      </c>
      <c r="AT355" s="234" t="s">
        <v>169</v>
      </c>
      <c r="AU355" s="234" t="s">
        <v>88</v>
      </c>
      <c r="AY355" s="18" t="s">
        <v>167</v>
      </c>
      <c r="BE355" s="235">
        <f>IF(O355="základní",K355,0)</f>
        <v>0</v>
      </c>
      <c r="BF355" s="235">
        <f>IF(O355="snížená",K355,0)</f>
        <v>0</v>
      </c>
      <c r="BG355" s="235">
        <f>IF(O355="zákl. přenesená",K355,0)</f>
        <v>0</v>
      </c>
      <c r="BH355" s="235">
        <f>IF(O355="sníž. přenesená",K355,0)</f>
        <v>0</v>
      </c>
      <c r="BI355" s="235">
        <f>IF(O355="nulová",K355,0)</f>
        <v>0</v>
      </c>
      <c r="BJ355" s="18" t="s">
        <v>86</v>
      </c>
      <c r="BK355" s="235">
        <f>ROUND(P355*H355,2)</f>
        <v>0</v>
      </c>
      <c r="BL355" s="18" t="s">
        <v>174</v>
      </c>
      <c r="BM355" s="234" t="s">
        <v>1637</v>
      </c>
    </row>
    <row r="356" s="2" customFormat="1">
      <c r="A356" s="39"/>
      <c r="B356" s="40"/>
      <c r="C356" s="41"/>
      <c r="D356" s="236" t="s">
        <v>176</v>
      </c>
      <c r="E356" s="41"/>
      <c r="F356" s="237" t="s">
        <v>1638</v>
      </c>
      <c r="G356" s="41"/>
      <c r="H356" s="41"/>
      <c r="I356" s="238"/>
      <c r="J356" s="238"/>
      <c r="K356" s="41"/>
      <c r="L356" s="41"/>
      <c r="M356" s="45"/>
      <c r="N356" s="239"/>
      <c r="O356" s="240"/>
      <c r="P356" s="92"/>
      <c r="Q356" s="92"/>
      <c r="R356" s="92"/>
      <c r="S356" s="92"/>
      <c r="T356" s="92"/>
      <c r="U356" s="92"/>
      <c r="V356" s="92"/>
      <c r="W356" s="92"/>
      <c r="X356" s="93"/>
      <c r="Y356" s="39"/>
      <c r="Z356" s="39"/>
      <c r="AA356" s="39"/>
      <c r="AB356" s="39"/>
      <c r="AC356" s="39"/>
      <c r="AD356" s="39"/>
      <c r="AE356" s="39"/>
      <c r="AT356" s="18" t="s">
        <v>176</v>
      </c>
      <c r="AU356" s="18" t="s">
        <v>88</v>
      </c>
    </row>
    <row r="357" s="2" customFormat="1">
      <c r="A357" s="39"/>
      <c r="B357" s="40"/>
      <c r="C357" s="41"/>
      <c r="D357" s="241" t="s">
        <v>178</v>
      </c>
      <c r="E357" s="41"/>
      <c r="F357" s="242" t="s">
        <v>1639</v>
      </c>
      <c r="G357" s="41"/>
      <c r="H357" s="41"/>
      <c r="I357" s="238"/>
      <c r="J357" s="238"/>
      <c r="K357" s="41"/>
      <c r="L357" s="41"/>
      <c r="M357" s="45"/>
      <c r="N357" s="239"/>
      <c r="O357" s="240"/>
      <c r="P357" s="92"/>
      <c r="Q357" s="92"/>
      <c r="R357" s="92"/>
      <c r="S357" s="92"/>
      <c r="T357" s="92"/>
      <c r="U357" s="92"/>
      <c r="V357" s="92"/>
      <c r="W357" s="92"/>
      <c r="X357" s="93"/>
      <c r="Y357" s="39"/>
      <c r="Z357" s="39"/>
      <c r="AA357" s="39"/>
      <c r="AB357" s="39"/>
      <c r="AC357" s="39"/>
      <c r="AD357" s="39"/>
      <c r="AE357" s="39"/>
      <c r="AT357" s="18" t="s">
        <v>178</v>
      </c>
      <c r="AU357" s="18" t="s">
        <v>88</v>
      </c>
    </row>
    <row r="358" s="2" customFormat="1" ht="24.15" customHeight="1">
      <c r="A358" s="39"/>
      <c r="B358" s="40"/>
      <c r="C358" s="254" t="s">
        <v>774</v>
      </c>
      <c r="D358" s="254" t="s">
        <v>345</v>
      </c>
      <c r="E358" s="255" t="s">
        <v>1640</v>
      </c>
      <c r="F358" s="256" t="s">
        <v>1641</v>
      </c>
      <c r="G358" s="257" t="s">
        <v>576</v>
      </c>
      <c r="H358" s="258">
        <v>55.649999999999999</v>
      </c>
      <c r="I358" s="259"/>
      <c r="J358" s="260"/>
      <c r="K358" s="261">
        <f>ROUND(P358*H358,2)</f>
        <v>0</v>
      </c>
      <c r="L358" s="256" t="s">
        <v>478</v>
      </c>
      <c r="M358" s="262"/>
      <c r="N358" s="263" t="s">
        <v>1</v>
      </c>
      <c r="O358" s="230" t="s">
        <v>41</v>
      </c>
      <c r="P358" s="231">
        <f>I358+J358</f>
        <v>0</v>
      </c>
      <c r="Q358" s="231">
        <f>ROUND(I358*H358,2)</f>
        <v>0</v>
      </c>
      <c r="R358" s="231">
        <f>ROUND(J358*H358,2)</f>
        <v>0</v>
      </c>
      <c r="S358" s="92"/>
      <c r="T358" s="232">
        <f>S358*H358</f>
        <v>0</v>
      </c>
      <c r="U358" s="232">
        <v>0.104</v>
      </c>
      <c r="V358" s="232">
        <f>U358*H358</f>
        <v>5.7875999999999994</v>
      </c>
      <c r="W358" s="232">
        <v>0</v>
      </c>
      <c r="X358" s="233">
        <f>W358*H358</f>
        <v>0</v>
      </c>
      <c r="Y358" s="39"/>
      <c r="Z358" s="39"/>
      <c r="AA358" s="39"/>
      <c r="AB358" s="39"/>
      <c r="AC358" s="39"/>
      <c r="AD358" s="39"/>
      <c r="AE358" s="39"/>
      <c r="AR358" s="234" t="s">
        <v>221</v>
      </c>
      <c r="AT358" s="234" t="s">
        <v>345</v>
      </c>
      <c r="AU358" s="234" t="s">
        <v>88</v>
      </c>
      <c r="AY358" s="18" t="s">
        <v>167</v>
      </c>
      <c r="BE358" s="235">
        <f>IF(O358="základní",K358,0)</f>
        <v>0</v>
      </c>
      <c r="BF358" s="235">
        <f>IF(O358="snížená",K358,0)</f>
        <v>0</v>
      </c>
      <c r="BG358" s="235">
        <f>IF(O358="zákl. přenesená",K358,0)</f>
        <v>0</v>
      </c>
      <c r="BH358" s="235">
        <f>IF(O358="sníž. přenesená",K358,0)</f>
        <v>0</v>
      </c>
      <c r="BI358" s="235">
        <f>IF(O358="nulová",K358,0)</f>
        <v>0</v>
      </c>
      <c r="BJ358" s="18" t="s">
        <v>86</v>
      </c>
      <c r="BK358" s="235">
        <f>ROUND(P358*H358,2)</f>
        <v>0</v>
      </c>
      <c r="BL358" s="18" t="s">
        <v>174</v>
      </c>
      <c r="BM358" s="234" t="s">
        <v>1642</v>
      </c>
    </row>
    <row r="359" s="2" customFormat="1">
      <c r="A359" s="39"/>
      <c r="B359" s="40"/>
      <c r="C359" s="41"/>
      <c r="D359" s="236" t="s">
        <v>176</v>
      </c>
      <c r="E359" s="41"/>
      <c r="F359" s="237" t="s">
        <v>1641</v>
      </c>
      <c r="G359" s="41"/>
      <c r="H359" s="41"/>
      <c r="I359" s="238"/>
      <c r="J359" s="238"/>
      <c r="K359" s="41"/>
      <c r="L359" s="41"/>
      <c r="M359" s="45"/>
      <c r="N359" s="239"/>
      <c r="O359" s="240"/>
      <c r="P359" s="92"/>
      <c r="Q359" s="92"/>
      <c r="R359" s="92"/>
      <c r="S359" s="92"/>
      <c r="T359" s="92"/>
      <c r="U359" s="92"/>
      <c r="V359" s="92"/>
      <c r="W359" s="92"/>
      <c r="X359" s="93"/>
      <c r="Y359" s="39"/>
      <c r="Z359" s="39"/>
      <c r="AA359" s="39"/>
      <c r="AB359" s="39"/>
      <c r="AC359" s="39"/>
      <c r="AD359" s="39"/>
      <c r="AE359" s="39"/>
      <c r="AT359" s="18" t="s">
        <v>176</v>
      </c>
      <c r="AU359" s="18" t="s">
        <v>88</v>
      </c>
    </row>
    <row r="360" s="2" customFormat="1">
      <c r="A360" s="39"/>
      <c r="B360" s="40"/>
      <c r="C360" s="41"/>
      <c r="D360" s="236" t="s">
        <v>186</v>
      </c>
      <c r="E360" s="41"/>
      <c r="F360" s="243" t="s">
        <v>1643</v>
      </c>
      <c r="G360" s="41"/>
      <c r="H360" s="41"/>
      <c r="I360" s="238"/>
      <c r="J360" s="238"/>
      <c r="K360" s="41"/>
      <c r="L360" s="41"/>
      <c r="M360" s="45"/>
      <c r="N360" s="239"/>
      <c r="O360" s="240"/>
      <c r="P360" s="92"/>
      <c r="Q360" s="92"/>
      <c r="R360" s="92"/>
      <c r="S360" s="92"/>
      <c r="T360" s="92"/>
      <c r="U360" s="92"/>
      <c r="V360" s="92"/>
      <c r="W360" s="92"/>
      <c r="X360" s="93"/>
      <c r="Y360" s="39"/>
      <c r="Z360" s="39"/>
      <c r="AA360" s="39"/>
      <c r="AB360" s="39"/>
      <c r="AC360" s="39"/>
      <c r="AD360" s="39"/>
      <c r="AE360" s="39"/>
      <c r="AT360" s="18" t="s">
        <v>186</v>
      </c>
      <c r="AU360" s="18" t="s">
        <v>88</v>
      </c>
    </row>
    <row r="361" s="13" customFormat="1">
      <c r="A361" s="13"/>
      <c r="B361" s="244"/>
      <c r="C361" s="245"/>
      <c r="D361" s="236" t="s">
        <v>304</v>
      </c>
      <c r="E361" s="268" t="s">
        <v>1</v>
      </c>
      <c r="F361" s="246" t="s">
        <v>1644</v>
      </c>
      <c r="G361" s="245"/>
      <c r="H361" s="247">
        <v>55.649999999999999</v>
      </c>
      <c r="I361" s="248"/>
      <c r="J361" s="248"/>
      <c r="K361" s="245"/>
      <c r="L361" s="245"/>
      <c r="M361" s="249"/>
      <c r="N361" s="250"/>
      <c r="O361" s="251"/>
      <c r="P361" s="251"/>
      <c r="Q361" s="251"/>
      <c r="R361" s="251"/>
      <c r="S361" s="251"/>
      <c r="T361" s="251"/>
      <c r="U361" s="251"/>
      <c r="V361" s="251"/>
      <c r="W361" s="251"/>
      <c r="X361" s="252"/>
      <c r="Y361" s="13"/>
      <c r="Z361" s="13"/>
      <c r="AA361" s="13"/>
      <c r="AB361" s="13"/>
      <c r="AC361" s="13"/>
      <c r="AD361" s="13"/>
      <c r="AE361" s="13"/>
      <c r="AT361" s="253" t="s">
        <v>304</v>
      </c>
      <c r="AU361" s="253" t="s">
        <v>88</v>
      </c>
      <c r="AV361" s="13" t="s">
        <v>88</v>
      </c>
      <c r="AW361" s="13" t="s">
        <v>5</v>
      </c>
      <c r="AX361" s="13" t="s">
        <v>86</v>
      </c>
      <c r="AY361" s="253" t="s">
        <v>167</v>
      </c>
    </row>
    <row r="362" s="2" customFormat="1" ht="24.15" customHeight="1">
      <c r="A362" s="39"/>
      <c r="B362" s="40"/>
      <c r="C362" s="254" t="s">
        <v>781</v>
      </c>
      <c r="D362" s="254" t="s">
        <v>345</v>
      </c>
      <c r="E362" s="255" t="s">
        <v>1645</v>
      </c>
      <c r="F362" s="256" t="s">
        <v>1646</v>
      </c>
      <c r="G362" s="257" t="s">
        <v>576</v>
      </c>
      <c r="H362" s="258">
        <v>6.8250000000000002</v>
      </c>
      <c r="I362" s="259"/>
      <c r="J362" s="260"/>
      <c r="K362" s="261">
        <f>ROUND(P362*H362,2)</f>
        <v>0</v>
      </c>
      <c r="L362" s="256" t="s">
        <v>478</v>
      </c>
      <c r="M362" s="262"/>
      <c r="N362" s="263" t="s">
        <v>1</v>
      </c>
      <c r="O362" s="230" t="s">
        <v>41</v>
      </c>
      <c r="P362" s="231">
        <f>I362+J362</f>
        <v>0</v>
      </c>
      <c r="Q362" s="231">
        <f>ROUND(I362*H362,2)</f>
        <v>0</v>
      </c>
      <c r="R362" s="231">
        <f>ROUND(J362*H362,2)</f>
        <v>0</v>
      </c>
      <c r="S362" s="92"/>
      <c r="T362" s="232">
        <f>S362*H362</f>
        <v>0</v>
      </c>
      <c r="U362" s="232">
        <v>0.125</v>
      </c>
      <c r="V362" s="232">
        <f>U362*H362</f>
        <v>0.85312500000000002</v>
      </c>
      <c r="W362" s="232">
        <v>0</v>
      </c>
      <c r="X362" s="233">
        <f>W362*H362</f>
        <v>0</v>
      </c>
      <c r="Y362" s="39"/>
      <c r="Z362" s="39"/>
      <c r="AA362" s="39"/>
      <c r="AB362" s="39"/>
      <c r="AC362" s="39"/>
      <c r="AD362" s="39"/>
      <c r="AE362" s="39"/>
      <c r="AR362" s="234" t="s">
        <v>221</v>
      </c>
      <c r="AT362" s="234" t="s">
        <v>345</v>
      </c>
      <c r="AU362" s="234" t="s">
        <v>88</v>
      </c>
      <c r="AY362" s="18" t="s">
        <v>167</v>
      </c>
      <c r="BE362" s="235">
        <f>IF(O362="základní",K362,0)</f>
        <v>0</v>
      </c>
      <c r="BF362" s="235">
        <f>IF(O362="snížená",K362,0)</f>
        <v>0</v>
      </c>
      <c r="BG362" s="235">
        <f>IF(O362="zákl. přenesená",K362,0)</f>
        <v>0</v>
      </c>
      <c r="BH362" s="235">
        <f>IF(O362="sníž. přenesená",K362,0)</f>
        <v>0</v>
      </c>
      <c r="BI362" s="235">
        <f>IF(O362="nulová",K362,0)</f>
        <v>0</v>
      </c>
      <c r="BJ362" s="18" t="s">
        <v>86</v>
      </c>
      <c r="BK362" s="235">
        <f>ROUND(P362*H362,2)</f>
        <v>0</v>
      </c>
      <c r="BL362" s="18" t="s">
        <v>174</v>
      </c>
      <c r="BM362" s="234" t="s">
        <v>1647</v>
      </c>
    </row>
    <row r="363" s="2" customFormat="1">
      <c r="A363" s="39"/>
      <c r="B363" s="40"/>
      <c r="C363" s="41"/>
      <c r="D363" s="236" t="s">
        <v>176</v>
      </c>
      <c r="E363" s="41"/>
      <c r="F363" s="237" t="s">
        <v>1646</v>
      </c>
      <c r="G363" s="41"/>
      <c r="H363" s="41"/>
      <c r="I363" s="238"/>
      <c r="J363" s="238"/>
      <c r="K363" s="41"/>
      <c r="L363" s="41"/>
      <c r="M363" s="45"/>
      <c r="N363" s="239"/>
      <c r="O363" s="240"/>
      <c r="P363" s="92"/>
      <c r="Q363" s="92"/>
      <c r="R363" s="92"/>
      <c r="S363" s="92"/>
      <c r="T363" s="92"/>
      <c r="U363" s="92"/>
      <c r="V363" s="92"/>
      <c r="W363" s="92"/>
      <c r="X363" s="93"/>
      <c r="Y363" s="39"/>
      <c r="Z363" s="39"/>
      <c r="AA363" s="39"/>
      <c r="AB363" s="39"/>
      <c r="AC363" s="39"/>
      <c r="AD363" s="39"/>
      <c r="AE363" s="39"/>
      <c r="AT363" s="18" t="s">
        <v>176</v>
      </c>
      <c r="AU363" s="18" t="s">
        <v>88</v>
      </c>
    </row>
    <row r="364" s="2" customFormat="1">
      <c r="A364" s="39"/>
      <c r="B364" s="40"/>
      <c r="C364" s="41"/>
      <c r="D364" s="236" t="s">
        <v>186</v>
      </c>
      <c r="E364" s="41"/>
      <c r="F364" s="243" t="s">
        <v>1643</v>
      </c>
      <c r="G364" s="41"/>
      <c r="H364" s="41"/>
      <c r="I364" s="238"/>
      <c r="J364" s="238"/>
      <c r="K364" s="41"/>
      <c r="L364" s="41"/>
      <c r="M364" s="45"/>
      <c r="N364" s="239"/>
      <c r="O364" s="240"/>
      <c r="P364" s="92"/>
      <c r="Q364" s="92"/>
      <c r="R364" s="92"/>
      <c r="S364" s="92"/>
      <c r="T364" s="92"/>
      <c r="U364" s="92"/>
      <c r="V364" s="92"/>
      <c r="W364" s="92"/>
      <c r="X364" s="93"/>
      <c r="Y364" s="39"/>
      <c r="Z364" s="39"/>
      <c r="AA364" s="39"/>
      <c r="AB364" s="39"/>
      <c r="AC364" s="39"/>
      <c r="AD364" s="39"/>
      <c r="AE364" s="39"/>
      <c r="AT364" s="18" t="s">
        <v>186</v>
      </c>
      <c r="AU364" s="18" t="s">
        <v>88</v>
      </c>
    </row>
    <row r="365" s="13" customFormat="1">
      <c r="A365" s="13"/>
      <c r="B365" s="244"/>
      <c r="C365" s="245"/>
      <c r="D365" s="236" t="s">
        <v>304</v>
      </c>
      <c r="E365" s="268" t="s">
        <v>1</v>
      </c>
      <c r="F365" s="246" t="s">
        <v>1648</v>
      </c>
      <c r="G365" s="245"/>
      <c r="H365" s="247">
        <v>6.8250000000000002</v>
      </c>
      <c r="I365" s="248"/>
      <c r="J365" s="248"/>
      <c r="K365" s="245"/>
      <c r="L365" s="245"/>
      <c r="M365" s="249"/>
      <c r="N365" s="250"/>
      <c r="O365" s="251"/>
      <c r="P365" s="251"/>
      <c r="Q365" s="251"/>
      <c r="R365" s="251"/>
      <c r="S365" s="251"/>
      <c r="T365" s="251"/>
      <c r="U365" s="251"/>
      <c r="V365" s="251"/>
      <c r="W365" s="251"/>
      <c r="X365" s="252"/>
      <c r="Y365" s="13"/>
      <c r="Z365" s="13"/>
      <c r="AA365" s="13"/>
      <c r="AB365" s="13"/>
      <c r="AC365" s="13"/>
      <c r="AD365" s="13"/>
      <c r="AE365" s="13"/>
      <c r="AT365" s="253" t="s">
        <v>304</v>
      </c>
      <c r="AU365" s="253" t="s">
        <v>88</v>
      </c>
      <c r="AV365" s="13" t="s">
        <v>88</v>
      </c>
      <c r="AW365" s="13" t="s">
        <v>5</v>
      </c>
      <c r="AX365" s="13" t="s">
        <v>86</v>
      </c>
      <c r="AY365" s="253" t="s">
        <v>167</v>
      </c>
    </row>
    <row r="366" s="2" customFormat="1" ht="24.15" customHeight="1">
      <c r="A366" s="39"/>
      <c r="B366" s="40"/>
      <c r="C366" s="222" t="s">
        <v>787</v>
      </c>
      <c r="D366" s="222" t="s">
        <v>169</v>
      </c>
      <c r="E366" s="223" t="s">
        <v>1061</v>
      </c>
      <c r="F366" s="224" t="s">
        <v>1062</v>
      </c>
      <c r="G366" s="225" t="s">
        <v>433</v>
      </c>
      <c r="H366" s="226">
        <v>4.7000000000000002</v>
      </c>
      <c r="I366" s="227"/>
      <c r="J366" s="227"/>
      <c r="K366" s="228">
        <f>ROUND(P366*H366,2)</f>
        <v>0</v>
      </c>
      <c r="L366" s="224" t="s">
        <v>450</v>
      </c>
      <c r="M366" s="45"/>
      <c r="N366" s="229" t="s">
        <v>1</v>
      </c>
      <c r="O366" s="230" t="s">
        <v>41</v>
      </c>
      <c r="P366" s="231">
        <f>I366+J366</f>
        <v>0</v>
      </c>
      <c r="Q366" s="231">
        <f>ROUND(I366*H366,2)</f>
        <v>0</v>
      </c>
      <c r="R366" s="231">
        <f>ROUND(J366*H366,2)</f>
        <v>0</v>
      </c>
      <c r="S366" s="92"/>
      <c r="T366" s="232">
        <f>S366*H366</f>
        <v>0</v>
      </c>
      <c r="U366" s="232">
        <v>2.2563399999999998</v>
      </c>
      <c r="V366" s="232">
        <f>U366*H366</f>
        <v>10.604797999999999</v>
      </c>
      <c r="W366" s="232">
        <v>0</v>
      </c>
      <c r="X366" s="233">
        <f>W366*H366</f>
        <v>0</v>
      </c>
      <c r="Y366" s="39"/>
      <c r="Z366" s="39"/>
      <c r="AA366" s="39"/>
      <c r="AB366" s="39"/>
      <c r="AC366" s="39"/>
      <c r="AD366" s="39"/>
      <c r="AE366" s="39"/>
      <c r="AR366" s="234" t="s">
        <v>174</v>
      </c>
      <c r="AT366" s="234" t="s">
        <v>169</v>
      </c>
      <c r="AU366" s="234" t="s">
        <v>88</v>
      </c>
      <c r="AY366" s="18" t="s">
        <v>167</v>
      </c>
      <c r="BE366" s="235">
        <f>IF(O366="základní",K366,0)</f>
        <v>0</v>
      </c>
      <c r="BF366" s="235">
        <f>IF(O366="snížená",K366,0)</f>
        <v>0</v>
      </c>
      <c r="BG366" s="235">
        <f>IF(O366="zákl. přenesená",K366,0)</f>
        <v>0</v>
      </c>
      <c r="BH366" s="235">
        <f>IF(O366="sníž. přenesená",K366,0)</f>
        <v>0</v>
      </c>
      <c r="BI366" s="235">
        <f>IF(O366="nulová",K366,0)</f>
        <v>0</v>
      </c>
      <c r="BJ366" s="18" t="s">
        <v>86</v>
      </c>
      <c r="BK366" s="235">
        <f>ROUND(P366*H366,2)</f>
        <v>0</v>
      </c>
      <c r="BL366" s="18" t="s">
        <v>174</v>
      </c>
      <c r="BM366" s="234" t="s">
        <v>1649</v>
      </c>
    </row>
    <row r="367" s="2" customFormat="1">
      <c r="A367" s="39"/>
      <c r="B367" s="40"/>
      <c r="C367" s="41"/>
      <c r="D367" s="236" t="s">
        <v>176</v>
      </c>
      <c r="E367" s="41"/>
      <c r="F367" s="237" t="s">
        <v>1451</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176</v>
      </c>
      <c r="AU367" s="18" t="s">
        <v>88</v>
      </c>
    </row>
    <row r="368" s="2" customFormat="1">
      <c r="A368" s="39"/>
      <c r="B368" s="40"/>
      <c r="C368" s="41"/>
      <c r="D368" s="241" t="s">
        <v>178</v>
      </c>
      <c r="E368" s="41"/>
      <c r="F368" s="242" t="s">
        <v>1452</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178</v>
      </c>
      <c r="AU368" s="18" t="s">
        <v>88</v>
      </c>
    </row>
    <row r="369" s="2" customFormat="1">
      <c r="A369" s="39"/>
      <c r="B369" s="40"/>
      <c r="C369" s="41"/>
      <c r="D369" s="236" t="s">
        <v>186</v>
      </c>
      <c r="E369" s="41"/>
      <c r="F369" s="243" t="s">
        <v>1066</v>
      </c>
      <c r="G369" s="41"/>
      <c r="H369" s="41"/>
      <c r="I369" s="238"/>
      <c r="J369" s="238"/>
      <c r="K369" s="41"/>
      <c r="L369" s="41"/>
      <c r="M369" s="45"/>
      <c r="N369" s="239"/>
      <c r="O369" s="240"/>
      <c r="P369" s="92"/>
      <c r="Q369" s="92"/>
      <c r="R369" s="92"/>
      <c r="S369" s="92"/>
      <c r="T369" s="92"/>
      <c r="U369" s="92"/>
      <c r="V369" s="92"/>
      <c r="W369" s="92"/>
      <c r="X369" s="93"/>
      <c r="Y369" s="39"/>
      <c r="Z369" s="39"/>
      <c r="AA369" s="39"/>
      <c r="AB369" s="39"/>
      <c r="AC369" s="39"/>
      <c r="AD369" s="39"/>
      <c r="AE369" s="39"/>
      <c r="AT369" s="18" t="s">
        <v>186</v>
      </c>
      <c r="AU369" s="18" t="s">
        <v>88</v>
      </c>
    </row>
    <row r="370" s="2" customFormat="1" ht="33" customHeight="1">
      <c r="A370" s="39"/>
      <c r="B370" s="40"/>
      <c r="C370" s="222" t="s">
        <v>793</v>
      </c>
      <c r="D370" s="222" t="s">
        <v>169</v>
      </c>
      <c r="E370" s="223" t="s">
        <v>1650</v>
      </c>
      <c r="F370" s="224" t="s">
        <v>1651</v>
      </c>
      <c r="G370" s="225" t="s">
        <v>576</v>
      </c>
      <c r="H370" s="226">
        <v>6.4000000000000004</v>
      </c>
      <c r="I370" s="227"/>
      <c r="J370" s="227"/>
      <c r="K370" s="228">
        <f>ROUND(P370*H370,2)</f>
        <v>0</v>
      </c>
      <c r="L370" s="224" t="s">
        <v>478</v>
      </c>
      <c r="M370" s="45"/>
      <c r="N370" s="229" t="s">
        <v>1</v>
      </c>
      <c r="O370" s="230" t="s">
        <v>41</v>
      </c>
      <c r="P370" s="231">
        <f>I370+J370</f>
        <v>0</v>
      </c>
      <c r="Q370" s="231">
        <f>ROUND(I370*H370,2)</f>
        <v>0</v>
      </c>
      <c r="R370" s="231">
        <f>ROUND(J370*H370,2)</f>
        <v>0</v>
      </c>
      <c r="S370" s="92"/>
      <c r="T370" s="232">
        <f>S370*H370</f>
        <v>0</v>
      </c>
      <c r="U370" s="232">
        <v>0.00060999999999999997</v>
      </c>
      <c r="V370" s="232">
        <f>U370*H370</f>
        <v>0.0039039999999999999</v>
      </c>
      <c r="W370" s="232">
        <v>0</v>
      </c>
      <c r="X370" s="233">
        <f>W370*H370</f>
        <v>0</v>
      </c>
      <c r="Y370" s="39"/>
      <c r="Z370" s="39"/>
      <c r="AA370" s="39"/>
      <c r="AB370" s="39"/>
      <c r="AC370" s="39"/>
      <c r="AD370" s="39"/>
      <c r="AE370" s="39"/>
      <c r="AR370" s="234" t="s">
        <v>174</v>
      </c>
      <c r="AT370" s="234" t="s">
        <v>169</v>
      </c>
      <c r="AU370" s="234" t="s">
        <v>88</v>
      </c>
      <c r="AY370" s="18" t="s">
        <v>167</v>
      </c>
      <c r="BE370" s="235">
        <f>IF(O370="základní",K370,0)</f>
        <v>0</v>
      </c>
      <c r="BF370" s="235">
        <f>IF(O370="snížená",K370,0)</f>
        <v>0</v>
      </c>
      <c r="BG370" s="235">
        <f>IF(O370="zákl. přenesená",K370,0)</f>
        <v>0</v>
      </c>
      <c r="BH370" s="235">
        <f>IF(O370="sníž. přenesená",K370,0)</f>
        <v>0</v>
      </c>
      <c r="BI370" s="235">
        <f>IF(O370="nulová",K370,0)</f>
        <v>0</v>
      </c>
      <c r="BJ370" s="18" t="s">
        <v>86</v>
      </c>
      <c r="BK370" s="235">
        <f>ROUND(P370*H370,2)</f>
        <v>0</v>
      </c>
      <c r="BL370" s="18" t="s">
        <v>174</v>
      </c>
      <c r="BM370" s="234" t="s">
        <v>1652</v>
      </c>
    </row>
    <row r="371" s="2" customFormat="1">
      <c r="A371" s="39"/>
      <c r="B371" s="40"/>
      <c r="C371" s="41"/>
      <c r="D371" s="236" t="s">
        <v>176</v>
      </c>
      <c r="E371" s="41"/>
      <c r="F371" s="237" t="s">
        <v>1653</v>
      </c>
      <c r="G371" s="41"/>
      <c r="H371" s="41"/>
      <c r="I371" s="238"/>
      <c r="J371" s="238"/>
      <c r="K371" s="41"/>
      <c r="L371" s="41"/>
      <c r="M371" s="45"/>
      <c r="N371" s="239"/>
      <c r="O371" s="240"/>
      <c r="P371" s="92"/>
      <c r="Q371" s="92"/>
      <c r="R371" s="92"/>
      <c r="S371" s="92"/>
      <c r="T371" s="92"/>
      <c r="U371" s="92"/>
      <c r="V371" s="92"/>
      <c r="W371" s="92"/>
      <c r="X371" s="93"/>
      <c r="Y371" s="39"/>
      <c r="Z371" s="39"/>
      <c r="AA371" s="39"/>
      <c r="AB371" s="39"/>
      <c r="AC371" s="39"/>
      <c r="AD371" s="39"/>
      <c r="AE371" s="39"/>
      <c r="AT371" s="18" t="s">
        <v>176</v>
      </c>
      <c r="AU371" s="18" t="s">
        <v>88</v>
      </c>
    </row>
    <row r="372" s="2" customFormat="1">
      <c r="A372" s="39"/>
      <c r="B372" s="40"/>
      <c r="C372" s="41"/>
      <c r="D372" s="241" t="s">
        <v>178</v>
      </c>
      <c r="E372" s="41"/>
      <c r="F372" s="242" t="s">
        <v>1654</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178</v>
      </c>
      <c r="AU372" s="18" t="s">
        <v>88</v>
      </c>
    </row>
    <row r="373" s="2" customFormat="1" ht="24.15" customHeight="1">
      <c r="A373" s="39"/>
      <c r="B373" s="40"/>
      <c r="C373" s="222" t="s">
        <v>800</v>
      </c>
      <c r="D373" s="222" t="s">
        <v>169</v>
      </c>
      <c r="E373" s="223" t="s">
        <v>1458</v>
      </c>
      <c r="F373" s="224" t="s">
        <v>1459</v>
      </c>
      <c r="G373" s="225" t="s">
        <v>576</v>
      </c>
      <c r="H373" s="226">
        <v>6.4000000000000004</v>
      </c>
      <c r="I373" s="227"/>
      <c r="J373" s="227"/>
      <c r="K373" s="228">
        <f>ROUND(P373*H373,2)</f>
        <v>0</v>
      </c>
      <c r="L373" s="224" t="s">
        <v>478</v>
      </c>
      <c r="M373" s="45"/>
      <c r="N373" s="229" t="s">
        <v>1</v>
      </c>
      <c r="O373" s="230" t="s">
        <v>41</v>
      </c>
      <c r="P373" s="231">
        <f>I373+J373</f>
        <v>0</v>
      </c>
      <c r="Q373" s="231">
        <f>ROUND(I373*H373,2)</f>
        <v>0</v>
      </c>
      <c r="R373" s="231">
        <f>ROUND(J373*H373,2)</f>
        <v>0</v>
      </c>
      <c r="S373" s="92"/>
      <c r="T373" s="232">
        <f>S373*H373</f>
        <v>0</v>
      </c>
      <c r="U373" s="232">
        <v>0</v>
      </c>
      <c r="V373" s="232">
        <f>U373*H373</f>
        <v>0</v>
      </c>
      <c r="W373" s="232">
        <v>0</v>
      </c>
      <c r="X373" s="233">
        <f>W373*H373</f>
        <v>0</v>
      </c>
      <c r="Y373" s="39"/>
      <c r="Z373" s="39"/>
      <c r="AA373" s="39"/>
      <c r="AB373" s="39"/>
      <c r="AC373" s="39"/>
      <c r="AD373" s="39"/>
      <c r="AE373" s="39"/>
      <c r="AR373" s="234" t="s">
        <v>174</v>
      </c>
      <c r="AT373" s="234" t="s">
        <v>169</v>
      </c>
      <c r="AU373" s="234" t="s">
        <v>88</v>
      </c>
      <c r="AY373" s="18" t="s">
        <v>167</v>
      </c>
      <c r="BE373" s="235">
        <f>IF(O373="základní",K373,0)</f>
        <v>0</v>
      </c>
      <c r="BF373" s="235">
        <f>IF(O373="snížená",K373,0)</f>
        <v>0</v>
      </c>
      <c r="BG373" s="235">
        <f>IF(O373="zákl. přenesená",K373,0)</f>
        <v>0</v>
      </c>
      <c r="BH373" s="235">
        <f>IF(O373="sníž. přenesená",K373,0)</f>
        <v>0</v>
      </c>
      <c r="BI373" s="235">
        <f>IF(O373="nulová",K373,0)</f>
        <v>0</v>
      </c>
      <c r="BJ373" s="18" t="s">
        <v>86</v>
      </c>
      <c r="BK373" s="235">
        <f>ROUND(P373*H373,2)</f>
        <v>0</v>
      </c>
      <c r="BL373" s="18" t="s">
        <v>174</v>
      </c>
      <c r="BM373" s="234" t="s">
        <v>1655</v>
      </c>
    </row>
    <row r="374" s="2" customFormat="1">
      <c r="A374" s="39"/>
      <c r="B374" s="40"/>
      <c r="C374" s="41"/>
      <c r="D374" s="236" t="s">
        <v>176</v>
      </c>
      <c r="E374" s="41"/>
      <c r="F374" s="237" t="s">
        <v>1461</v>
      </c>
      <c r="G374" s="41"/>
      <c r="H374" s="41"/>
      <c r="I374" s="238"/>
      <c r="J374" s="238"/>
      <c r="K374" s="41"/>
      <c r="L374" s="41"/>
      <c r="M374" s="45"/>
      <c r="N374" s="239"/>
      <c r="O374" s="240"/>
      <c r="P374" s="92"/>
      <c r="Q374" s="92"/>
      <c r="R374" s="92"/>
      <c r="S374" s="92"/>
      <c r="T374" s="92"/>
      <c r="U374" s="92"/>
      <c r="V374" s="92"/>
      <c r="W374" s="92"/>
      <c r="X374" s="93"/>
      <c r="Y374" s="39"/>
      <c r="Z374" s="39"/>
      <c r="AA374" s="39"/>
      <c r="AB374" s="39"/>
      <c r="AC374" s="39"/>
      <c r="AD374" s="39"/>
      <c r="AE374" s="39"/>
      <c r="AT374" s="18" t="s">
        <v>176</v>
      </c>
      <c r="AU374" s="18" t="s">
        <v>88</v>
      </c>
    </row>
    <row r="375" s="2" customFormat="1">
      <c r="A375" s="39"/>
      <c r="B375" s="40"/>
      <c r="C375" s="41"/>
      <c r="D375" s="241" t="s">
        <v>178</v>
      </c>
      <c r="E375" s="41"/>
      <c r="F375" s="242" t="s">
        <v>1462</v>
      </c>
      <c r="G375" s="41"/>
      <c r="H375" s="41"/>
      <c r="I375" s="238"/>
      <c r="J375" s="238"/>
      <c r="K375" s="41"/>
      <c r="L375" s="41"/>
      <c r="M375" s="45"/>
      <c r="N375" s="239"/>
      <c r="O375" s="240"/>
      <c r="P375" s="92"/>
      <c r="Q375" s="92"/>
      <c r="R375" s="92"/>
      <c r="S375" s="92"/>
      <c r="T375" s="92"/>
      <c r="U375" s="92"/>
      <c r="V375" s="92"/>
      <c r="W375" s="92"/>
      <c r="X375" s="93"/>
      <c r="Y375" s="39"/>
      <c r="Z375" s="39"/>
      <c r="AA375" s="39"/>
      <c r="AB375" s="39"/>
      <c r="AC375" s="39"/>
      <c r="AD375" s="39"/>
      <c r="AE375" s="39"/>
      <c r="AT375" s="18" t="s">
        <v>178</v>
      </c>
      <c r="AU375" s="18" t="s">
        <v>88</v>
      </c>
    </row>
    <row r="376" s="2" customFormat="1">
      <c r="A376" s="39"/>
      <c r="B376" s="40"/>
      <c r="C376" s="222" t="s">
        <v>807</v>
      </c>
      <c r="D376" s="222" t="s">
        <v>169</v>
      </c>
      <c r="E376" s="223" t="s">
        <v>1128</v>
      </c>
      <c r="F376" s="224" t="s">
        <v>1129</v>
      </c>
      <c r="G376" s="225" t="s">
        <v>576</v>
      </c>
      <c r="H376" s="226">
        <v>69.799999999999997</v>
      </c>
      <c r="I376" s="227"/>
      <c r="J376" s="227"/>
      <c r="K376" s="228">
        <f>ROUND(P376*H376,2)</f>
        <v>0</v>
      </c>
      <c r="L376" s="224" t="s">
        <v>478</v>
      </c>
      <c r="M376" s="45"/>
      <c r="N376" s="229" t="s">
        <v>1</v>
      </c>
      <c r="O376" s="230" t="s">
        <v>41</v>
      </c>
      <c r="P376" s="231">
        <f>I376+J376</f>
        <v>0</v>
      </c>
      <c r="Q376" s="231">
        <f>ROUND(I376*H376,2)</f>
        <v>0</v>
      </c>
      <c r="R376" s="231">
        <f>ROUND(J376*H376,2)</f>
        <v>0</v>
      </c>
      <c r="S376" s="92"/>
      <c r="T376" s="232">
        <f>S376*H376</f>
        <v>0</v>
      </c>
      <c r="U376" s="232">
        <v>0</v>
      </c>
      <c r="V376" s="232">
        <f>U376*H376</f>
        <v>0</v>
      </c>
      <c r="W376" s="232">
        <v>0</v>
      </c>
      <c r="X376" s="233">
        <f>W376*H376</f>
        <v>0</v>
      </c>
      <c r="Y376" s="39"/>
      <c r="Z376" s="39"/>
      <c r="AA376" s="39"/>
      <c r="AB376" s="39"/>
      <c r="AC376" s="39"/>
      <c r="AD376" s="39"/>
      <c r="AE376" s="39"/>
      <c r="AR376" s="234" t="s">
        <v>174</v>
      </c>
      <c r="AT376" s="234" t="s">
        <v>169</v>
      </c>
      <c r="AU376" s="234" t="s">
        <v>88</v>
      </c>
      <c r="AY376" s="18" t="s">
        <v>167</v>
      </c>
      <c r="BE376" s="235">
        <f>IF(O376="základní",K376,0)</f>
        <v>0</v>
      </c>
      <c r="BF376" s="235">
        <f>IF(O376="snížená",K376,0)</f>
        <v>0</v>
      </c>
      <c r="BG376" s="235">
        <f>IF(O376="zákl. přenesená",K376,0)</f>
        <v>0</v>
      </c>
      <c r="BH376" s="235">
        <f>IF(O376="sníž. přenesená",K376,0)</f>
        <v>0</v>
      </c>
      <c r="BI376" s="235">
        <f>IF(O376="nulová",K376,0)</f>
        <v>0</v>
      </c>
      <c r="BJ376" s="18" t="s">
        <v>86</v>
      </c>
      <c r="BK376" s="235">
        <f>ROUND(P376*H376,2)</f>
        <v>0</v>
      </c>
      <c r="BL376" s="18" t="s">
        <v>174</v>
      </c>
      <c r="BM376" s="234" t="s">
        <v>1656</v>
      </c>
    </row>
    <row r="377" s="2" customFormat="1">
      <c r="A377" s="39"/>
      <c r="B377" s="40"/>
      <c r="C377" s="41"/>
      <c r="D377" s="236" t="s">
        <v>176</v>
      </c>
      <c r="E377" s="41"/>
      <c r="F377" s="237" t="s">
        <v>1131</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176</v>
      </c>
      <c r="AU377" s="18" t="s">
        <v>88</v>
      </c>
    </row>
    <row r="378" s="2" customFormat="1">
      <c r="A378" s="39"/>
      <c r="B378" s="40"/>
      <c r="C378" s="41"/>
      <c r="D378" s="241" t="s">
        <v>178</v>
      </c>
      <c r="E378" s="41"/>
      <c r="F378" s="242" t="s">
        <v>1132</v>
      </c>
      <c r="G378" s="41"/>
      <c r="H378" s="41"/>
      <c r="I378" s="238"/>
      <c r="J378" s="238"/>
      <c r="K378" s="41"/>
      <c r="L378" s="41"/>
      <c r="M378" s="45"/>
      <c r="N378" s="239"/>
      <c r="O378" s="240"/>
      <c r="P378" s="92"/>
      <c r="Q378" s="92"/>
      <c r="R378" s="92"/>
      <c r="S378" s="92"/>
      <c r="T378" s="92"/>
      <c r="U378" s="92"/>
      <c r="V378" s="92"/>
      <c r="W378" s="92"/>
      <c r="X378" s="93"/>
      <c r="Y378" s="39"/>
      <c r="Z378" s="39"/>
      <c r="AA378" s="39"/>
      <c r="AB378" s="39"/>
      <c r="AC378" s="39"/>
      <c r="AD378" s="39"/>
      <c r="AE378" s="39"/>
      <c r="AT378" s="18" t="s">
        <v>178</v>
      </c>
      <c r="AU378" s="18" t="s">
        <v>88</v>
      </c>
    </row>
    <row r="379" s="2" customFormat="1" ht="24.15" customHeight="1">
      <c r="A379" s="39"/>
      <c r="B379" s="40"/>
      <c r="C379" s="222" t="s">
        <v>814</v>
      </c>
      <c r="D379" s="222" t="s">
        <v>169</v>
      </c>
      <c r="E379" s="223" t="s">
        <v>1140</v>
      </c>
      <c r="F379" s="224" t="s">
        <v>1141</v>
      </c>
      <c r="G379" s="225" t="s">
        <v>172</v>
      </c>
      <c r="H379" s="226">
        <v>351.89999999999998</v>
      </c>
      <c r="I379" s="227"/>
      <c r="J379" s="227"/>
      <c r="K379" s="228">
        <f>ROUND(P379*H379,2)</f>
        <v>0</v>
      </c>
      <c r="L379" s="224" t="s">
        <v>478</v>
      </c>
      <c r="M379" s="45"/>
      <c r="N379" s="229" t="s">
        <v>1</v>
      </c>
      <c r="O379" s="230" t="s">
        <v>41</v>
      </c>
      <c r="P379" s="231">
        <f>I379+J379</f>
        <v>0</v>
      </c>
      <c r="Q379" s="231">
        <f>ROUND(I379*H379,2)</f>
        <v>0</v>
      </c>
      <c r="R379" s="231">
        <f>ROUND(J379*H379,2)</f>
        <v>0</v>
      </c>
      <c r="S379" s="92"/>
      <c r="T379" s="232">
        <f>S379*H379</f>
        <v>0</v>
      </c>
      <c r="U379" s="232">
        <v>0</v>
      </c>
      <c r="V379" s="232">
        <f>U379*H379</f>
        <v>0</v>
      </c>
      <c r="W379" s="232">
        <v>0</v>
      </c>
      <c r="X379" s="233">
        <f>W379*H379</f>
        <v>0</v>
      </c>
      <c r="Y379" s="39"/>
      <c r="Z379" s="39"/>
      <c r="AA379" s="39"/>
      <c r="AB379" s="39"/>
      <c r="AC379" s="39"/>
      <c r="AD379" s="39"/>
      <c r="AE379" s="39"/>
      <c r="AR379" s="234" t="s">
        <v>174</v>
      </c>
      <c r="AT379" s="234" t="s">
        <v>169</v>
      </c>
      <c r="AU379" s="234" t="s">
        <v>88</v>
      </c>
      <c r="AY379" s="18" t="s">
        <v>167</v>
      </c>
      <c r="BE379" s="235">
        <f>IF(O379="základní",K379,0)</f>
        <v>0</v>
      </c>
      <c r="BF379" s="235">
        <f>IF(O379="snížená",K379,0)</f>
        <v>0</v>
      </c>
      <c r="BG379" s="235">
        <f>IF(O379="zákl. přenesená",K379,0)</f>
        <v>0</v>
      </c>
      <c r="BH379" s="235">
        <f>IF(O379="sníž. přenesená",K379,0)</f>
        <v>0</v>
      </c>
      <c r="BI379" s="235">
        <f>IF(O379="nulová",K379,0)</f>
        <v>0</v>
      </c>
      <c r="BJ379" s="18" t="s">
        <v>86</v>
      </c>
      <c r="BK379" s="235">
        <f>ROUND(P379*H379,2)</f>
        <v>0</v>
      </c>
      <c r="BL379" s="18" t="s">
        <v>174</v>
      </c>
      <c r="BM379" s="234" t="s">
        <v>1657</v>
      </c>
    </row>
    <row r="380" s="2" customFormat="1">
      <c r="A380" s="39"/>
      <c r="B380" s="40"/>
      <c r="C380" s="41"/>
      <c r="D380" s="236" t="s">
        <v>176</v>
      </c>
      <c r="E380" s="41"/>
      <c r="F380" s="237" t="s">
        <v>1143</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176</v>
      </c>
      <c r="AU380" s="18" t="s">
        <v>88</v>
      </c>
    </row>
    <row r="381" s="2" customFormat="1">
      <c r="A381" s="39"/>
      <c r="B381" s="40"/>
      <c r="C381" s="41"/>
      <c r="D381" s="241" t="s">
        <v>178</v>
      </c>
      <c r="E381" s="41"/>
      <c r="F381" s="242" t="s">
        <v>1144</v>
      </c>
      <c r="G381" s="41"/>
      <c r="H381" s="41"/>
      <c r="I381" s="238"/>
      <c r="J381" s="238"/>
      <c r="K381" s="41"/>
      <c r="L381" s="41"/>
      <c r="M381" s="45"/>
      <c r="N381" s="239"/>
      <c r="O381" s="240"/>
      <c r="P381" s="92"/>
      <c r="Q381" s="92"/>
      <c r="R381" s="92"/>
      <c r="S381" s="92"/>
      <c r="T381" s="92"/>
      <c r="U381" s="92"/>
      <c r="V381" s="92"/>
      <c r="W381" s="92"/>
      <c r="X381" s="93"/>
      <c r="Y381" s="39"/>
      <c r="Z381" s="39"/>
      <c r="AA381" s="39"/>
      <c r="AB381" s="39"/>
      <c r="AC381" s="39"/>
      <c r="AD381" s="39"/>
      <c r="AE381" s="39"/>
      <c r="AT381" s="18" t="s">
        <v>178</v>
      </c>
      <c r="AU381" s="18" t="s">
        <v>88</v>
      </c>
    </row>
    <row r="382" s="2" customFormat="1" ht="24.15" customHeight="1">
      <c r="A382" s="39"/>
      <c r="B382" s="40"/>
      <c r="C382" s="222" t="s">
        <v>820</v>
      </c>
      <c r="D382" s="222" t="s">
        <v>169</v>
      </c>
      <c r="E382" s="223" t="s">
        <v>1152</v>
      </c>
      <c r="F382" s="224" t="s">
        <v>1153</v>
      </c>
      <c r="G382" s="225" t="s">
        <v>172</v>
      </c>
      <c r="H382" s="226">
        <v>1.03</v>
      </c>
      <c r="I382" s="227"/>
      <c r="J382" s="227"/>
      <c r="K382" s="228">
        <f>ROUND(P382*H382,2)</f>
        <v>0</v>
      </c>
      <c r="L382" s="224" t="s">
        <v>478</v>
      </c>
      <c r="M382" s="45"/>
      <c r="N382" s="229" t="s">
        <v>1</v>
      </c>
      <c r="O382" s="230" t="s">
        <v>41</v>
      </c>
      <c r="P382" s="231">
        <f>I382+J382</f>
        <v>0</v>
      </c>
      <c r="Q382" s="231">
        <f>ROUND(I382*H382,2)</f>
        <v>0</v>
      </c>
      <c r="R382" s="231">
        <f>ROUND(J382*H382,2)</f>
        <v>0</v>
      </c>
      <c r="S382" s="92"/>
      <c r="T382" s="232">
        <f>S382*H382</f>
        <v>0</v>
      </c>
      <c r="U382" s="232">
        <v>0</v>
      </c>
      <c r="V382" s="232">
        <f>U382*H382</f>
        <v>0</v>
      </c>
      <c r="W382" s="232">
        <v>0</v>
      </c>
      <c r="X382" s="233">
        <f>W382*H382</f>
        <v>0</v>
      </c>
      <c r="Y382" s="39"/>
      <c r="Z382" s="39"/>
      <c r="AA382" s="39"/>
      <c r="AB382" s="39"/>
      <c r="AC382" s="39"/>
      <c r="AD382" s="39"/>
      <c r="AE382" s="39"/>
      <c r="AR382" s="234" t="s">
        <v>174</v>
      </c>
      <c r="AT382" s="234" t="s">
        <v>169</v>
      </c>
      <c r="AU382" s="234" t="s">
        <v>88</v>
      </c>
      <c r="AY382" s="18" t="s">
        <v>167</v>
      </c>
      <c r="BE382" s="235">
        <f>IF(O382="základní",K382,0)</f>
        <v>0</v>
      </c>
      <c r="BF382" s="235">
        <f>IF(O382="snížená",K382,0)</f>
        <v>0</v>
      </c>
      <c r="BG382" s="235">
        <f>IF(O382="zákl. přenesená",K382,0)</f>
        <v>0</v>
      </c>
      <c r="BH382" s="235">
        <f>IF(O382="sníž. přenesená",K382,0)</f>
        <v>0</v>
      </c>
      <c r="BI382" s="235">
        <f>IF(O382="nulová",K382,0)</f>
        <v>0</v>
      </c>
      <c r="BJ382" s="18" t="s">
        <v>86</v>
      </c>
      <c r="BK382" s="235">
        <f>ROUND(P382*H382,2)</f>
        <v>0</v>
      </c>
      <c r="BL382" s="18" t="s">
        <v>174</v>
      </c>
      <c r="BM382" s="234" t="s">
        <v>1658</v>
      </c>
    </row>
    <row r="383" s="2" customFormat="1">
      <c r="A383" s="39"/>
      <c r="B383" s="40"/>
      <c r="C383" s="41"/>
      <c r="D383" s="236" t="s">
        <v>176</v>
      </c>
      <c r="E383" s="41"/>
      <c r="F383" s="237" t="s">
        <v>1155</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176</v>
      </c>
      <c r="AU383" s="18" t="s">
        <v>88</v>
      </c>
    </row>
    <row r="384" s="2" customFormat="1">
      <c r="A384" s="39"/>
      <c r="B384" s="40"/>
      <c r="C384" s="41"/>
      <c r="D384" s="241" t="s">
        <v>178</v>
      </c>
      <c r="E384" s="41"/>
      <c r="F384" s="242" t="s">
        <v>1156</v>
      </c>
      <c r="G384" s="41"/>
      <c r="H384" s="41"/>
      <c r="I384" s="238"/>
      <c r="J384" s="238"/>
      <c r="K384" s="41"/>
      <c r="L384" s="41"/>
      <c r="M384" s="45"/>
      <c r="N384" s="239"/>
      <c r="O384" s="240"/>
      <c r="P384" s="92"/>
      <c r="Q384" s="92"/>
      <c r="R384" s="92"/>
      <c r="S384" s="92"/>
      <c r="T384" s="92"/>
      <c r="U384" s="92"/>
      <c r="V384" s="92"/>
      <c r="W384" s="92"/>
      <c r="X384" s="93"/>
      <c r="Y384" s="39"/>
      <c r="Z384" s="39"/>
      <c r="AA384" s="39"/>
      <c r="AB384" s="39"/>
      <c r="AC384" s="39"/>
      <c r="AD384" s="39"/>
      <c r="AE384" s="39"/>
      <c r="AT384" s="18" t="s">
        <v>178</v>
      </c>
      <c r="AU384" s="18" t="s">
        <v>88</v>
      </c>
    </row>
    <row r="385" s="12" customFormat="1" ht="22.8" customHeight="1">
      <c r="A385" s="12"/>
      <c r="B385" s="205"/>
      <c r="C385" s="206"/>
      <c r="D385" s="207" t="s">
        <v>77</v>
      </c>
      <c r="E385" s="220" t="s">
        <v>1208</v>
      </c>
      <c r="F385" s="220" t="s">
        <v>1209</v>
      </c>
      <c r="G385" s="206"/>
      <c r="H385" s="206"/>
      <c r="I385" s="209"/>
      <c r="J385" s="209"/>
      <c r="K385" s="221">
        <f>BK385</f>
        <v>0</v>
      </c>
      <c r="L385" s="206"/>
      <c r="M385" s="211"/>
      <c r="N385" s="212"/>
      <c r="O385" s="213"/>
      <c r="P385" s="213"/>
      <c r="Q385" s="214">
        <f>SUM(Q386:Q429)</f>
        <v>0</v>
      </c>
      <c r="R385" s="214">
        <f>SUM(R386:R429)</f>
        <v>0</v>
      </c>
      <c r="S385" s="213"/>
      <c r="T385" s="215">
        <f>SUM(T386:T429)</f>
        <v>0</v>
      </c>
      <c r="U385" s="213"/>
      <c r="V385" s="215">
        <f>SUM(V386:V429)</f>
        <v>0</v>
      </c>
      <c r="W385" s="213"/>
      <c r="X385" s="216">
        <f>SUM(X386:X429)</f>
        <v>0</v>
      </c>
      <c r="Y385" s="12"/>
      <c r="Z385" s="12"/>
      <c r="AA385" s="12"/>
      <c r="AB385" s="12"/>
      <c r="AC385" s="12"/>
      <c r="AD385" s="12"/>
      <c r="AE385" s="12"/>
      <c r="AR385" s="217" t="s">
        <v>86</v>
      </c>
      <c r="AT385" s="218" t="s">
        <v>77</v>
      </c>
      <c r="AU385" s="218" t="s">
        <v>86</v>
      </c>
      <c r="AY385" s="217" t="s">
        <v>167</v>
      </c>
      <c r="BK385" s="219">
        <f>SUM(BK386:BK429)</f>
        <v>0</v>
      </c>
    </row>
    <row r="386" s="2" customFormat="1" ht="37.8" customHeight="1">
      <c r="A386" s="39"/>
      <c r="B386" s="40"/>
      <c r="C386" s="222" t="s">
        <v>825</v>
      </c>
      <c r="D386" s="222" t="s">
        <v>169</v>
      </c>
      <c r="E386" s="223" t="s">
        <v>1217</v>
      </c>
      <c r="F386" s="224" t="s">
        <v>1218</v>
      </c>
      <c r="G386" s="225" t="s">
        <v>348</v>
      </c>
      <c r="H386" s="226">
        <v>14.640000000000001</v>
      </c>
      <c r="I386" s="227"/>
      <c r="J386" s="227"/>
      <c r="K386" s="228">
        <f>ROUND(P386*H386,2)</f>
        <v>0</v>
      </c>
      <c r="L386" s="224" t="s">
        <v>1</v>
      </c>
      <c r="M386" s="45"/>
      <c r="N386" s="229" t="s">
        <v>1</v>
      </c>
      <c r="O386" s="230" t="s">
        <v>41</v>
      </c>
      <c r="P386" s="231">
        <f>I386+J386</f>
        <v>0</v>
      </c>
      <c r="Q386" s="231">
        <f>ROUND(I386*H386,2)</f>
        <v>0</v>
      </c>
      <c r="R386" s="231">
        <f>ROUND(J386*H386,2)</f>
        <v>0</v>
      </c>
      <c r="S386" s="92"/>
      <c r="T386" s="232">
        <f>S386*H386</f>
        <v>0</v>
      </c>
      <c r="U386" s="232">
        <v>0</v>
      </c>
      <c r="V386" s="232">
        <f>U386*H386</f>
        <v>0</v>
      </c>
      <c r="W386" s="232">
        <v>0</v>
      </c>
      <c r="X386" s="233">
        <f>W386*H386</f>
        <v>0</v>
      </c>
      <c r="Y386" s="39"/>
      <c r="Z386" s="39"/>
      <c r="AA386" s="39"/>
      <c r="AB386" s="39"/>
      <c r="AC386" s="39"/>
      <c r="AD386" s="39"/>
      <c r="AE386" s="39"/>
      <c r="AR386" s="234" t="s">
        <v>174</v>
      </c>
      <c r="AT386" s="234" t="s">
        <v>169</v>
      </c>
      <c r="AU386" s="234" t="s">
        <v>88</v>
      </c>
      <c r="AY386" s="18" t="s">
        <v>167</v>
      </c>
      <c r="BE386" s="235">
        <f>IF(O386="základní",K386,0)</f>
        <v>0</v>
      </c>
      <c r="BF386" s="235">
        <f>IF(O386="snížená",K386,0)</f>
        <v>0</v>
      </c>
      <c r="BG386" s="235">
        <f>IF(O386="zákl. přenesená",K386,0)</f>
        <v>0</v>
      </c>
      <c r="BH386" s="235">
        <f>IF(O386="sníž. přenesená",K386,0)</f>
        <v>0</v>
      </c>
      <c r="BI386" s="235">
        <f>IF(O386="nulová",K386,0)</f>
        <v>0</v>
      </c>
      <c r="BJ386" s="18" t="s">
        <v>86</v>
      </c>
      <c r="BK386" s="235">
        <f>ROUND(P386*H386,2)</f>
        <v>0</v>
      </c>
      <c r="BL386" s="18" t="s">
        <v>174</v>
      </c>
      <c r="BM386" s="234" t="s">
        <v>1659</v>
      </c>
    </row>
    <row r="387" s="2" customFormat="1">
      <c r="A387" s="39"/>
      <c r="B387" s="40"/>
      <c r="C387" s="41"/>
      <c r="D387" s="236" t="s">
        <v>176</v>
      </c>
      <c r="E387" s="41"/>
      <c r="F387" s="237" t="s">
        <v>1220</v>
      </c>
      <c r="G387" s="41"/>
      <c r="H387" s="41"/>
      <c r="I387" s="238"/>
      <c r="J387" s="238"/>
      <c r="K387" s="41"/>
      <c r="L387" s="41"/>
      <c r="M387" s="45"/>
      <c r="N387" s="239"/>
      <c r="O387" s="240"/>
      <c r="P387" s="92"/>
      <c r="Q387" s="92"/>
      <c r="R387" s="92"/>
      <c r="S387" s="92"/>
      <c r="T387" s="92"/>
      <c r="U387" s="92"/>
      <c r="V387" s="92"/>
      <c r="W387" s="92"/>
      <c r="X387" s="93"/>
      <c r="Y387" s="39"/>
      <c r="Z387" s="39"/>
      <c r="AA387" s="39"/>
      <c r="AB387" s="39"/>
      <c r="AC387" s="39"/>
      <c r="AD387" s="39"/>
      <c r="AE387" s="39"/>
      <c r="AT387" s="18" t="s">
        <v>176</v>
      </c>
      <c r="AU387" s="18" t="s">
        <v>88</v>
      </c>
    </row>
    <row r="388" s="2" customFormat="1">
      <c r="A388" s="39"/>
      <c r="B388" s="40"/>
      <c r="C388" s="41"/>
      <c r="D388" s="236" t="s">
        <v>186</v>
      </c>
      <c r="E388" s="41"/>
      <c r="F388" s="243" t="s">
        <v>1660</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186</v>
      </c>
      <c r="AU388" s="18" t="s">
        <v>88</v>
      </c>
    </row>
    <row r="389" s="13" customFormat="1">
      <c r="A389" s="13"/>
      <c r="B389" s="244"/>
      <c r="C389" s="245"/>
      <c r="D389" s="236" t="s">
        <v>304</v>
      </c>
      <c r="E389" s="268" t="s">
        <v>1</v>
      </c>
      <c r="F389" s="246" t="s">
        <v>1661</v>
      </c>
      <c r="G389" s="245"/>
      <c r="H389" s="247">
        <v>14.640000000000001</v>
      </c>
      <c r="I389" s="248"/>
      <c r="J389" s="248"/>
      <c r="K389" s="245"/>
      <c r="L389" s="245"/>
      <c r="M389" s="249"/>
      <c r="N389" s="250"/>
      <c r="O389" s="251"/>
      <c r="P389" s="251"/>
      <c r="Q389" s="251"/>
      <c r="R389" s="251"/>
      <c r="S389" s="251"/>
      <c r="T389" s="251"/>
      <c r="U389" s="251"/>
      <c r="V389" s="251"/>
      <c r="W389" s="251"/>
      <c r="X389" s="252"/>
      <c r="Y389" s="13"/>
      <c r="Z389" s="13"/>
      <c r="AA389" s="13"/>
      <c r="AB389" s="13"/>
      <c r="AC389" s="13"/>
      <c r="AD389" s="13"/>
      <c r="AE389" s="13"/>
      <c r="AT389" s="253" t="s">
        <v>304</v>
      </c>
      <c r="AU389" s="253" t="s">
        <v>88</v>
      </c>
      <c r="AV389" s="13" t="s">
        <v>88</v>
      </c>
      <c r="AW389" s="13" t="s">
        <v>5</v>
      </c>
      <c r="AX389" s="13" t="s">
        <v>86</v>
      </c>
      <c r="AY389" s="253" t="s">
        <v>167</v>
      </c>
    </row>
    <row r="390" s="2" customFormat="1">
      <c r="A390" s="39"/>
      <c r="B390" s="40"/>
      <c r="C390" s="222" t="s">
        <v>830</v>
      </c>
      <c r="D390" s="222" t="s">
        <v>169</v>
      </c>
      <c r="E390" s="223" t="s">
        <v>1224</v>
      </c>
      <c r="F390" s="224" t="s">
        <v>1225</v>
      </c>
      <c r="G390" s="225" t="s">
        <v>348</v>
      </c>
      <c r="H390" s="226">
        <v>311.05000000000001</v>
      </c>
      <c r="I390" s="227"/>
      <c r="J390" s="227"/>
      <c r="K390" s="228">
        <f>ROUND(P390*H390,2)</f>
        <v>0</v>
      </c>
      <c r="L390" s="224" t="s">
        <v>450</v>
      </c>
      <c r="M390" s="45"/>
      <c r="N390" s="229" t="s">
        <v>1</v>
      </c>
      <c r="O390" s="230" t="s">
        <v>41</v>
      </c>
      <c r="P390" s="231">
        <f>I390+J390</f>
        <v>0</v>
      </c>
      <c r="Q390" s="231">
        <f>ROUND(I390*H390,2)</f>
        <v>0</v>
      </c>
      <c r="R390" s="231">
        <f>ROUND(J390*H390,2)</f>
        <v>0</v>
      </c>
      <c r="S390" s="92"/>
      <c r="T390" s="232">
        <f>S390*H390</f>
        <v>0</v>
      </c>
      <c r="U390" s="232">
        <v>0</v>
      </c>
      <c r="V390" s="232">
        <f>U390*H390</f>
        <v>0</v>
      </c>
      <c r="W390" s="232">
        <v>0</v>
      </c>
      <c r="X390" s="233">
        <f>W390*H390</f>
        <v>0</v>
      </c>
      <c r="Y390" s="39"/>
      <c r="Z390" s="39"/>
      <c r="AA390" s="39"/>
      <c r="AB390" s="39"/>
      <c r="AC390" s="39"/>
      <c r="AD390" s="39"/>
      <c r="AE390" s="39"/>
      <c r="AR390" s="234" t="s">
        <v>174</v>
      </c>
      <c r="AT390" s="234" t="s">
        <v>169</v>
      </c>
      <c r="AU390" s="234" t="s">
        <v>88</v>
      </c>
      <c r="AY390" s="18" t="s">
        <v>167</v>
      </c>
      <c r="BE390" s="235">
        <f>IF(O390="základní",K390,0)</f>
        <v>0</v>
      </c>
      <c r="BF390" s="235">
        <f>IF(O390="snížená",K390,0)</f>
        <v>0</v>
      </c>
      <c r="BG390" s="235">
        <f>IF(O390="zákl. přenesená",K390,0)</f>
        <v>0</v>
      </c>
      <c r="BH390" s="235">
        <f>IF(O390="sníž. přenesená",K390,0)</f>
        <v>0</v>
      </c>
      <c r="BI390" s="235">
        <f>IF(O390="nulová",K390,0)</f>
        <v>0</v>
      </c>
      <c r="BJ390" s="18" t="s">
        <v>86</v>
      </c>
      <c r="BK390" s="235">
        <f>ROUND(P390*H390,2)</f>
        <v>0</v>
      </c>
      <c r="BL390" s="18" t="s">
        <v>174</v>
      </c>
      <c r="BM390" s="234" t="s">
        <v>1662</v>
      </c>
    </row>
    <row r="391" s="2" customFormat="1">
      <c r="A391" s="39"/>
      <c r="B391" s="40"/>
      <c r="C391" s="41"/>
      <c r="D391" s="236" t="s">
        <v>176</v>
      </c>
      <c r="E391" s="41"/>
      <c r="F391" s="237" t="s">
        <v>1227</v>
      </c>
      <c r="G391" s="41"/>
      <c r="H391" s="41"/>
      <c r="I391" s="238"/>
      <c r="J391" s="238"/>
      <c r="K391" s="41"/>
      <c r="L391" s="41"/>
      <c r="M391" s="45"/>
      <c r="N391" s="239"/>
      <c r="O391" s="240"/>
      <c r="P391" s="92"/>
      <c r="Q391" s="92"/>
      <c r="R391" s="92"/>
      <c r="S391" s="92"/>
      <c r="T391" s="92"/>
      <c r="U391" s="92"/>
      <c r="V391" s="92"/>
      <c r="W391" s="92"/>
      <c r="X391" s="93"/>
      <c r="Y391" s="39"/>
      <c r="Z391" s="39"/>
      <c r="AA391" s="39"/>
      <c r="AB391" s="39"/>
      <c r="AC391" s="39"/>
      <c r="AD391" s="39"/>
      <c r="AE391" s="39"/>
      <c r="AT391" s="18" t="s">
        <v>176</v>
      </c>
      <c r="AU391" s="18" t="s">
        <v>88</v>
      </c>
    </row>
    <row r="392" s="2" customFormat="1">
      <c r="A392" s="39"/>
      <c r="B392" s="40"/>
      <c r="C392" s="41"/>
      <c r="D392" s="241" t="s">
        <v>178</v>
      </c>
      <c r="E392" s="41"/>
      <c r="F392" s="242" t="s">
        <v>1228</v>
      </c>
      <c r="G392" s="41"/>
      <c r="H392" s="41"/>
      <c r="I392" s="238"/>
      <c r="J392" s="238"/>
      <c r="K392" s="41"/>
      <c r="L392" s="41"/>
      <c r="M392" s="45"/>
      <c r="N392" s="239"/>
      <c r="O392" s="240"/>
      <c r="P392" s="92"/>
      <c r="Q392" s="92"/>
      <c r="R392" s="92"/>
      <c r="S392" s="92"/>
      <c r="T392" s="92"/>
      <c r="U392" s="92"/>
      <c r="V392" s="92"/>
      <c r="W392" s="92"/>
      <c r="X392" s="93"/>
      <c r="Y392" s="39"/>
      <c r="Z392" s="39"/>
      <c r="AA392" s="39"/>
      <c r="AB392" s="39"/>
      <c r="AC392" s="39"/>
      <c r="AD392" s="39"/>
      <c r="AE392" s="39"/>
      <c r="AT392" s="18" t="s">
        <v>178</v>
      </c>
      <c r="AU392" s="18" t="s">
        <v>88</v>
      </c>
    </row>
    <row r="393" s="2" customFormat="1">
      <c r="A393" s="39"/>
      <c r="B393" s="40"/>
      <c r="C393" s="41"/>
      <c r="D393" s="236" t="s">
        <v>186</v>
      </c>
      <c r="E393" s="41"/>
      <c r="F393" s="243" t="s">
        <v>1663</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186</v>
      </c>
      <c r="AU393" s="18" t="s">
        <v>88</v>
      </c>
    </row>
    <row r="394" s="13" customFormat="1">
      <c r="A394" s="13"/>
      <c r="B394" s="244"/>
      <c r="C394" s="245"/>
      <c r="D394" s="236" t="s">
        <v>304</v>
      </c>
      <c r="E394" s="268" t="s">
        <v>1</v>
      </c>
      <c r="F394" s="246" t="s">
        <v>1664</v>
      </c>
      <c r="G394" s="245"/>
      <c r="H394" s="247">
        <v>311.05000000000001</v>
      </c>
      <c r="I394" s="248"/>
      <c r="J394" s="248"/>
      <c r="K394" s="245"/>
      <c r="L394" s="245"/>
      <c r="M394" s="249"/>
      <c r="N394" s="250"/>
      <c r="O394" s="251"/>
      <c r="P394" s="251"/>
      <c r="Q394" s="251"/>
      <c r="R394" s="251"/>
      <c r="S394" s="251"/>
      <c r="T394" s="251"/>
      <c r="U394" s="251"/>
      <c r="V394" s="251"/>
      <c r="W394" s="251"/>
      <c r="X394" s="252"/>
      <c r="Y394" s="13"/>
      <c r="Z394" s="13"/>
      <c r="AA394" s="13"/>
      <c r="AB394" s="13"/>
      <c r="AC394" s="13"/>
      <c r="AD394" s="13"/>
      <c r="AE394" s="13"/>
      <c r="AT394" s="253" t="s">
        <v>304</v>
      </c>
      <c r="AU394" s="253" t="s">
        <v>88</v>
      </c>
      <c r="AV394" s="13" t="s">
        <v>88</v>
      </c>
      <c r="AW394" s="13" t="s">
        <v>5</v>
      </c>
      <c r="AX394" s="13" t="s">
        <v>78</v>
      </c>
      <c r="AY394" s="253" t="s">
        <v>167</v>
      </c>
    </row>
    <row r="395" s="14" customFormat="1">
      <c r="A395" s="14"/>
      <c r="B395" s="269"/>
      <c r="C395" s="270"/>
      <c r="D395" s="236" t="s">
        <v>304</v>
      </c>
      <c r="E395" s="271" t="s">
        <v>1</v>
      </c>
      <c r="F395" s="272" t="s">
        <v>1231</v>
      </c>
      <c r="G395" s="270"/>
      <c r="H395" s="273">
        <v>311.05000000000001</v>
      </c>
      <c r="I395" s="274"/>
      <c r="J395" s="274"/>
      <c r="K395" s="270"/>
      <c r="L395" s="270"/>
      <c r="M395" s="275"/>
      <c r="N395" s="276"/>
      <c r="O395" s="277"/>
      <c r="P395" s="277"/>
      <c r="Q395" s="277"/>
      <c r="R395" s="277"/>
      <c r="S395" s="277"/>
      <c r="T395" s="277"/>
      <c r="U395" s="277"/>
      <c r="V395" s="277"/>
      <c r="W395" s="277"/>
      <c r="X395" s="278"/>
      <c r="Y395" s="14"/>
      <c r="Z395" s="14"/>
      <c r="AA395" s="14"/>
      <c r="AB395" s="14"/>
      <c r="AC395" s="14"/>
      <c r="AD395" s="14"/>
      <c r="AE395" s="14"/>
      <c r="AT395" s="279" t="s">
        <v>304</v>
      </c>
      <c r="AU395" s="279" t="s">
        <v>88</v>
      </c>
      <c r="AV395" s="14" t="s">
        <v>174</v>
      </c>
      <c r="AW395" s="14" t="s">
        <v>5</v>
      </c>
      <c r="AX395" s="14" t="s">
        <v>86</v>
      </c>
      <c r="AY395" s="279" t="s">
        <v>167</v>
      </c>
    </row>
    <row r="396" s="2" customFormat="1" ht="24.15" customHeight="1">
      <c r="A396" s="39"/>
      <c r="B396" s="40"/>
      <c r="C396" s="222" t="s">
        <v>837</v>
      </c>
      <c r="D396" s="222" t="s">
        <v>169</v>
      </c>
      <c r="E396" s="223" t="s">
        <v>1233</v>
      </c>
      <c r="F396" s="224" t="s">
        <v>1234</v>
      </c>
      <c r="G396" s="225" t="s">
        <v>348</v>
      </c>
      <c r="H396" s="226">
        <v>7465.1999999999998</v>
      </c>
      <c r="I396" s="227"/>
      <c r="J396" s="227"/>
      <c r="K396" s="228">
        <f>ROUND(P396*H396,2)</f>
        <v>0</v>
      </c>
      <c r="L396" s="224" t="s">
        <v>450</v>
      </c>
      <c r="M396" s="45"/>
      <c r="N396" s="229" t="s">
        <v>1</v>
      </c>
      <c r="O396" s="230" t="s">
        <v>41</v>
      </c>
      <c r="P396" s="231">
        <f>I396+J396</f>
        <v>0</v>
      </c>
      <c r="Q396" s="231">
        <f>ROUND(I396*H396,2)</f>
        <v>0</v>
      </c>
      <c r="R396" s="231">
        <f>ROUND(J396*H396,2)</f>
        <v>0</v>
      </c>
      <c r="S396" s="92"/>
      <c r="T396" s="232">
        <f>S396*H396</f>
        <v>0</v>
      </c>
      <c r="U396" s="232">
        <v>0</v>
      </c>
      <c r="V396" s="232">
        <f>U396*H396</f>
        <v>0</v>
      </c>
      <c r="W396" s="232">
        <v>0</v>
      </c>
      <c r="X396" s="233">
        <f>W396*H396</f>
        <v>0</v>
      </c>
      <c r="Y396" s="39"/>
      <c r="Z396" s="39"/>
      <c r="AA396" s="39"/>
      <c r="AB396" s="39"/>
      <c r="AC396" s="39"/>
      <c r="AD396" s="39"/>
      <c r="AE396" s="39"/>
      <c r="AR396" s="234" t="s">
        <v>174</v>
      </c>
      <c r="AT396" s="234" t="s">
        <v>169</v>
      </c>
      <c r="AU396" s="234" t="s">
        <v>88</v>
      </c>
      <c r="AY396" s="18" t="s">
        <v>167</v>
      </c>
      <c r="BE396" s="235">
        <f>IF(O396="základní",K396,0)</f>
        <v>0</v>
      </c>
      <c r="BF396" s="235">
        <f>IF(O396="snížená",K396,0)</f>
        <v>0</v>
      </c>
      <c r="BG396" s="235">
        <f>IF(O396="zákl. přenesená",K396,0)</f>
        <v>0</v>
      </c>
      <c r="BH396" s="235">
        <f>IF(O396="sníž. přenesená",K396,0)</f>
        <v>0</v>
      </c>
      <c r="BI396" s="235">
        <f>IF(O396="nulová",K396,0)</f>
        <v>0</v>
      </c>
      <c r="BJ396" s="18" t="s">
        <v>86</v>
      </c>
      <c r="BK396" s="235">
        <f>ROUND(P396*H396,2)</f>
        <v>0</v>
      </c>
      <c r="BL396" s="18" t="s">
        <v>174</v>
      </c>
      <c r="BM396" s="234" t="s">
        <v>1665</v>
      </c>
    </row>
    <row r="397" s="2" customFormat="1">
      <c r="A397" s="39"/>
      <c r="B397" s="40"/>
      <c r="C397" s="41"/>
      <c r="D397" s="236" t="s">
        <v>176</v>
      </c>
      <c r="E397" s="41"/>
      <c r="F397" s="237" t="s">
        <v>1236</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176</v>
      </c>
      <c r="AU397" s="18" t="s">
        <v>88</v>
      </c>
    </row>
    <row r="398" s="2" customFormat="1">
      <c r="A398" s="39"/>
      <c r="B398" s="40"/>
      <c r="C398" s="41"/>
      <c r="D398" s="241" t="s">
        <v>178</v>
      </c>
      <c r="E398" s="41"/>
      <c r="F398" s="242" t="s">
        <v>1237</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178</v>
      </c>
      <c r="AU398" s="18" t="s">
        <v>88</v>
      </c>
    </row>
    <row r="399" s="2" customFormat="1">
      <c r="A399" s="39"/>
      <c r="B399" s="40"/>
      <c r="C399" s="41"/>
      <c r="D399" s="236" t="s">
        <v>186</v>
      </c>
      <c r="E399" s="41"/>
      <c r="F399" s="243" t="s">
        <v>1238</v>
      </c>
      <c r="G399" s="41"/>
      <c r="H399" s="41"/>
      <c r="I399" s="238"/>
      <c r="J399" s="238"/>
      <c r="K399" s="41"/>
      <c r="L399" s="41"/>
      <c r="M399" s="45"/>
      <c r="N399" s="239"/>
      <c r="O399" s="240"/>
      <c r="P399" s="92"/>
      <c r="Q399" s="92"/>
      <c r="R399" s="92"/>
      <c r="S399" s="92"/>
      <c r="T399" s="92"/>
      <c r="U399" s="92"/>
      <c r="V399" s="92"/>
      <c r="W399" s="92"/>
      <c r="X399" s="93"/>
      <c r="Y399" s="39"/>
      <c r="Z399" s="39"/>
      <c r="AA399" s="39"/>
      <c r="AB399" s="39"/>
      <c r="AC399" s="39"/>
      <c r="AD399" s="39"/>
      <c r="AE399" s="39"/>
      <c r="AT399" s="18" t="s">
        <v>186</v>
      </c>
      <c r="AU399" s="18" t="s">
        <v>88</v>
      </c>
    </row>
    <row r="400" s="13" customFormat="1">
      <c r="A400" s="13"/>
      <c r="B400" s="244"/>
      <c r="C400" s="245"/>
      <c r="D400" s="236" t="s">
        <v>304</v>
      </c>
      <c r="E400" s="268" t="s">
        <v>1</v>
      </c>
      <c r="F400" s="246" t="s">
        <v>1666</v>
      </c>
      <c r="G400" s="245"/>
      <c r="H400" s="247">
        <v>7465.1999999999998</v>
      </c>
      <c r="I400" s="248"/>
      <c r="J400" s="248"/>
      <c r="K400" s="245"/>
      <c r="L400" s="245"/>
      <c r="M400" s="249"/>
      <c r="N400" s="250"/>
      <c r="O400" s="251"/>
      <c r="P400" s="251"/>
      <c r="Q400" s="251"/>
      <c r="R400" s="251"/>
      <c r="S400" s="251"/>
      <c r="T400" s="251"/>
      <c r="U400" s="251"/>
      <c r="V400" s="251"/>
      <c r="W400" s="251"/>
      <c r="X400" s="252"/>
      <c r="Y400" s="13"/>
      <c r="Z400" s="13"/>
      <c r="AA400" s="13"/>
      <c r="AB400" s="13"/>
      <c r="AC400" s="13"/>
      <c r="AD400" s="13"/>
      <c r="AE400" s="13"/>
      <c r="AT400" s="253" t="s">
        <v>304</v>
      </c>
      <c r="AU400" s="253" t="s">
        <v>88</v>
      </c>
      <c r="AV400" s="13" t="s">
        <v>88</v>
      </c>
      <c r="AW400" s="13" t="s">
        <v>5</v>
      </c>
      <c r="AX400" s="13" t="s">
        <v>86</v>
      </c>
      <c r="AY400" s="253" t="s">
        <v>167</v>
      </c>
    </row>
    <row r="401" s="2" customFormat="1">
      <c r="A401" s="39"/>
      <c r="B401" s="40"/>
      <c r="C401" s="222" t="s">
        <v>843</v>
      </c>
      <c r="D401" s="222" t="s">
        <v>169</v>
      </c>
      <c r="E401" s="223" t="s">
        <v>1241</v>
      </c>
      <c r="F401" s="224" t="s">
        <v>1242</v>
      </c>
      <c r="G401" s="225" t="s">
        <v>348</v>
      </c>
      <c r="H401" s="226">
        <v>141.66</v>
      </c>
      <c r="I401" s="227"/>
      <c r="J401" s="227"/>
      <c r="K401" s="228">
        <f>ROUND(P401*H401,2)</f>
        <v>0</v>
      </c>
      <c r="L401" s="224" t="s">
        <v>450</v>
      </c>
      <c r="M401" s="45"/>
      <c r="N401" s="229" t="s">
        <v>1</v>
      </c>
      <c r="O401" s="230" t="s">
        <v>41</v>
      </c>
      <c r="P401" s="231">
        <f>I401+J401</f>
        <v>0</v>
      </c>
      <c r="Q401" s="231">
        <f>ROUND(I401*H401,2)</f>
        <v>0</v>
      </c>
      <c r="R401" s="231">
        <f>ROUND(J401*H401,2)</f>
        <v>0</v>
      </c>
      <c r="S401" s="92"/>
      <c r="T401" s="232">
        <f>S401*H401</f>
        <v>0</v>
      </c>
      <c r="U401" s="232">
        <v>0</v>
      </c>
      <c r="V401" s="232">
        <f>U401*H401</f>
        <v>0</v>
      </c>
      <c r="W401" s="232">
        <v>0</v>
      </c>
      <c r="X401" s="233">
        <f>W401*H401</f>
        <v>0</v>
      </c>
      <c r="Y401" s="39"/>
      <c r="Z401" s="39"/>
      <c r="AA401" s="39"/>
      <c r="AB401" s="39"/>
      <c r="AC401" s="39"/>
      <c r="AD401" s="39"/>
      <c r="AE401" s="39"/>
      <c r="AR401" s="234" t="s">
        <v>174</v>
      </c>
      <c r="AT401" s="234" t="s">
        <v>169</v>
      </c>
      <c r="AU401" s="234" t="s">
        <v>88</v>
      </c>
      <c r="AY401" s="18" t="s">
        <v>167</v>
      </c>
      <c r="BE401" s="235">
        <f>IF(O401="základní",K401,0)</f>
        <v>0</v>
      </c>
      <c r="BF401" s="235">
        <f>IF(O401="snížená",K401,0)</f>
        <v>0</v>
      </c>
      <c r="BG401" s="235">
        <f>IF(O401="zákl. přenesená",K401,0)</f>
        <v>0</v>
      </c>
      <c r="BH401" s="235">
        <f>IF(O401="sníž. přenesená",K401,0)</f>
        <v>0</v>
      </c>
      <c r="BI401" s="235">
        <f>IF(O401="nulová",K401,0)</f>
        <v>0</v>
      </c>
      <c r="BJ401" s="18" t="s">
        <v>86</v>
      </c>
      <c r="BK401" s="235">
        <f>ROUND(P401*H401,2)</f>
        <v>0</v>
      </c>
      <c r="BL401" s="18" t="s">
        <v>174</v>
      </c>
      <c r="BM401" s="234" t="s">
        <v>1667</v>
      </c>
    </row>
    <row r="402" s="2" customFormat="1">
      <c r="A402" s="39"/>
      <c r="B402" s="40"/>
      <c r="C402" s="41"/>
      <c r="D402" s="236" t="s">
        <v>176</v>
      </c>
      <c r="E402" s="41"/>
      <c r="F402" s="237" t="s">
        <v>1244</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176</v>
      </c>
      <c r="AU402" s="18" t="s">
        <v>88</v>
      </c>
    </row>
    <row r="403" s="2" customFormat="1">
      <c r="A403" s="39"/>
      <c r="B403" s="40"/>
      <c r="C403" s="41"/>
      <c r="D403" s="241" t="s">
        <v>178</v>
      </c>
      <c r="E403" s="41"/>
      <c r="F403" s="242" t="s">
        <v>1245</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178</v>
      </c>
      <c r="AU403" s="18" t="s">
        <v>88</v>
      </c>
    </row>
    <row r="404" s="2" customFormat="1">
      <c r="A404" s="39"/>
      <c r="B404" s="40"/>
      <c r="C404" s="41"/>
      <c r="D404" s="236" t="s">
        <v>186</v>
      </c>
      <c r="E404" s="41"/>
      <c r="F404" s="243" t="s">
        <v>1668</v>
      </c>
      <c r="G404" s="41"/>
      <c r="H404" s="41"/>
      <c r="I404" s="238"/>
      <c r="J404" s="238"/>
      <c r="K404" s="41"/>
      <c r="L404" s="41"/>
      <c r="M404" s="45"/>
      <c r="N404" s="239"/>
      <c r="O404" s="240"/>
      <c r="P404" s="92"/>
      <c r="Q404" s="92"/>
      <c r="R404" s="92"/>
      <c r="S404" s="92"/>
      <c r="T404" s="92"/>
      <c r="U404" s="92"/>
      <c r="V404" s="92"/>
      <c r="W404" s="92"/>
      <c r="X404" s="93"/>
      <c r="Y404" s="39"/>
      <c r="Z404" s="39"/>
      <c r="AA404" s="39"/>
      <c r="AB404" s="39"/>
      <c r="AC404" s="39"/>
      <c r="AD404" s="39"/>
      <c r="AE404" s="39"/>
      <c r="AT404" s="18" t="s">
        <v>186</v>
      </c>
      <c r="AU404" s="18" t="s">
        <v>88</v>
      </c>
    </row>
    <row r="405" s="13" customFormat="1">
      <c r="A405" s="13"/>
      <c r="B405" s="244"/>
      <c r="C405" s="245"/>
      <c r="D405" s="236" t="s">
        <v>304</v>
      </c>
      <c r="E405" s="268" t="s">
        <v>1</v>
      </c>
      <c r="F405" s="246" t="s">
        <v>1669</v>
      </c>
      <c r="G405" s="245"/>
      <c r="H405" s="247">
        <v>141.66</v>
      </c>
      <c r="I405" s="248"/>
      <c r="J405" s="248"/>
      <c r="K405" s="245"/>
      <c r="L405" s="245"/>
      <c r="M405" s="249"/>
      <c r="N405" s="250"/>
      <c r="O405" s="251"/>
      <c r="P405" s="251"/>
      <c r="Q405" s="251"/>
      <c r="R405" s="251"/>
      <c r="S405" s="251"/>
      <c r="T405" s="251"/>
      <c r="U405" s="251"/>
      <c r="V405" s="251"/>
      <c r="W405" s="251"/>
      <c r="X405" s="252"/>
      <c r="Y405" s="13"/>
      <c r="Z405" s="13"/>
      <c r="AA405" s="13"/>
      <c r="AB405" s="13"/>
      <c r="AC405" s="13"/>
      <c r="AD405" s="13"/>
      <c r="AE405" s="13"/>
      <c r="AT405" s="253" t="s">
        <v>304</v>
      </c>
      <c r="AU405" s="253" t="s">
        <v>88</v>
      </c>
      <c r="AV405" s="13" t="s">
        <v>88</v>
      </c>
      <c r="AW405" s="13" t="s">
        <v>5</v>
      </c>
      <c r="AX405" s="13" t="s">
        <v>86</v>
      </c>
      <c r="AY405" s="253" t="s">
        <v>167</v>
      </c>
    </row>
    <row r="406" s="2" customFormat="1" ht="24.15" customHeight="1">
      <c r="A406" s="39"/>
      <c r="B406" s="40"/>
      <c r="C406" s="222" t="s">
        <v>849</v>
      </c>
      <c r="D406" s="222" t="s">
        <v>169</v>
      </c>
      <c r="E406" s="223" t="s">
        <v>1249</v>
      </c>
      <c r="F406" s="224" t="s">
        <v>1250</v>
      </c>
      <c r="G406" s="225" t="s">
        <v>348</v>
      </c>
      <c r="H406" s="226">
        <v>3048.48</v>
      </c>
      <c r="I406" s="227"/>
      <c r="J406" s="227"/>
      <c r="K406" s="228">
        <f>ROUND(P406*H406,2)</f>
        <v>0</v>
      </c>
      <c r="L406" s="224" t="s">
        <v>450</v>
      </c>
      <c r="M406" s="45"/>
      <c r="N406" s="229" t="s">
        <v>1</v>
      </c>
      <c r="O406" s="230" t="s">
        <v>41</v>
      </c>
      <c r="P406" s="231">
        <f>I406+J406</f>
        <v>0</v>
      </c>
      <c r="Q406" s="231">
        <f>ROUND(I406*H406,2)</f>
        <v>0</v>
      </c>
      <c r="R406" s="231">
        <f>ROUND(J406*H406,2)</f>
        <v>0</v>
      </c>
      <c r="S406" s="92"/>
      <c r="T406" s="232">
        <f>S406*H406</f>
        <v>0</v>
      </c>
      <c r="U406" s="232">
        <v>0</v>
      </c>
      <c r="V406" s="232">
        <f>U406*H406</f>
        <v>0</v>
      </c>
      <c r="W406" s="232">
        <v>0</v>
      </c>
      <c r="X406" s="233">
        <f>W406*H406</f>
        <v>0</v>
      </c>
      <c r="Y406" s="39"/>
      <c r="Z406" s="39"/>
      <c r="AA406" s="39"/>
      <c r="AB406" s="39"/>
      <c r="AC406" s="39"/>
      <c r="AD406" s="39"/>
      <c r="AE406" s="39"/>
      <c r="AR406" s="234" t="s">
        <v>174</v>
      </c>
      <c r="AT406" s="234" t="s">
        <v>169</v>
      </c>
      <c r="AU406" s="234" t="s">
        <v>88</v>
      </c>
      <c r="AY406" s="18" t="s">
        <v>167</v>
      </c>
      <c r="BE406" s="235">
        <f>IF(O406="základní",K406,0)</f>
        <v>0</v>
      </c>
      <c r="BF406" s="235">
        <f>IF(O406="snížená",K406,0)</f>
        <v>0</v>
      </c>
      <c r="BG406" s="235">
        <f>IF(O406="zákl. přenesená",K406,0)</f>
        <v>0</v>
      </c>
      <c r="BH406" s="235">
        <f>IF(O406="sníž. přenesená",K406,0)</f>
        <v>0</v>
      </c>
      <c r="BI406" s="235">
        <f>IF(O406="nulová",K406,0)</f>
        <v>0</v>
      </c>
      <c r="BJ406" s="18" t="s">
        <v>86</v>
      </c>
      <c r="BK406" s="235">
        <f>ROUND(P406*H406,2)</f>
        <v>0</v>
      </c>
      <c r="BL406" s="18" t="s">
        <v>174</v>
      </c>
      <c r="BM406" s="234" t="s">
        <v>1670</v>
      </c>
    </row>
    <row r="407" s="2" customFormat="1">
      <c r="A407" s="39"/>
      <c r="B407" s="40"/>
      <c r="C407" s="41"/>
      <c r="D407" s="236" t="s">
        <v>176</v>
      </c>
      <c r="E407" s="41"/>
      <c r="F407" s="237" t="s">
        <v>1236</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176</v>
      </c>
      <c r="AU407" s="18" t="s">
        <v>88</v>
      </c>
    </row>
    <row r="408" s="2" customFormat="1">
      <c r="A408" s="39"/>
      <c r="B408" s="40"/>
      <c r="C408" s="41"/>
      <c r="D408" s="241" t="s">
        <v>178</v>
      </c>
      <c r="E408" s="41"/>
      <c r="F408" s="242" t="s">
        <v>1252</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178</v>
      </c>
      <c r="AU408" s="18" t="s">
        <v>88</v>
      </c>
    </row>
    <row r="409" s="2" customFormat="1">
      <c r="A409" s="39"/>
      <c r="B409" s="40"/>
      <c r="C409" s="41"/>
      <c r="D409" s="236" t="s">
        <v>186</v>
      </c>
      <c r="E409" s="41"/>
      <c r="F409" s="243" t="s">
        <v>1671</v>
      </c>
      <c r="G409" s="41"/>
      <c r="H409" s="41"/>
      <c r="I409" s="238"/>
      <c r="J409" s="238"/>
      <c r="K409" s="41"/>
      <c r="L409" s="41"/>
      <c r="M409" s="45"/>
      <c r="N409" s="239"/>
      <c r="O409" s="240"/>
      <c r="P409" s="92"/>
      <c r="Q409" s="92"/>
      <c r="R409" s="92"/>
      <c r="S409" s="92"/>
      <c r="T409" s="92"/>
      <c r="U409" s="92"/>
      <c r="V409" s="92"/>
      <c r="W409" s="92"/>
      <c r="X409" s="93"/>
      <c r="Y409" s="39"/>
      <c r="Z409" s="39"/>
      <c r="AA409" s="39"/>
      <c r="AB409" s="39"/>
      <c r="AC409" s="39"/>
      <c r="AD409" s="39"/>
      <c r="AE409" s="39"/>
      <c r="AT409" s="18" t="s">
        <v>186</v>
      </c>
      <c r="AU409" s="18" t="s">
        <v>88</v>
      </c>
    </row>
    <row r="410" s="13" customFormat="1">
      <c r="A410" s="13"/>
      <c r="B410" s="244"/>
      <c r="C410" s="245"/>
      <c r="D410" s="236" t="s">
        <v>304</v>
      </c>
      <c r="E410" s="268" t="s">
        <v>1</v>
      </c>
      <c r="F410" s="246" t="s">
        <v>1672</v>
      </c>
      <c r="G410" s="245"/>
      <c r="H410" s="247">
        <v>3048.48</v>
      </c>
      <c r="I410" s="248"/>
      <c r="J410" s="248"/>
      <c r="K410" s="245"/>
      <c r="L410" s="245"/>
      <c r="M410" s="249"/>
      <c r="N410" s="250"/>
      <c r="O410" s="251"/>
      <c r="P410" s="251"/>
      <c r="Q410" s="251"/>
      <c r="R410" s="251"/>
      <c r="S410" s="251"/>
      <c r="T410" s="251"/>
      <c r="U410" s="251"/>
      <c r="V410" s="251"/>
      <c r="W410" s="251"/>
      <c r="X410" s="252"/>
      <c r="Y410" s="13"/>
      <c r="Z410" s="13"/>
      <c r="AA410" s="13"/>
      <c r="AB410" s="13"/>
      <c r="AC410" s="13"/>
      <c r="AD410" s="13"/>
      <c r="AE410" s="13"/>
      <c r="AT410" s="253" t="s">
        <v>304</v>
      </c>
      <c r="AU410" s="253" t="s">
        <v>88</v>
      </c>
      <c r="AV410" s="13" t="s">
        <v>88</v>
      </c>
      <c r="AW410" s="13" t="s">
        <v>5</v>
      </c>
      <c r="AX410" s="13" t="s">
        <v>86</v>
      </c>
      <c r="AY410" s="253" t="s">
        <v>167</v>
      </c>
    </row>
    <row r="411" s="2" customFormat="1" ht="24.15" customHeight="1">
      <c r="A411" s="39"/>
      <c r="B411" s="40"/>
      <c r="C411" s="222" t="s">
        <v>857</v>
      </c>
      <c r="D411" s="222" t="s">
        <v>169</v>
      </c>
      <c r="E411" s="223" t="s">
        <v>1249</v>
      </c>
      <c r="F411" s="224" t="s">
        <v>1250</v>
      </c>
      <c r="G411" s="225" t="s">
        <v>348</v>
      </c>
      <c r="H411" s="226">
        <v>58.560000000000002</v>
      </c>
      <c r="I411" s="227"/>
      <c r="J411" s="227"/>
      <c r="K411" s="228">
        <f>ROUND(P411*H411,2)</f>
        <v>0</v>
      </c>
      <c r="L411" s="224" t="s">
        <v>450</v>
      </c>
      <c r="M411" s="45"/>
      <c r="N411" s="229" t="s">
        <v>1</v>
      </c>
      <c r="O411" s="230" t="s">
        <v>41</v>
      </c>
      <c r="P411" s="231">
        <f>I411+J411</f>
        <v>0</v>
      </c>
      <c r="Q411" s="231">
        <f>ROUND(I411*H411,2)</f>
        <v>0</v>
      </c>
      <c r="R411" s="231">
        <f>ROUND(J411*H411,2)</f>
        <v>0</v>
      </c>
      <c r="S411" s="92"/>
      <c r="T411" s="232">
        <f>S411*H411</f>
        <v>0</v>
      </c>
      <c r="U411" s="232">
        <v>0</v>
      </c>
      <c r="V411" s="232">
        <f>U411*H411</f>
        <v>0</v>
      </c>
      <c r="W411" s="232">
        <v>0</v>
      </c>
      <c r="X411" s="233">
        <f>W411*H411</f>
        <v>0</v>
      </c>
      <c r="Y411" s="39"/>
      <c r="Z411" s="39"/>
      <c r="AA411" s="39"/>
      <c r="AB411" s="39"/>
      <c r="AC411" s="39"/>
      <c r="AD411" s="39"/>
      <c r="AE411" s="39"/>
      <c r="AR411" s="234" t="s">
        <v>174</v>
      </c>
      <c r="AT411" s="234" t="s">
        <v>169</v>
      </c>
      <c r="AU411" s="234" t="s">
        <v>88</v>
      </c>
      <c r="AY411" s="18" t="s">
        <v>167</v>
      </c>
      <c r="BE411" s="235">
        <f>IF(O411="základní",K411,0)</f>
        <v>0</v>
      </c>
      <c r="BF411" s="235">
        <f>IF(O411="snížená",K411,0)</f>
        <v>0</v>
      </c>
      <c r="BG411" s="235">
        <f>IF(O411="zákl. přenesená",K411,0)</f>
        <v>0</v>
      </c>
      <c r="BH411" s="235">
        <f>IF(O411="sníž. přenesená",K411,0)</f>
        <v>0</v>
      </c>
      <c r="BI411" s="235">
        <f>IF(O411="nulová",K411,0)</f>
        <v>0</v>
      </c>
      <c r="BJ411" s="18" t="s">
        <v>86</v>
      </c>
      <c r="BK411" s="235">
        <f>ROUND(P411*H411,2)</f>
        <v>0</v>
      </c>
      <c r="BL411" s="18" t="s">
        <v>174</v>
      </c>
      <c r="BM411" s="234" t="s">
        <v>1673</v>
      </c>
    </row>
    <row r="412" s="2" customFormat="1">
      <c r="A412" s="39"/>
      <c r="B412" s="40"/>
      <c r="C412" s="41"/>
      <c r="D412" s="236" t="s">
        <v>176</v>
      </c>
      <c r="E412" s="41"/>
      <c r="F412" s="237" t="s">
        <v>1236</v>
      </c>
      <c r="G412" s="41"/>
      <c r="H412" s="41"/>
      <c r="I412" s="238"/>
      <c r="J412" s="238"/>
      <c r="K412" s="41"/>
      <c r="L412" s="41"/>
      <c r="M412" s="45"/>
      <c r="N412" s="239"/>
      <c r="O412" s="240"/>
      <c r="P412" s="92"/>
      <c r="Q412" s="92"/>
      <c r="R412" s="92"/>
      <c r="S412" s="92"/>
      <c r="T412" s="92"/>
      <c r="U412" s="92"/>
      <c r="V412" s="92"/>
      <c r="W412" s="92"/>
      <c r="X412" s="93"/>
      <c r="Y412" s="39"/>
      <c r="Z412" s="39"/>
      <c r="AA412" s="39"/>
      <c r="AB412" s="39"/>
      <c r="AC412" s="39"/>
      <c r="AD412" s="39"/>
      <c r="AE412" s="39"/>
      <c r="AT412" s="18" t="s">
        <v>176</v>
      </c>
      <c r="AU412" s="18" t="s">
        <v>88</v>
      </c>
    </row>
    <row r="413" s="2" customFormat="1">
      <c r="A413" s="39"/>
      <c r="B413" s="40"/>
      <c r="C413" s="41"/>
      <c r="D413" s="241" t="s">
        <v>178</v>
      </c>
      <c r="E413" s="41"/>
      <c r="F413" s="242" t="s">
        <v>1252</v>
      </c>
      <c r="G413" s="41"/>
      <c r="H413" s="41"/>
      <c r="I413" s="238"/>
      <c r="J413" s="238"/>
      <c r="K413" s="41"/>
      <c r="L413" s="41"/>
      <c r="M413" s="45"/>
      <c r="N413" s="239"/>
      <c r="O413" s="240"/>
      <c r="P413" s="92"/>
      <c r="Q413" s="92"/>
      <c r="R413" s="92"/>
      <c r="S413" s="92"/>
      <c r="T413" s="92"/>
      <c r="U413" s="92"/>
      <c r="V413" s="92"/>
      <c r="W413" s="92"/>
      <c r="X413" s="93"/>
      <c r="Y413" s="39"/>
      <c r="Z413" s="39"/>
      <c r="AA413" s="39"/>
      <c r="AB413" s="39"/>
      <c r="AC413" s="39"/>
      <c r="AD413" s="39"/>
      <c r="AE413" s="39"/>
      <c r="AT413" s="18" t="s">
        <v>178</v>
      </c>
      <c r="AU413" s="18" t="s">
        <v>88</v>
      </c>
    </row>
    <row r="414" s="2" customFormat="1">
      <c r="A414" s="39"/>
      <c r="B414" s="40"/>
      <c r="C414" s="41"/>
      <c r="D414" s="236" t="s">
        <v>186</v>
      </c>
      <c r="E414" s="41"/>
      <c r="F414" s="243" t="s">
        <v>1674</v>
      </c>
      <c r="G414" s="41"/>
      <c r="H414" s="41"/>
      <c r="I414" s="238"/>
      <c r="J414" s="238"/>
      <c r="K414" s="41"/>
      <c r="L414" s="41"/>
      <c r="M414" s="45"/>
      <c r="N414" s="239"/>
      <c r="O414" s="240"/>
      <c r="P414" s="92"/>
      <c r="Q414" s="92"/>
      <c r="R414" s="92"/>
      <c r="S414" s="92"/>
      <c r="T414" s="92"/>
      <c r="U414" s="92"/>
      <c r="V414" s="92"/>
      <c r="W414" s="92"/>
      <c r="X414" s="93"/>
      <c r="Y414" s="39"/>
      <c r="Z414" s="39"/>
      <c r="AA414" s="39"/>
      <c r="AB414" s="39"/>
      <c r="AC414" s="39"/>
      <c r="AD414" s="39"/>
      <c r="AE414" s="39"/>
      <c r="AT414" s="18" t="s">
        <v>186</v>
      </c>
      <c r="AU414" s="18" t="s">
        <v>88</v>
      </c>
    </row>
    <row r="415" s="13" customFormat="1">
      <c r="A415" s="13"/>
      <c r="B415" s="244"/>
      <c r="C415" s="245"/>
      <c r="D415" s="236" t="s">
        <v>304</v>
      </c>
      <c r="E415" s="268" t="s">
        <v>1</v>
      </c>
      <c r="F415" s="246" t="s">
        <v>1675</v>
      </c>
      <c r="G415" s="245"/>
      <c r="H415" s="247">
        <v>58.560000000000002</v>
      </c>
      <c r="I415" s="248"/>
      <c r="J415" s="248"/>
      <c r="K415" s="245"/>
      <c r="L415" s="245"/>
      <c r="M415" s="249"/>
      <c r="N415" s="250"/>
      <c r="O415" s="251"/>
      <c r="P415" s="251"/>
      <c r="Q415" s="251"/>
      <c r="R415" s="251"/>
      <c r="S415" s="251"/>
      <c r="T415" s="251"/>
      <c r="U415" s="251"/>
      <c r="V415" s="251"/>
      <c r="W415" s="251"/>
      <c r="X415" s="252"/>
      <c r="Y415" s="13"/>
      <c r="Z415" s="13"/>
      <c r="AA415" s="13"/>
      <c r="AB415" s="13"/>
      <c r="AC415" s="13"/>
      <c r="AD415" s="13"/>
      <c r="AE415" s="13"/>
      <c r="AT415" s="253" t="s">
        <v>304</v>
      </c>
      <c r="AU415" s="253" t="s">
        <v>88</v>
      </c>
      <c r="AV415" s="13" t="s">
        <v>88</v>
      </c>
      <c r="AW415" s="13" t="s">
        <v>5</v>
      </c>
      <c r="AX415" s="13" t="s">
        <v>86</v>
      </c>
      <c r="AY415" s="253" t="s">
        <v>167</v>
      </c>
    </row>
    <row r="416" s="2" customFormat="1" ht="37.8" customHeight="1">
      <c r="A416" s="39"/>
      <c r="B416" s="40"/>
      <c r="C416" s="222" t="s">
        <v>865</v>
      </c>
      <c r="D416" s="222" t="s">
        <v>169</v>
      </c>
      <c r="E416" s="223" t="s">
        <v>1260</v>
      </c>
      <c r="F416" s="224" t="s">
        <v>1261</v>
      </c>
      <c r="G416" s="225" t="s">
        <v>348</v>
      </c>
      <c r="H416" s="226">
        <v>127.02</v>
      </c>
      <c r="I416" s="227"/>
      <c r="J416" s="227"/>
      <c r="K416" s="228">
        <f>ROUND(P416*H416,2)</f>
        <v>0</v>
      </c>
      <c r="L416" s="224" t="s">
        <v>450</v>
      </c>
      <c r="M416" s="45"/>
      <c r="N416" s="229" t="s">
        <v>1</v>
      </c>
      <c r="O416" s="230" t="s">
        <v>41</v>
      </c>
      <c r="P416" s="231">
        <f>I416+J416</f>
        <v>0</v>
      </c>
      <c r="Q416" s="231">
        <f>ROUND(I416*H416,2)</f>
        <v>0</v>
      </c>
      <c r="R416" s="231">
        <f>ROUND(J416*H416,2)</f>
        <v>0</v>
      </c>
      <c r="S416" s="92"/>
      <c r="T416" s="232">
        <f>S416*H416</f>
        <v>0</v>
      </c>
      <c r="U416" s="232">
        <v>0</v>
      </c>
      <c r="V416" s="232">
        <f>U416*H416</f>
        <v>0</v>
      </c>
      <c r="W416" s="232">
        <v>0</v>
      </c>
      <c r="X416" s="233">
        <f>W416*H416</f>
        <v>0</v>
      </c>
      <c r="Y416" s="39"/>
      <c r="Z416" s="39"/>
      <c r="AA416" s="39"/>
      <c r="AB416" s="39"/>
      <c r="AC416" s="39"/>
      <c r="AD416" s="39"/>
      <c r="AE416" s="39"/>
      <c r="AR416" s="234" t="s">
        <v>174</v>
      </c>
      <c r="AT416" s="234" t="s">
        <v>169</v>
      </c>
      <c r="AU416" s="234" t="s">
        <v>88</v>
      </c>
      <c r="AY416" s="18" t="s">
        <v>167</v>
      </c>
      <c r="BE416" s="235">
        <f>IF(O416="základní",K416,0)</f>
        <v>0</v>
      </c>
      <c r="BF416" s="235">
        <f>IF(O416="snížená",K416,0)</f>
        <v>0</v>
      </c>
      <c r="BG416" s="235">
        <f>IF(O416="zákl. přenesená",K416,0)</f>
        <v>0</v>
      </c>
      <c r="BH416" s="235">
        <f>IF(O416="sníž. přenesená",K416,0)</f>
        <v>0</v>
      </c>
      <c r="BI416" s="235">
        <f>IF(O416="nulová",K416,0)</f>
        <v>0</v>
      </c>
      <c r="BJ416" s="18" t="s">
        <v>86</v>
      </c>
      <c r="BK416" s="235">
        <f>ROUND(P416*H416,2)</f>
        <v>0</v>
      </c>
      <c r="BL416" s="18" t="s">
        <v>174</v>
      </c>
      <c r="BM416" s="234" t="s">
        <v>1676</v>
      </c>
    </row>
    <row r="417" s="2" customFormat="1">
      <c r="A417" s="39"/>
      <c r="B417" s="40"/>
      <c r="C417" s="41"/>
      <c r="D417" s="236" t="s">
        <v>176</v>
      </c>
      <c r="E417" s="41"/>
      <c r="F417" s="237" t="s">
        <v>1263</v>
      </c>
      <c r="G417" s="41"/>
      <c r="H417" s="41"/>
      <c r="I417" s="238"/>
      <c r="J417" s="238"/>
      <c r="K417" s="41"/>
      <c r="L417" s="41"/>
      <c r="M417" s="45"/>
      <c r="N417" s="239"/>
      <c r="O417" s="240"/>
      <c r="P417" s="92"/>
      <c r="Q417" s="92"/>
      <c r="R417" s="92"/>
      <c r="S417" s="92"/>
      <c r="T417" s="92"/>
      <c r="U417" s="92"/>
      <c r="V417" s="92"/>
      <c r="W417" s="92"/>
      <c r="X417" s="93"/>
      <c r="Y417" s="39"/>
      <c r="Z417" s="39"/>
      <c r="AA417" s="39"/>
      <c r="AB417" s="39"/>
      <c r="AC417" s="39"/>
      <c r="AD417" s="39"/>
      <c r="AE417" s="39"/>
      <c r="AT417" s="18" t="s">
        <v>176</v>
      </c>
      <c r="AU417" s="18" t="s">
        <v>88</v>
      </c>
    </row>
    <row r="418" s="2" customFormat="1">
      <c r="A418" s="39"/>
      <c r="B418" s="40"/>
      <c r="C418" s="41"/>
      <c r="D418" s="241" t="s">
        <v>178</v>
      </c>
      <c r="E418" s="41"/>
      <c r="F418" s="242" t="s">
        <v>1264</v>
      </c>
      <c r="G418" s="41"/>
      <c r="H418" s="41"/>
      <c r="I418" s="238"/>
      <c r="J418" s="238"/>
      <c r="K418" s="41"/>
      <c r="L418" s="41"/>
      <c r="M418" s="45"/>
      <c r="N418" s="239"/>
      <c r="O418" s="240"/>
      <c r="P418" s="92"/>
      <c r="Q418" s="92"/>
      <c r="R418" s="92"/>
      <c r="S418" s="92"/>
      <c r="T418" s="92"/>
      <c r="U418" s="92"/>
      <c r="V418" s="92"/>
      <c r="W418" s="92"/>
      <c r="X418" s="93"/>
      <c r="Y418" s="39"/>
      <c r="Z418" s="39"/>
      <c r="AA418" s="39"/>
      <c r="AB418" s="39"/>
      <c r="AC418" s="39"/>
      <c r="AD418" s="39"/>
      <c r="AE418" s="39"/>
      <c r="AT418" s="18" t="s">
        <v>178</v>
      </c>
      <c r="AU418" s="18" t="s">
        <v>88</v>
      </c>
    </row>
    <row r="419" s="2" customFormat="1">
      <c r="A419" s="39"/>
      <c r="B419" s="40"/>
      <c r="C419" s="41"/>
      <c r="D419" s="236" t="s">
        <v>186</v>
      </c>
      <c r="E419" s="41"/>
      <c r="F419" s="243" t="s">
        <v>1677</v>
      </c>
      <c r="G419" s="41"/>
      <c r="H419" s="41"/>
      <c r="I419" s="238"/>
      <c r="J419" s="238"/>
      <c r="K419" s="41"/>
      <c r="L419" s="41"/>
      <c r="M419" s="45"/>
      <c r="N419" s="239"/>
      <c r="O419" s="240"/>
      <c r="P419" s="92"/>
      <c r="Q419" s="92"/>
      <c r="R419" s="92"/>
      <c r="S419" s="92"/>
      <c r="T419" s="92"/>
      <c r="U419" s="92"/>
      <c r="V419" s="92"/>
      <c r="W419" s="92"/>
      <c r="X419" s="93"/>
      <c r="Y419" s="39"/>
      <c r="Z419" s="39"/>
      <c r="AA419" s="39"/>
      <c r="AB419" s="39"/>
      <c r="AC419" s="39"/>
      <c r="AD419" s="39"/>
      <c r="AE419" s="39"/>
      <c r="AT419" s="18" t="s">
        <v>186</v>
      </c>
      <c r="AU419" s="18" t="s">
        <v>88</v>
      </c>
    </row>
    <row r="420" s="13" customFormat="1">
      <c r="A420" s="13"/>
      <c r="B420" s="244"/>
      <c r="C420" s="245"/>
      <c r="D420" s="236" t="s">
        <v>304</v>
      </c>
      <c r="E420" s="268" t="s">
        <v>1</v>
      </c>
      <c r="F420" s="246" t="s">
        <v>1678</v>
      </c>
      <c r="G420" s="245"/>
      <c r="H420" s="247">
        <v>127.02</v>
      </c>
      <c r="I420" s="248"/>
      <c r="J420" s="248"/>
      <c r="K420" s="245"/>
      <c r="L420" s="245"/>
      <c r="M420" s="249"/>
      <c r="N420" s="250"/>
      <c r="O420" s="251"/>
      <c r="P420" s="251"/>
      <c r="Q420" s="251"/>
      <c r="R420" s="251"/>
      <c r="S420" s="251"/>
      <c r="T420" s="251"/>
      <c r="U420" s="251"/>
      <c r="V420" s="251"/>
      <c r="W420" s="251"/>
      <c r="X420" s="252"/>
      <c r="Y420" s="13"/>
      <c r="Z420" s="13"/>
      <c r="AA420" s="13"/>
      <c r="AB420" s="13"/>
      <c r="AC420" s="13"/>
      <c r="AD420" s="13"/>
      <c r="AE420" s="13"/>
      <c r="AT420" s="253" t="s">
        <v>304</v>
      </c>
      <c r="AU420" s="253" t="s">
        <v>88</v>
      </c>
      <c r="AV420" s="13" t="s">
        <v>88</v>
      </c>
      <c r="AW420" s="13" t="s">
        <v>5</v>
      </c>
      <c r="AX420" s="13" t="s">
        <v>86</v>
      </c>
      <c r="AY420" s="253" t="s">
        <v>167</v>
      </c>
    </row>
    <row r="421" s="2" customFormat="1" ht="44.25" customHeight="1">
      <c r="A421" s="39"/>
      <c r="B421" s="40"/>
      <c r="C421" s="222" t="s">
        <v>870</v>
      </c>
      <c r="D421" s="222" t="s">
        <v>169</v>
      </c>
      <c r="E421" s="223" t="s">
        <v>1268</v>
      </c>
      <c r="F421" s="224" t="s">
        <v>1269</v>
      </c>
      <c r="G421" s="225" t="s">
        <v>348</v>
      </c>
      <c r="H421" s="226">
        <v>230.47</v>
      </c>
      <c r="I421" s="227"/>
      <c r="J421" s="227"/>
      <c r="K421" s="228">
        <f>ROUND(P421*H421,2)</f>
        <v>0</v>
      </c>
      <c r="L421" s="224" t="s">
        <v>450</v>
      </c>
      <c r="M421" s="45"/>
      <c r="N421" s="229" t="s">
        <v>1</v>
      </c>
      <c r="O421" s="230" t="s">
        <v>41</v>
      </c>
      <c r="P421" s="231">
        <f>I421+J421</f>
        <v>0</v>
      </c>
      <c r="Q421" s="231">
        <f>ROUND(I421*H421,2)</f>
        <v>0</v>
      </c>
      <c r="R421" s="231">
        <f>ROUND(J421*H421,2)</f>
        <v>0</v>
      </c>
      <c r="S421" s="92"/>
      <c r="T421" s="232">
        <f>S421*H421</f>
        <v>0</v>
      </c>
      <c r="U421" s="232">
        <v>0</v>
      </c>
      <c r="V421" s="232">
        <f>U421*H421</f>
        <v>0</v>
      </c>
      <c r="W421" s="232">
        <v>0</v>
      </c>
      <c r="X421" s="233">
        <f>W421*H421</f>
        <v>0</v>
      </c>
      <c r="Y421" s="39"/>
      <c r="Z421" s="39"/>
      <c r="AA421" s="39"/>
      <c r="AB421" s="39"/>
      <c r="AC421" s="39"/>
      <c r="AD421" s="39"/>
      <c r="AE421" s="39"/>
      <c r="AR421" s="234" t="s">
        <v>174</v>
      </c>
      <c r="AT421" s="234" t="s">
        <v>169</v>
      </c>
      <c r="AU421" s="234" t="s">
        <v>88</v>
      </c>
      <c r="AY421" s="18" t="s">
        <v>167</v>
      </c>
      <c r="BE421" s="235">
        <f>IF(O421="základní",K421,0)</f>
        <v>0</v>
      </c>
      <c r="BF421" s="235">
        <f>IF(O421="snížená",K421,0)</f>
        <v>0</v>
      </c>
      <c r="BG421" s="235">
        <f>IF(O421="zákl. přenesená",K421,0)</f>
        <v>0</v>
      </c>
      <c r="BH421" s="235">
        <f>IF(O421="sníž. přenesená",K421,0)</f>
        <v>0</v>
      </c>
      <c r="BI421" s="235">
        <f>IF(O421="nulová",K421,0)</f>
        <v>0</v>
      </c>
      <c r="BJ421" s="18" t="s">
        <v>86</v>
      </c>
      <c r="BK421" s="235">
        <f>ROUND(P421*H421,2)</f>
        <v>0</v>
      </c>
      <c r="BL421" s="18" t="s">
        <v>174</v>
      </c>
      <c r="BM421" s="234" t="s">
        <v>1679</v>
      </c>
    </row>
    <row r="422" s="2" customFormat="1">
      <c r="A422" s="39"/>
      <c r="B422" s="40"/>
      <c r="C422" s="41"/>
      <c r="D422" s="236" t="s">
        <v>176</v>
      </c>
      <c r="E422" s="41"/>
      <c r="F422" s="237" t="s">
        <v>1269</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176</v>
      </c>
      <c r="AU422" s="18" t="s">
        <v>88</v>
      </c>
    </row>
    <row r="423" s="2" customFormat="1">
      <c r="A423" s="39"/>
      <c r="B423" s="40"/>
      <c r="C423" s="41"/>
      <c r="D423" s="241" t="s">
        <v>178</v>
      </c>
      <c r="E423" s="41"/>
      <c r="F423" s="242" t="s">
        <v>1271</v>
      </c>
      <c r="G423" s="41"/>
      <c r="H423" s="41"/>
      <c r="I423" s="238"/>
      <c r="J423" s="238"/>
      <c r="K423" s="41"/>
      <c r="L423" s="41"/>
      <c r="M423" s="45"/>
      <c r="N423" s="239"/>
      <c r="O423" s="240"/>
      <c r="P423" s="92"/>
      <c r="Q423" s="92"/>
      <c r="R423" s="92"/>
      <c r="S423" s="92"/>
      <c r="T423" s="92"/>
      <c r="U423" s="92"/>
      <c r="V423" s="92"/>
      <c r="W423" s="92"/>
      <c r="X423" s="93"/>
      <c r="Y423" s="39"/>
      <c r="Z423" s="39"/>
      <c r="AA423" s="39"/>
      <c r="AB423" s="39"/>
      <c r="AC423" s="39"/>
      <c r="AD423" s="39"/>
      <c r="AE423" s="39"/>
      <c r="AT423" s="18" t="s">
        <v>178</v>
      </c>
      <c r="AU423" s="18" t="s">
        <v>88</v>
      </c>
    </row>
    <row r="424" s="2" customFormat="1">
      <c r="A424" s="39"/>
      <c r="B424" s="40"/>
      <c r="C424" s="41"/>
      <c r="D424" s="236" t="s">
        <v>186</v>
      </c>
      <c r="E424" s="41"/>
      <c r="F424" s="243" t="s">
        <v>1680</v>
      </c>
      <c r="G424" s="41"/>
      <c r="H424" s="41"/>
      <c r="I424" s="238"/>
      <c r="J424" s="238"/>
      <c r="K424" s="41"/>
      <c r="L424" s="41"/>
      <c r="M424" s="45"/>
      <c r="N424" s="239"/>
      <c r="O424" s="240"/>
      <c r="P424" s="92"/>
      <c r="Q424" s="92"/>
      <c r="R424" s="92"/>
      <c r="S424" s="92"/>
      <c r="T424" s="92"/>
      <c r="U424" s="92"/>
      <c r="V424" s="92"/>
      <c r="W424" s="92"/>
      <c r="X424" s="93"/>
      <c r="Y424" s="39"/>
      <c r="Z424" s="39"/>
      <c r="AA424" s="39"/>
      <c r="AB424" s="39"/>
      <c r="AC424" s="39"/>
      <c r="AD424" s="39"/>
      <c r="AE424" s="39"/>
      <c r="AT424" s="18" t="s">
        <v>186</v>
      </c>
      <c r="AU424" s="18" t="s">
        <v>88</v>
      </c>
    </row>
    <row r="425" s="13" customFormat="1">
      <c r="A425" s="13"/>
      <c r="B425" s="244"/>
      <c r="C425" s="245"/>
      <c r="D425" s="236" t="s">
        <v>304</v>
      </c>
      <c r="E425" s="268" t="s">
        <v>1</v>
      </c>
      <c r="F425" s="246" t="s">
        <v>1681</v>
      </c>
      <c r="G425" s="245"/>
      <c r="H425" s="247">
        <v>230.47</v>
      </c>
      <c r="I425" s="248"/>
      <c r="J425" s="248"/>
      <c r="K425" s="245"/>
      <c r="L425" s="245"/>
      <c r="M425" s="249"/>
      <c r="N425" s="250"/>
      <c r="O425" s="251"/>
      <c r="P425" s="251"/>
      <c r="Q425" s="251"/>
      <c r="R425" s="251"/>
      <c r="S425" s="251"/>
      <c r="T425" s="251"/>
      <c r="U425" s="251"/>
      <c r="V425" s="251"/>
      <c r="W425" s="251"/>
      <c r="X425" s="252"/>
      <c r="Y425" s="13"/>
      <c r="Z425" s="13"/>
      <c r="AA425" s="13"/>
      <c r="AB425" s="13"/>
      <c r="AC425" s="13"/>
      <c r="AD425" s="13"/>
      <c r="AE425" s="13"/>
      <c r="AT425" s="253" t="s">
        <v>304</v>
      </c>
      <c r="AU425" s="253" t="s">
        <v>88</v>
      </c>
      <c r="AV425" s="13" t="s">
        <v>88</v>
      </c>
      <c r="AW425" s="13" t="s">
        <v>5</v>
      </c>
      <c r="AX425" s="13" t="s">
        <v>86</v>
      </c>
      <c r="AY425" s="253" t="s">
        <v>167</v>
      </c>
    </row>
    <row r="426" s="2" customFormat="1" ht="44.25" customHeight="1">
      <c r="A426" s="39"/>
      <c r="B426" s="40"/>
      <c r="C426" s="222" t="s">
        <v>877</v>
      </c>
      <c r="D426" s="222" t="s">
        <v>169</v>
      </c>
      <c r="E426" s="223" t="s">
        <v>1275</v>
      </c>
      <c r="F426" s="224" t="s">
        <v>1276</v>
      </c>
      <c r="G426" s="225" t="s">
        <v>348</v>
      </c>
      <c r="H426" s="226">
        <v>80.579999999999998</v>
      </c>
      <c r="I426" s="227"/>
      <c r="J426" s="227"/>
      <c r="K426" s="228">
        <f>ROUND(P426*H426,2)</f>
        <v>0</v>
      </c>
      <c r="L426" s="224" t="s">
        <v>450</v>
      </c>
      <c r="M426" s="45"/>
      <c r="N426" s="229" t="s">
        <v>1</v>
      </c>
      <c r="O426" s="230" t="s">
        <v>41</v>
      </c>
      <c r="P426" s="231">
        <f>I426+J426</f>
        <v>0</v>
      </c>
      <c r="Q426" s="231">
        <f>ROUND(I426*H426,2)</f>
        <v>0</v>
      </c>
      <c r="R426" s="231">
        <f>ROUND(J426*H426,2)</f>
        <v>0</v>
      </c>
      <c r="S426" s="92"/>
      <c r="T426" s="232">
        <f>S426*H426</f>
        <v>0</v>
      </c>
      <c r="U426" s="232">
        <v>0</v>
      </c>
      <c r="V426" s="232">
        <f>U426*H426</f>
        <v>0</v>
      </c>
      <c r="W426" s="232">
        <v>0</v>
      </c>
      <c r="X426" s="233">
        <f>W426*H426</f>
        <v>0</v>
      </c>
      <c r="Y426" s="39"/>
      <c r="Z426" s="39"/>
      <c r="AA426" s="39"/>
      <c r="AB426" s="39"/>
      <c r="AC426" s="39"/>
      <c r="AD426" s="39"/>
      <c r="AE426" s="39"/>
      <c r="AR426" s="234" t="s">
        <v>174</v>
      </c>
      <c r="AT426" s="234" t="s">
        <v>169</v>
      </c>
      <c r="AU426" s="234" t="s">
        <v>88</v>
      </c>
      <c r="AY426" s="18" t="s">
        <v>167</v>
      </c>
      <c r="BE426" s="235">
        <f>IF(O426="základní",K426,0)</f>
        <v>0</v>
      </c>
      <c r="BF426" s="235">
        <f>IF(O426="snížená",K426,0)</f>
        <v>0</v>
      </c>
      <c r="BG426" s="235">
        <f>IF(O426="zákl. přenesená",K426,0)</f>
        <v>0</v>
      </c>
      <c r="BH426" s="235">
        <f>IF(O426="sníž. přenesená",K426,0)</f>
        <v>0</v>
      </c>
      <c r="BI426" s="235">
        <f>IF(O426="nulová",K426,0)</f>
        <v>0</v>
      </c>
      <c r="BJ426" s="18" t="s">
        <v>86</v>
      </c>
      <c r="BK426" s="235">
        <f>ROUND(P426*H426,2)</f>
        <v>0</v>
      </c>
      <c r="BL426" s="18" t="s">
        <v>174</v>
      </c>
      <c r="BM426" s="234" t="s">
        <v>1682</v>
      </c>
    </row>
    <row r="427" s="2" customFormat="1">
      <c r="A427" s="39"/>
      <c r="B427" s="40"/>
      <c r="C427" s="41"/>
      <c r="D427" s="236" t="s">
        <v>176</v>
      </c>
      <c r="E427" s="41"/>
      <c r="F427" s="237" t="s">
        <v>1276</v>
      </c>
      <c r="G427" s="41"/>
      <c r="H427" s="41"/>
      <c r="I427" s="238"/>
      <c r="J427" s="238"/>
      <c r="K427" s="41"/>
      <c r="L427" s="41"/>
      <c r="M427" s="45"/>
      <c r="N427" s="239"/>
      <c r="O427" s="240"/>
      <c r="P427" s="92"/>
      <c r="Q427" s="92"/>
      <c r="R427" s="92"/>
      <c r="S427" s="92"/>
      <c r="T427" s="92"/>
      <c r="U427" s="92"/>
      <c r="V427" s="92"/>
      <c r="W427" s="92"/>
      <c r="X427" s="93"/>
      <c r="Y427" s="39"/>
      <c r="Z427" s="39"/>
      <c r="AA427" s="39"/>
      <c r="AB427" s="39"/>
      <c r="AC427" s="39"/>
      <c r="AD427" s="39"/>
      <c r="AE427" s="39"/>
      <c r="AT427" s="18" t="s">
        <v>176</v>
      </c>
      <c r="AU427" s="18" t="s">
        <v>88</v>
      </c>
    </row>
    <row r="428" s="2" customFormat="1">
      <c r="A428" s="39"/>
      <c r="B428" s="40"/>
      <c r="C428" s="41"/>
      <c r="D428" s="241" t="s">
        <v>178</v>
      </c>
      <c r="E428" s="41"/>
      <c r="F428" s="242" t="s">
        <v>1278</v>
      </c>
      <c r="G428" s="41"/>
      <c r="H428" s="41"/>
      <c r="I428" s="238"/>
      <c r="J428" s="238"/>
      <c r="K428" s="41"/>
      <c r="L428" s="41"/>
      <c r="M428" s="45"/>
      <c r="N428" s="239"/>
      <c r="O428" s="240"/>
      <c r="P428" s="92"/>
      <c r="Q428" s="92"/>
      <c r="R428" s="92"/>
      <c r="S428" s="92"/>
      <c r="T428" s="92"/>
      <c r="U428" s="92"/>
      <c r="V428" s="92"/>
      <c r="W428" s="92"/>
      <c r="X428" s="93"/>
      <c r="Y428" s="39"/>
      <c r="Z428" s="39"/>
      <c r="AA428" s="39"/>
      <c r="AB428" s="39"/>
      <c r="AC428" s="39"/>
      <c r="AD428" s="39"/>
      <c r="AE428" s="39"/>
      <c r="AT428" s="18" t="s">
        <v>178</v>
      </c>
      <c r="AU428" s="18" t="s">
        <v>88</v>
      </c>
    </row>
    <row r="429" s="2" customFormat="1">
      <c r="A429" s="39"/>
      <c r="B429" s="40"/>
      <c r="C429" s="41"/>
      <c r="D429" s="236" t="s">
        <v>186</v>
      </c>
      <c r="E429" s="41"/>
      <c r="F429" s="243" t="s">
        <v>1683</v>
      </c>
      <c r="G429" s="41"/>
      <c r="H429" s="41"/>
      <c r="I429" s="238"/>
      <c r="J429" s="238"/>
      <c r="K429" s="41"/>
      <c r="L429" s="41"/>
      <c r="M429" s="45"/>
      <c r="N429" s="239"/>
      <c r="O429" s="240"/>
      <c r="P429" s="92"/>
      <c r="Q429" s="92"/>
      <c r="R429" s="92"/>
      <c r="S429" s="92"/>
      <c r="T429" s="92"/>
      <c r="U429" s="92"/>
      <c r="V429" s="92"/>
      <c r="W429" s="92"/>
      <c r="X429" s="93"/>
      <c r="Y429" s="39"/>
      <c r="Z429" s="39"/>
      <c r="AA429" s="39"/>
      <c r="AB429" s="39"/>
      <c r="AC429" s="39"/>
      <c r="AD429" s="39"/>
      <c r="AE429" s="39"/>
      <c r="AT429" s="18" t="s">
        <v>186</v>
      </c>
      <c r="AU429" s="18" t="s">
        <v>88</v>
      </c>
    </row>
    <row r="430" s="12" customFormat="1" ht="22.8" customHeight="1">
      <c r="A430" s="12"/>
      <c r="B430" s="205"/>
      <c r="C430" s="206"/>
      <c r="D430" s="207" t="s">
        <v>77</v>
      </c>
      <c r="E430" s="220" t="s">
        <v>1281</v>
      </c>
      <c r="F430" s="220" t="s">
        <v>1282</v>
      </c>
      <c r="G430" s="206"/>
      <c r="H430" s="206"/>
      <c r="I430" s="209"/>
      <c r="J430" s="209"/>
      <c r="K430" s="221">
        <f>BK430</f>
        <v>0</v>
      </c>
      <c r="L430" s="206"/>
      <c r="M430" s="211"/>
      <c r="N430" s="212"/>
      <c r="O430" s="213"/>
      <c r="P430" s="213"/>
      <c r="Q430" s="214">
        <f>SUM(Q431:Q433)</f>
        <v>0</v>
      </c>
      <c r="R430" s="214">
        <f>SUM(R431:R433)</f>
        <v>0</v>
      </c>
      <c r="S430" s="213"/>
      <c r="T430" s="215">
        <f>SUM(T431:T433)</f>
        <v>0</v>
      </c>
      <c r="U430" s="213"/>
      <c r="V430" s="215">
        <f>SUM(V431:V433)</f>
        <v>0</v>
      </c>
      <c r="W430" s="213"/>
      <c r="X430" s="216">
        <f>SUM(X431:X433)</f>
        <v>0</v>
      </c>
      <c r="Y430" s="12"/>
      <c r="Z430" s="12"/>
      <c r="AA430" s="12"/>
      <c r="AB430" s="12"/>
      <c r="AC430" s="12"/>
      <c r="AD430" s="12"/>
      <c r="AE430" s="12"/>
      <c r="AR430" s="217" t="s">
        <v>86</v>
      </c>
      <c r="AT430" s="218" t="s">
        <v>77</v>
      </c>
      <c r="AU430" s="218" t="s">
        <v>86</v>
      </c>
      <c r="AY430" s="217" t="s">
        <v>167</v>
      </c>
      <c r="BK430" s="219">
        <f>SUM(BK431:BK433)</f>
        <v>0</v>
      </c>
    </row>
    <row r="431" s="2" customFormat="1" ht="33" customHeight="1">
      <c r="A431" s="39"/>
      <c r="B431" s="40"/>
      <c r="C431" s="222" t="s">
        <v>879</v>
      </c>
      <c r="D431" s="222" t="s">
        <v>169</v>
      </c>
      <c r="E431" s="223" t="s">
        <v>1684</v>
      </c>
      <c r="F431" s="224" t="s">
        <v>1685</v>
      </c>
      <c r="G431" s="225" t="s">
        <v>348</v>
      </c>
      <c r="H431" s="226">
        <v>153.96000000000001</v>
      </c>
      <c r="I431" s="227"/>
      <c r="J431" s="227"/>
      <c r="K431" s="228">
        <f>ROUND(P431*H431,2)</f>
        <v>0</v>
      </c>
      <c r="L431" s="224" t="s">
        <v>478</v>
      </c>
      <c r="M431" s="45"/>
      <c r="N431" s="229" t="s">
        <v>1</v>
      </c>
      <c r="O431" s="230" t="s">
        <v>41</v>
      </c>
      <c r="P431" s="231">
        <f>I431+J431</f>
        <v>0</v>
      </c>
      <c r="Q431" s="231">
        <f>ROUND(I431*H431,2)</f>
        <v>0</v>
      </c>
      <c r="R431" s="231">
        <f>ROUND(J431*H431,2)</f>
        <v>0</v>
      </c>
      <c r="S431" s="92"/>
      <c r="T431" s="232">
        <f>S431*H431</f>
        <v>0</v>
      </c>
      <c r="U431" s="232">
        <v>0</v>
      </c>
      <c r="V431" s="232">
        <f>U431*H431</f>
        <v>0</v>
      </c>
      <c r="W431" s="232">
        <v>0</v>
      </c>
      <c r="X431" s="233">
        <f>W431*H431</f>
        <v>0</v>
      </c>
      <c r="Y431" s="39"/>
      <c r="Z431" s="39"/>
      <c r="AA431" s="39"/>
      <c r="AB431" s="39"/>
      <c r="AC431" s="39"/>
      <c r="AD431" s="39"/>
      <c r="AE431" s="39"/>
      <c r="AR431" s="234" t="s">
        <v>174</v>
      </c>
      <c r="AT431" s="234" t="s">
        <v>169</v>
      </c>
      <c r="AU431" s="234" t="s">
        <v>88</v>
      </c>
      <c r="AY431" s="18" t="s">
        <v>167</v>
      </c>
      <c r="BE431" s="235">
        <f>IF(O431="základní",K431,0)</f>
        <v>0</v>
      </c>
      <c r="BF431" s="235">
        <f>IF(O431="snížená",K431,0)</f>
        <v>0</v>
      </c>
      <c r="BG431" s="235">
        <f>IF(O431="zákl. přenesená",K431,0)</f>
        <v>0</v>
      </c>
      <c r="BH431" s="235">
        <f>IF(O431="sníž. přenesená",K431,0)</f>
        <v>0</v>
      </c>
      <c r="BI431" s="235">
        <f>IF(O431="nulová",K431,0)</f>
        <v>0</v>
      </c>
      <c r="BJ431" s="18" t="s">
        <v>86</v>
      </c>
      <c r="BK431" s="235">
        <f>ROUND(P431*H431,2)</f>
        <v>0</v>
      </c>
      <c r="BL431" s="18" t="s">
        <v>174</v>
      </c>
      <c r="BM431" s="234" t="s">
        <v>1686</v>
      </c>
    </row>
    <row r="432" s="2" customFormat="1">
      <c r="A432" s="39"/>
      <c r="B432" s="40"/>
      <c r="C432" s="41"/>
      <c r="D432" s="236" t="s">
        <v>176</v>
      </c>
      <c r="E432" s="41"/>
      <c r="F432" s="237" t="s">
        <v>1687</v>
      </c>
      <c r="G432" s="41"/>
      <c r="H432" s="41"/>
      <c r="I432" s="238"/>
      <c r="J432" s="238"/>
      <c r="K432" s="41"/>
      <c r="L432" s="41"/>
      <c r="M432" s="45"/>
      <c r="N432" s="239"/>
      <c r="O432" s="240"/>
      <c r="P432" s="92"/>
      <c r="Q432" s="92"/>
      <c r="R432" s="92"/>
      <c r="S432" s="92"/>
      <c r="T432" s="92"/>
      <c r="U432" s="92"/>
      <c r="V432" s="92"/>
      <c r="W432" s="92"/>
      <c r="X432" s="93"/>
      <c r="Y432" s="39"/>
      <c r="Z432" s="39"/>
      <c r="AA432" s="39"/>
      <c r="AB432" s="39"/>
      <c r="AC432" s="39"/>
      <c r="AD432" s="39"/>
      <c r="AE432" s="39"/>
      <c r="AT432" s="18" t="s">
        <v>176</v>
      </c>
      <c r="AU432" s="18" t="s">
        <v>88</v>
      </c>
    </row>
    <row r="433" s="2" customFormat="1">
      <c r="A433" s="39"/>
      <c r="B433" s="40"/>
      <c r="C433" s="41"/>
      <c r="D433" s="241" t="s">
        <v>178</v>
      </c>
      <c r="E433" s="41"/>
      <c r="F433" s="242" t="s">
        <v>1688</v>
      </c>
      <c r="G433" s="41"/>
      <c r="H433" s="41"/>
      <c r="I433" s="238"/>
      <c r="J433" s="238"/>
      <c r="K433" s="41"/>
      <c r="L433" s="41"/>
      <c r="M433" s="45"/>
      <c r="N433" s="239"/>
      <c r="O433" s="240"/>
      <c r="P433" s="92"/>
      <c r="Q433" s="92"/>
      <c r="R433" s="92"/>
      <c r="S433" s="92"/>
      <c r="T433" s="92"/>
      <c r="U433" s="92"/>
      <c r="V433" s="92"/>
      <c r="W433" s="92"/>
      <c r="X433" s="93"/>
      <c r="Y433" s="39"/>
      <c r="Z433" s="39"/>
      <c r="AA433" s="39"/>
      <c r="AB433" s="39"/>
      <c r="AC433" s="39"/>
      <c r="AD433" s="39"/>
      <c r="AE433" s="39"/>
      <c r="AT433" s="18" t="s">
        <v>178</v>
      </c>
      <c r="AU433" s="18" t="s">
        <v>88</v>
      </c>
    </row>
    <row r="434" s="12" customFormat="1" ht="25.92" customHeight="1">
      <c r="A434" s="12"/>
      <c r="B434" s="205"/>
      <c r="C434" s="206"/>
      <c r="D434" s="207" t="s">
        <v>77</v>
      </c>
      <c r="E434" s="208" t="s">
        <v>1289</v>
      </c>
      <c r="F434" s="208" t="s">
        <v>1290</v>
      </c>
      <c r="G434" s="206"/>
      <c r="H434" s="206"/>
      <c r="I434" s="209"/>
      <c r="J434" s="209"/>
      <c r="K434" s="210">
        <f>BK434</f>
        <v>0</v>
      </c>
      <c r="L434" s="206"/>
      <c r="M434" s="211"/>
      <c r="N434" s="212"/>
      <c r="O434" s="213"/>
      <c r="P434" s="213"/>
      <c r="Q434" s="214">
        <f>Q435</f>
        <v>0</v>
      </c>
      <c r="R434" s="214">
        <f>R435</f>
        <v>0</v>
      </c>
      <c r="S434" s="213"/>
      <c r="T434" s="215">
        <f>T435</f>
        <v>0</v>
      </c>
      <c r="U434" s="213"/>
      <c r="V434" s="215">
        <f>V435</f>
        <v>0.023429999999999996</v>
      </c>
      <c r="W434" s="213"/>
      <c r="X434" s="216">
        <f>X435</f>
        <v>0</v>
      </c>
      <c r="Y434" s="12"/>
      <c r="Z434" s="12"/>
      <c r="AA434" s="12"/>
      <c r="AB434" s="12"/>
      <c r="AC434" s="12"/>
      <c r="AD434" s="12"/>
      <c r="AE434" s="12"/>
      <c r="AR434" s="217" t="s">
        <v>88</v>
      </c>
      <c r="AT434" s="218" t="s">
        <v>77</v>
      </c>
      <c r="AU434" s="218" t="s">
        <v>78</v>
      </c>
      <c r="AY434" s="217" t="s">
        <v>167</v>
      </c>
      <c r="BK434" s="219">
        <f>BK435</f>
        <v>0</v>
      </c>
    </row>
    <row r="435" s="12" customFormat="1" ht="22.8" customHeight="1">
      <c r="A435" s="12"/>
      <c r="B435" s="205"/>
      <c r="C435" s="206"/>
      <c r="D435" s="207" t="s">
        <v>77</v>
      </c>
      <c r="E435" s="220" t="s">
        <v>1291</v>
      </c>
      <c r="F435" s="220" t="s">
        <v>1292</v>
      </c>
      <c r="G435" s="206"/>
      <c r="H435" s="206"/>
      <c r="I435" s="209"/>
      <c r="J435" s="209"/>
      <c r="K435" s="221">
        <f>BK435</f>
        <v>0</v>
      </c>
      <c r="L435" s="206"/>
      <c r="M435" s="211"/>
      <c r="N435" s="212"/>
      <c r="O435" s="213"/>
      <c r="P435" s="213"/>
      <c r="Q435" s="214">
        <f>SUM(Q436:Q440)</f>
        <v>0</v>
      </c>
      <c r="R435" s="214">
        <f>SUM(R436:R440)</f>
        <v>0</v>
      </c>
      <c r="S435" s="213"/>
      <c r="T435" s="215">
        <f>SUM(T436:T440)</f>
        <v>0</v>
      </c>
      <c r="U435" s="213"/>
      <c r="V435" s="215">
        <f>SUM(V436:V440)</f>
        <v>0.023429999999999996</v>
      </c>
      <c r="W435" s="213"/>
      <c r="X435" s="216">
        <f>SUM(X436:X440)</f>
        <v>0</v>
      </c>
      <c r="Y435" s="12"/>
      <c r="Z435" s="12"/>
      <c r="AA435" s="12"/>
      <c r="AB435" s="12"/>
      <c r="AC435" s="12"/>
      <c r="AD435" s="12"/>
      <c r="AE435" s="12"/>
      <c r="AR435" s="217" t="s">
        <v>88</v>
      </c>
      <c r="AT435" s="218" t="s">
        <v>77</v>
      </c>
      <c r="AU435" s="218" t="s">
        <v>86</v>
      </c>
      <c r="AY435" s="217" t="s">
        <v>167</v>
      </c>
      <c r="BK435" s="219">
        <f>SUM(BK436:BK440)</f>
        <v>0</v>
      </c>
    </row>
    <row r="436" s="2" customFormat="1" ht="24.15" customHeight="1">
      <c r="A436" s="39"/>
      <c r="B436" s="40"/>
      <c r="C436" s="222" t="s">
        <v>881</v>
      </c>
      <c r="D436" s="222" t="s">
        <v>169</v>
      </c>
      <c r="E436" s="223" t="s">
        <v>1294</v>
      </c>
      <c r="F436" s="224" t="s">
        <v>1295</v>
      </c>
      <c r="G436" s="225" t="s">
        <v>172</v>
      </c>
      <c r="H436" s="226">
        <v>78.099999999999994</v>
      </c>
      <c r="I436" s="227"/>
      <c r="J436" s="227"/>
      <c r="K436" s="228">
        <f>ROUND(P436*H436,2)</f>
        <v>0</v>
      </c>
      <c r="L436" s="224" t="s">
        <v>450</v>
      </c>
      <c r="M436" s="45"/>
      <c r="N436" s="229" t="s">
        <v>1</v>
      </c>
      <c r="O436" s="230" t="s">
        <v>41</v>
      </c>
      <c r="P436" s="231">
        <f>I436+J436</f>
        <v>0</v>
      </c>
      <c r="Q436" s="231">
        <f>ROUND(I436*H436,2)</f>
        <v>0</v>
      </c>
      <c r="R436" s="231">
        <f>ROUND(J436*H436,2)</f>
        <v>0</v>
      </c>
      <c r="S436" s="92"/>
      <c r="T436" s="232">
        <f>S436*H436</f>
        <v>0</v>
      </c>
      <c r="U436" s="232">
        <v>0</v>
      </c>
      <c r="V436" s="232">
        <f>U436*H436</f>
        <v>0</v>
      </c>
      <c r="W436" s="232">
        <v>0</v>
      </c>
      <c r="X436" s="233">
        <f>W436*H436</f>
        <v>0</v>
      </c>
      <c r="Y436" s="39"/>
      <c r="Z436" s="39"/>
      <c r="AA436" s="39"/>
      <c r="AB436" s="39"/>
      <c r="AC436" s="39"/>
      <c r="AD436" s="39"/>
      <c r="AE436" s="39"/>
      <c r="AR436" s="234" t="s">
        <v>268</v>
      </c>
      <c r="AT436" s="234" t="s">
        <v>169</v>
      </c>
      <c r="AU436" s="234" t="s">
        <v>88</v>
      </c>
      <c r="AY436" s="18" t="s">
        <v>167</v>
      </c>
      <c r="BE436" s="235">
        <f>IF(O436="základní",K436,0)</f>
        <v>0</v>
      </c>
      <c r="BF436" s="235">
        <f>IF(O436="snížená",K436,0)</f>
        <v>0</v>
      </c>
      <c r="BG436" s="235">
        <f>IF(O436="zákl. přenesená",K436,0)</f>
        <v>0</v>
      </c>
      <c r="BH436" s="235">
        <f>IF(O436="sníž. přenesená",K436,0)</f>
        <v>0</v>
      </c>
      <c r="BI436" s="235">
        <f>IF(O436="nulová",K436,0)</f>
        <v>0</v>
      </c>
      <c r="BJ436" s="18" t="s">
        <v>86</v>
      </c>
      <c r="BK436" s="235">
        <f>ROUND(P436*H436,2)</f>
        <v>0</v>
      </c>
      <c r="BL436" s="18" t="s">
        <v>268</v>
      </c>
      <c r="BM436" s="234" t="s">
        <v>1689</v>
      </c>
    </row>
    <row r="437" s="2" customFormat="1">
      <c r="A437" s="39"/>
      <c r="B437" s="40"/>
      <c r="C437" s="41"/>
      <c r="D437" s="236" t="s">
        <v>176</v>
      </c>
      <c r="E437" s="41"/>
      <c r="F437" s="237" t="s">
        <v>1297</v>
      </c>
      <c r="G437" s="41"/>
      <c r="H437" s="41"/>
      <c r="I437" s="238"/>
      <c r="J437" s="238"/>
      <c r="K437" s="41"/>
      <c r="L437" s="41"/>
      <c r="M437" s="45"/>
      <c r="N437" s="239"/>
      <c r="O437" s="240"/>
      <c r="P437" s="92"/>
      <c r="Q437" s="92"/>
      <c r="R437" s="92"/>
      <c r="S437" s="92"/>
      <c r="T437" s="92"/>
      <c r="U437" s="92"/>
      <c r="V437" s="92"/>
      <c r="W437" s="92"/>
      <c r="X437" s="93"/>
      <c r="Y437" s="39"/>
      <c r="Z437" s="39"/>
      <c r="AA437" s="39"/>
      <c r="AB437" s="39"/>
      <c r="AC437" s="39"/>
      <c r="AD437" s="39"/>
      <c r="AE437" s="39"/>
      <c r="AT437" s="18" t="s">
        <v>176</v>
      </c>
      <c r="AU437" s="18" t="s">
        <v>88</v>
      </c>
    </row>
    <row r="438" s="2" customFormat="1">
      <c r="A438" s="39"/>
      <c r="B438" s="40"/>
      <c r="C438" s="41"/>
      <c r="D438" s="241" t="s">
        <v>178</v>
      </c>
      <c r="E438" s="41"/>
      <c r="F438" s="242" t="s">
        <v>1298</v>
      </c>
      <c r="G438" s="41"/>
      <c r="H438" s="41"/>
      <c r="I438" s="238"/>
      <c r="J438" s="238"/>
      <c r="K438" s="41"/>
      <c r="L438" s="41"/>
      <c r="M438" s="45"/>
      <c r="N438" s="239"/>
      <c r="O438" s="240"/>
      <c r="P438" s="92"/>
      <c r="Q438" s="92"/>
      <c r="R438" s="92"/>
      <c r="S438" s="92"/>
      <c r="T438" s="92"/>
      <c r="U438" s="92"/>
      <c r="V438" s="92"/>
      <c r="W438" s="92"/>
      <c r="X438" s="93"/>
      <c r="Y438" s="39"/>
      <c r="Z438" s="39"/>
      <c r="AA438" s="39"/>
      <c r="AB438" s="39"/>
      <c r="AC438" s="39"/>
      <c r="AD438" s="39"/>
      <c r="AE438" s="39"/>
      <c r="AT438" s="18" t="s">
        <v>178</v>
      </c>
      <c r="AU438" s="18" t="s">
        <v>88</v>
      </c>
    </row>
    <row r="439" s="2" customFormat="1" ht="24.15" customHeight="1">
      <c r="A439" s="39"/>
      <c r="B439" s="40"/>
      <c r="C439" s="254" t="s">
        <v>883</v>
      </c>
      <c r="D439" s="254" t="s">
        <v>345</v>
      </c>
      <c r="E439" s="255" t="s">
        <v>1300</v>
      </c>
      <c r="F439" s="256" t="s">
        <v>1301</v>
      </c>
      <c r="G439" s="257" t="s">
        <v>172</v>
      </c>
      <c r="H439" s="258">
        <v>78.099999999999994</v>
      </c>
      <c r="I439" s="259"/>
      <c r="J439" s="260"/>
      <c r="K439" s="261">
        <f>ROUND(P439*H439,2)</f>
        <v>0</v>
      </c>
      <c r="L439" s="256" t="s">
        <v>450</v>
      </c>
      <c r="M439" s="262"/>
      <c r="N439" s="263" t="s">
        <v>1</v>
      </c>
      <c r="O439" s="230" t="s">
        <v>41</v>
      </c>
      <c r="P439" s="231">
        <f>I439+J439</f>
        <v>0</v>
      </c>
      <c r="Q439" s="231">
        <f>ROUND(I439*H439,2)</f>
        <v>0</v>
      </c>
      <c r="R439" s="231">
        <f>ROUND(J439*H439,2)</f>
        <v>0</v>
      </c>
      <c r="S439" s="92"/>
      <c r="T439" s="232">
        <f>S439*H439</f>
        <v>0</v>
      </c>
      <c r="U439" s="232">
        <v>0.00029999999999999997</v>
      </c>
      <c r="V439" s="232">
        <f>U439*H439</f>
        <v>0.023429999999999996</v>
      </c>
      <c r="W439" s="232">
        <v>0</v>
      </c>
      <c r="X439" s="233">
        <f>W439*H439</f>
        <v>0</v>
      </c>
      <c r="Y439" s="39"/>
      <c r="Z439" s="39"/>
      <c r="AA439" s="39"/>
      <c r="AB439" s="39"/>
      <c r="AC439" s="39"/>
      <c r="AD439" s="39"/>
      <c r="AE439" s="39"/>
      <c r="AR439" s="234" t="s">
        <v>372</v>
      </c>
      <c r="AT439" s="234" t="s">
        <v>345</v>
      </c>
      <c r="AU439" s="234" t="s">
        <v>88</v>
      </c>
      <c r="AY439" s="18" t="s">
        <v>167</v>
      </c>
      <c r="BE439" s="235">
        <f>IF(O439="základní",K439,0)</f>
        <v>0</v>
      </c>
      <c r="BF439" s="235">
        <f>IF(O439="snížená",K439,0)</f>
        <v>0</v>
      </c>
      <c r="BG439" s="235">
        <f>IF(O439="zákl. přenesená",K439,0)</f>
        <v>0</v>
      </c>
      <c r="BH439" s="235">
        <f>IF(O439="sníž. přenesená",K439,0)</f>
        <v>0</v>
      </c>
      <c r="BI439" s="235">
        <f>IF(O439="nulová",K439,0)</f>
        <v>0</v>
      </c>
      <c r="BJ439" s="18" t="s">
        <v>86</v>
      </c>
      <c r="BK439" s="235">
        <f>ROUND(P439*H439,2)</f>
        <v>0</v>
      </c>
      <c r="BL439" s="18" t="s">
        <v>268</v>
      </c>
      <c r="BM439" s="234" t="s">
        <v>1690</v>
      </c>
    </row>
    <row r="440" s="2" customFormat="1">
      <c r="A440" s="39"/>
      <c r="B440" s="40"/>
      <c r="C440" s="41"/>
      <c r="D440" s="236" t="s">
        <v>176</v>
      </c>
      <c r="E440" s="41"/>
      <c r="F440" s="237" t="s">
        <v>1301</v>
      </c>
      <c r="G440" s="41"/>
      <c r="H440" s="41"/>
      <c r="I440" s="238"/>
      <c r="J440" s="238"/>
      <c r="K440" s="41"/>
      <c r="L440" s="41"/>
      <c r="M440" s="45"/>
      <c r="N440" s="264"/>
      <c r="O440" s="265"/>
      <c r="P440" s="266"/>
      <c r="Q440" s="266"/>
      <c r="R440" s="266"/>
      <c r="S440" s="266"/>
      <c r="T440" s="266"/>
      <c r="U440" s="266"/>
      <c r="V440" s="266"/>
      <c r="W440" s="266"/>
      <c r="X440" s="267"/>
      <c r="Y440" s="39"/>
      <c r="Z440" s="39"/>
      <c r="AA440" s="39"/>
      <c r="AB440" s="39"/>
      <c r="AC440" s="39"/>
      <c r="AD440" s="39"/>
      <c r="AE440" s="39"/>
      <c r="AT440" s="18" t="s">
        <v>176</v>
      </c>
      <c r="AU440" s="18" t="s">
        <v>88</v>
      </c>
    </row>
    <row r="441" s="2" customFormat="1" ht="6.96" customHeight="1">
      <c r="A441" s="39"/>
      <c r="B441" s="67"/>
      <c r="C441" s="68"/>
      <c r="D441" s="68"/>
      <c r="E441" s="68"/>
      <c r="F441" s="68"/>
      <c r="G441" s="68"/>
      <c r="H441" s="68"/>
      <c r="I441" s="68"/>
      <c r="J441" s="68"/>
      <c r="K441" s="68"/>
      <c r="L441" s="68"/>
      <c r="M441" s="45"/>
      <c r="N441" s="39"/>
      <c r="P441" s="39"/>
      <c r="Q441" s="39"/>
      <c r="R441" s="39"/>
      <c r="S441" s="39"/>
      <c r="T441" s="39"/>
      <c r="U441" s="39"/>
      <c r="V441" s="39"/>
      <c r="W441" s="39"/>
      <c r="X441" s="39"/>
      <c r="Y441" s="39"/>
      <c r="Z441" s="39"/>
      <c r="AA441" s="39"/>
      <c r="AB441" s="39"/>
      <c r="AC441" s="39"/>
      <c r="AD441" s="39"/>
      <c r="AE441" s="39"/>
    </row>
  </sheetData>
  <sheetProtection sheet="1" autoFilter="0" formatColumns="0" formatRows="0" objects="1" scenarios="1" spinCount="100000" saltValue="dw/Ew5IO6ZDHd63a1S+v3gUCWRraAQq2yT7KaV8UyQWxRgRThWs32QlddwXcKY1UOjbd2xSoIzOpQheTglOGNw==" hashValue="VtoVgeuUcUbh9nxUXBHvndn8JF9OHwOwfL23uxiXVM5eLN96GVP4aXRdGVOAgqLXzB1/PmqzoUDrI7lzGTHlOg==" algorithmName="SHA-512" password="CC35"/>
  <autoFilter ref="C127:L440"/>
  <mergeCells count="9">
    <mergeCell ref="E7:H7"/>
    <mergeCell ref="E9:H9"/>
    <mergeCell ref="E18:H18"/>
    <mergeCell ref="E27:H27"/>
    <mergeCell ref="E85:H85"/>
    <mergeCell ref="E87:H87"/>
    <mergeCell ref="E118:H118"/>
    <mergeCell ref="E120:H120"/>
    <mergeCell ref="M2:Z2"/>
  </mergeCells>
  <hyperlinks>
    <hyperlink ref="F133" r:id="rId1" display="https://podminky.urs.cz/item/CS_URS_2023_02/113106161"/>
    <hyperlink ref="F136" r:id="rId2" display="https://podminky.urs.cz/item/CS_URS_2023_02/113106171"/>
    <hyperlink ref="F139" r:id="rId3" display="https://podminky.urs.cz/item/CS_URS_2023_02/113106271"/>
    <hyperlink ref="F143" r:id="rId4" display="https://podminky.urs.cz/item/CS_URS_2023_02/113106271"/>
    <hyperlink ref="F147" r:id="rId5" display="https://podminky.urs.cz/item/CS_URS_2023_02/113107122"/>
    <hyperlink ref="F150" r:id="rId6" display="https://podminky.urs.cz/item/CS_URS_2023_02/113107162"/>
    <hyperlink ref="F153" r:id="rId7" display="https://podminky.urs.cz/item/CS_URS_2023_02/113107163"/>
    <hyperlink ref="F156" r:id="rId8" display="https://podminky.urs.cz/item/CS_URS_2023_02/113107223"/>
    <hyperlink ref="F159" r:id="rId9" display="https://podminky.urs.cz/item/CS_URS_2023_02/113107243"/>
    <hyperlink ref="F162" r:id="rId10" display="https://podminky.urs.cz/item/CS_URS_2023_02/113201112"/>
    <hyperlink ref="F165" r:id="rId11" display="https://podminky.urs.cz/item/CS_URS_2023_02/113202111"/>
    <hyperlink ref="F168" r:id="rId12" display="https://podminky.urs.cz/item/CS_URS_2023_02/122251102"/>
    <hyperlink ref="F172" r:id="rId13" display="https://podminky.urs.cz/item/CS_URS_2023_02/122252203"/>
    <hyperlink ref="F175" r:id="rId14" display="https://podminky.urs.cz/item/CS_URS_2022_01/122702119"/>
    <hyperlink ref="F184" r:id="rId15" display="https://podminky.urs.cz/item/CS_URS_2023_02/131151201"/>
    <hyperlink ref="F188" r:id="rId16" display="https://podminky.urs.cz/item/CS_URS_2023_02/132151101"/>
    <hyperlink ref="F192" r:id="rId17" display="https://podminky.urs.cz/item/CS_URS_2023_02/162751117"/>
    <hyperlink ref="F195" r:id="rId18" display="https://podminky.urs.cz/item/CS_URS_2023_02/162751117"/>
    <hyperlink ref="F199" r:id="rId19" display="https://podminky.urs.cz/item/CS_URS_2023_02/162751119"/>
    <hyperlink ref="F204" r:id="rId20" display="https://podminky.urs.cz/item/CS_URS_2023_02/162751119"/>
    <hyperlink ref="F209" r:id="rId21" display="https://podminky.urs.cz/item/CS_URS_2023_02/171152111"/>
    <hyperlink ref="F212" r:id="rId22" display="https://podminky.urs.cz/item/CS_URS_2023_02/171201221"/>
    <hyperlink ref="F216" r:id="rId23" display="https://podminky.urs.cz/item/CS_URS_2023_02/171251201"/>
    <hyperlink ref="F219" r:id="rId24" display="https://podminky.urs.cz/item/CS_URS_2023_02/181951112"/>
    <hyperlink ref="F252" r:id="rId25" display="https://podminky.urs.cz/item/CS_URS_2022_01/564671111"/>
    <hyperlink ref="F255" r:id="rId26" display="https://podminky.urs.cz/item/CS_URS_2022_01/564671111"/>
    <hyperlink ref="F258" r:id="rId27" display="https://podminky.urs.cz/item/CS_URS_2022_01/919726122"/>
    <hyperlink ref="F263" r:id="rId28" display="https://podminky.urs.cz/item/CS_URS_2023_02/212752102"/>
    <hyperlink ref="F275" r:id="rId29" display="https://podminky.urs.cz/item/CS_URS_2023_02/564851011"/>
    <hyperlink ref="F279" r:id="rId30" display="https://podminky.urs.cz/item/CS_URS_2023_02/564851111"/>
    <hyperlink ref="F283" r:id="rId31" display="https://podminky.urs.cz/item/CS_URS_2023_02/564861111"/>
    <hyperlink ref="F287" r:id="rId32" display="https://podminky.urs.cz/item/CS_URS_2023_02/565135121"/>
    <hyperlink ref="F291" r:id="rId33" display="https://podminky.urs.cz/item/CS_URS_2023_02/567122114"/>
    <hyperlink ref="F295" r:id="rId34" display="https://podminky.urs.cz/item/CS_URS_2023_02/567122114"/>
    <hyperlink ref="F299" r:id="rId35" display="https://podminky.urs.cz/item/CS_URS_2023_02/573211107"/>
    <hyperlink ref="F302" r:id="rId36" display="https://podminky.urs.cz/item/CS_URS_2023_02/577135121"/>
    <hyperlink ref="F305" r:id="rId37" display="https://podminky.urs.cz/item/CS_URS_2023_02/577156121"/>
    <hyperlink ref="F316" r:id="rId38" display="https://podminky.urs.cz/item/CS_URS_2023_02/596211110"/>
    <hyperlink ref="F320" r:id="rId39" display="https://podminky.urs.cz/item/CS_URS_2023_02/596211112"/>
    <hyperlink ref="F324" r:id="rId40" display="https://podminky.urs.cz/item/CS_URS_2023_02/596212210"/>
    <hyperlink ref="F334" r:id="rId41" display="https://podminky.urs.cz/item/CS_URS_2022_01/890411811"/>
    <hyperlink ref="F344" r:id="rId42" display="https://podminky.urs.cz/item/CS_URS_2022_01/899331111"/>
    <hyperlink ref="F347" r:id="rId43" display="https://podminky.urs.cz/item/CS_URS_2022_01/899431111"/>
    <hyperlink ref="F351" r:id="rId44" display="https://podminky.urs.cz/item/CS_URS_2023_02/916131113"/>
    <hyperlink ref="F357" r:id="rId45" display="https://podminky.urs.cz/item/CS_URS_2023_02/916241213"/>
    <hyperlink ref="F368" r:id="rId46" display="https://podminky.urs.cz/item/CS_URS_2022_01/916991121"/>
    <hyperlink ref="F372" r:id="rId47" display="https://podminky.urs.cz/item/CS_URS_2023_02/919732211"/>
    <hyperlink ref="F375" r:id="rId48" display="https://podminky.urs.cz/item/CS_URS_2023_02/919735112"/>
    <hyperlink ref="F378" r:id="rId49" display="https://podminky.urs.cz/item/CS_URS_2023_02/979024443"/>
    <hyperlink ref="F381" r:id="rId50" display="https://podminky.urs.cz/item/CS_URS_2023_02/979054451"/>
    <hyperlink ref="F384" r:id="rId51" display="https://podminky.urs.cz/item/CS_URS_2023_02/979071121"/>
    <hyperlink ref="F392" r:id="rId52" display="https://podminky.urs.cz/item/CS_URS_2022_01/997221551"/>
    <hyperlink ref="F398" r:id="rId53" display="https://podminky.urs.cz/item/CS_URS_2022_01/997221559"/>
    <hyperlink ref="F403" r:id="rId54" display="https://podminky.urs.cz/item/CS_URS_2022_01/997221561"/>
    <hyperlink ref="F408" r:id="rId55" display="https://podminky.urs.cz/item/CS_URS_2022_01/997221569"/>
    <hyperlink ref="F413" r:id="rId56" display="https://podminky.urs.cz/item/CS_URS_2022_01/997221569"/>
    <hyperlink ref="F418" r:id="rId57" display="https://podminky.urs.cz/item/CS_URS_2022_01/997221861"/>
    <hyperlink ref="F423" r:id="rId58" display="https://podminky.urs.cz/item/CS_URS_2022_01/997221873"/>
    <hyperlink ref="F428" r:id="rId59" display="https://podminky.urs.cz/item/CS_URS_2022_01/997221875"/>
    <hyperlink ref="F433" r:id="rId60" display="https://podminky.urs.cz/item/CS_URS_2023_02/998225111"/>
    <hyperlink ref="F438" r:id="rId61" display="https://podminky.urs.cz/item/CS_URS_2022_01/71113210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100</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1691</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ROUND((SUM(BE128:BE531)),  2)</f>
        <v>0</v>
      </c>
      <c r="G35" s="39"/>
      <c r="H35" s="39"/>
      <c r="I35" s="157">
        <v>0.20999999999999999</v>
      </c>
      <c r="J35" s="39"/>
      <c r="K35" s="152">
        <f>ROUND(((SUM(BE128:BE531))*I35),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ROUND((SUM(BF128:BF531)),  2)</f>
        <v>0</v>
      </c>
      <c r="G36" s="39"/>
      <c r="H36" s="39"/>
      <c r="I36" s="157">
        <v>0.14999999999999999</v>
      </c>
      <c r="J36" s="39"/>
      <c r="K36" s="152">
        <f>ROUND(((SUM(BF128:BF531))*I36),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ROUND((SUM(BG128:BG531)),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ROUND((SUM(BH128:BH531)),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ROUND((SUM(BI128:BI531)),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105 - MK ul. B. Němcové</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Q128</f>
        <v>0</v>
      </c>
      <c r="J96" s="111">
        <f>R128</f>
        <v>0</v>
      </c>
      <c r="K96" s="111">
        <f>K128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Q129</f>
        <v>0</v>
      </c>
      <c r="J97" s="185">
        <f>R129</f>
        <v>0</v>
      </c>
      <c r="K97" s="185">
        <f>K129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Q130</f>
        <v>0</v>
      </c>
      <c r="J98" s="191">
        <f>R130</f>
        <v>0</v>
      </c>
      <c r="K98" s="191">
        <f>K130</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1501</v>
      </c>
      <c r="E99" s="190"/>
      <c r="F99" s="190"/>
      <c r="G99" s="190"/>
      <c r="H99" s="190"/>
      <c r="I99" s="191">
        <f>Q267</f>
        <v>0</v>
      </c>
      <c r="J99" s="191">
        <f>R267</f>
        <v>0</v>
      </c>
      <c r="K99" s="191">
        <f>K267</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464</v>
      </c>
      <c r="E100" s="190"/>
      <c r="F100" s="190"/>
      <c r="G100" s="190"/>
      <c r="H100" s="190"/>
      <c r="I100" s="191">
        <f>Q303</f>
        <v>0</v>
      </c>
      <c r="J100" s="191">
        <f>R303</f>
        <v>0</v>
      </c>
      <c r="K100" s="191">
        <f>K303</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465</v>
      </c>
      <c r="E101" s="190"/>
      <c r="F101" s="190"/>
      <c r="G101" s="190"/>
      <c r="H101" s="190"/>
      <c r="I101" s="191">
        <f>Q308</f>
        <v>0</v>
      </c>
      <c r="J101" s="191">
        <f>R308</f>
        <v>0</v>
      </c>
      <c r="K101" s="191">
        <f>K308</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467</v>
      </c>
      <c r="E102" s="190"/>
      <c r="F102" s="190"/>
      <c r="G102" s="190"/>
      <c r="H102" s="190"/>
      <c r="I102" s="191">
        <f>Q313</f>
        <v>0</v>
      </c>
      <c r="J102" s="191">
        <f>R313</f>
        <v>0</v>
      </c>
      <c r="K102" s="191">
        <f>K313</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468</v>
      </c>
      <c r="E103" s="190"/>
      <c r="F103" s="190"/>
      <c r="G103" s="190"/>
      <c r="H103" s="190"/>
      <c r="I103" s="191">
        <f>Q395</f>
        <v>0</v>
      </c>
      <c r="J103" s="191">
        <f>R395</f>
        <v>0</v>
      </c>
      <c r="K103" s="191">
        <f>K395</f>
        <v>0</v>
      </c>
      <c r="L103" s="188"/>
      <c r="M103" s="192"/>
      <c r="S103" s="10"/>
      <c r="T103" s="10"/>
      <c r="U103" s="10"/>
      <c r="V103" s="10"/>
      <c r="W103" s="10"/>
      <c r="X103" s="10"/>
      <c r="Y103" s="10"/>
      <c r="Z103" s="10"/>
      <c r="AA103" s="10"/>
      <c r="AB103" s="10"/>
      <c r="AC103" s="10"/>
      <c r="AD103" s="10"/>
      <c r="AE103" s="10"/>
    </row>
    <row r="104" s="10" customFormat="1" ht="19.92" customHeight="1">
      <c r="A104" s="10"/>
      <c r="B104" s="187"/>
      <c r="C104" s="188"/>
      <c r="D104" s="189" t="s">
        <v>469</v>
      </c>
      <c r="E104" s="190"/>
      <c r="F104" s="190"/>
      <c r="G104" s="190"/>
      <c r="H104" s="190"/>
      <c r="I104" s="191">
        <f>Q412</f>
        <v>0</v>
      </c>
      <c r="J104" s="191">
        <f>R412</f>
        <v>0</v>
      </c>
      <c r="K104" s="191">
        <f>K412</f>
        <v>0</v>
      </c>
      <c r="L104" s="188"/>
      <c r="M104" s="192"/>
      <c r="S104" s="10"/>
      <c r="T104" s="10"/>
      <c r="U104" s="10"/>
      <c r="V104" s="10"/>
      <c r="W104" s="10"/>
      <c r="X104" s="10"/>
      <c r="Y104" s="10"/>
      <c r="Z104" s="10"/>
      <c r="AA104" s="10"/>
      <c r="AB104" s="10"/>
      <c r="AC104" s="10"/>
      <c r="AD104" s="10"/>
      <c r="AE104" s="10"/>
    </row>
    <row r="105" s="10" customFormat="1" ht="19.92" customHeight="1">
      <c r="A105" s="10"/>
      <c r="B105" s="187"/>
      <c r="C105" s="188"/>
      <c r="D105" s="189" t="s">
        <v>470</v>
      </c>
      <c r="E105" s="190"/>
      <c r="F105" s="190"/>
      <c r="G105" s="190"/>
      <c r="H105" s="190"/>
      <c r="I105" s="191">
        <f>Q469</f>
        <v>0</v>
      </c>
      <c r="J105" s="191">
        <f>R469</f>
        <v>0</v>
      </c>
      <c r="K105" s="191">
        <f>K469</f>
        <v>0</v>
      </c>
      <c r="L105" s="188"/>
      <c r="M105" s="192"/>
      <c r="S105" s="10"/>
      <c r="T105" s="10"/>
      <c r="U105" s="10"/>
      <c r="V105" s="10"/>
      <c r="W105" s="10"/>
      <c r="X105" s="10"/>
      <c r="Y105" s="10"/>
      <c r="Z105" s="10"/>
      <c r="AA105" s="10"/>
      <c r="AB105" s="10"/>
      <c r="AC105" s="10"/>
      <c r="AD105" s="10"/>
      <c r="AE105" s="10"/>
    </row>
    <row r="106" s="10" customFormat="1" ht="19.92" customHeight="1">
      <c r="A106" s="10"/>
      <c r="B106" s="187"/>
      <c r="C106" s="188"/>
      <c r="D106" s="189" t="s">
        <v>471</v>
      </c>
      <c r="E106" s="190"/>
      <c r="F106" s="190"/>
      <c r="G106" s="190"/>
      <c r="H106" s="190"/>
      <c r="I106" s="191">
        <f>Q521</f>
        <v>0</v>
      </c>
      <c r="J106" s="191">
        <f>R521</f>
        <v>0</v>
      </c>
      <c r="K106" s="191">
        <f>K521</f>
        <v>0</v>
      </c>
      <c r="L106" s="188"/>
      <c r="M106" s="192"/>
      <c r="S106" s="10"/>
      <c r="T106" s="10"/>
      <c r="U106" s="10"/>
      <c r="V106" s="10"/>
      <c r="W106" s="10"/>
      <c r="X106" s="10"/>
      <c r="Y106" s="10"/>
      <c r="Z106" s="10"/>
      <c r="AA106" s="10"/>
      <c r="AB106" s="10"/>
      <c r="AC106" s="10"/>
      <c r="AD106" s="10"/>
      <c r="AE106" s="10"/>
    </row>
    <row r="107" s="9" customFormat="1" ht="24.96" customHeight="1">
      <c r="A107" s="9"/>
      <c r="B107" s="181"/>
      <c r="C107" s="182"/>
      <c r="D107" s="183" t="s">
        <v>472</v>
      </c>
      <c r="E107" s="184"/>
      <c r="F107" s="184"/>
      <c r="G107" s="184"/>
      <c r="H107" s="184"/>
      <c r="I107" s="185">
        <f>Q525</f>
        <v>0</v>
      </c>
      <c r="J107" s="185">
        <f>R525</f>
        <v>0</v>
      </c>
      <c r="K107" s="185">
        <f>K525</f>
        <v>0</v>
      </c>
      <c r="L107" s="182"/>
      <c r="M107" s="186"/>
      <c r="S107" s="9"/>
      <c r="T107" s="9"/>
      <c r="U107" s="9"/>
      <c r="V107" s="9"/>
      <c r="W107" s="9"/>
      <c r="X107" s="9"/>
      <c r="Y107" s="9"/>
      <c r="Z107" s="9"/>
      <c r="AA107" s="9"/>
      <c r="AB107" s="9"/>
      <c r="AC107" s="9"/>
      <c r="AD107" s="9"/>
      <c r="AE107" s="9"/>
    </row>
    <row r="108" s="10" customFormat="1" ht="19.92" customHeight="1">
      <c r="A108" s="10"/>
      <c r="B108" s="187"/>
      <c r="C108" s="188"/>
      <c r="D108" s="189" t="s">
        <v>473</v>
      </c>
      <c r="E108" s="190"/>
      <c r="F108" s="190"/>
      <c r="G108" s="190"/>
      <c r="H108" s="190"/>
      <c r="I108" s="191">
        <f>Q526</f>
        <v>0</v>
      </c>
      <c r="J108" s="191">
        <f>R526</f>
        <v>0</v>
      </c>
      <c r="K108" s="191">
        <f>K526</f>
        <v>0</v>
      </c>
      <c r="L108" s="188"/>
      <c r="M108" s="19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8"/>
      <c r="M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70"/>
      <c r="M114" s="64"/>
      <c r="S114" s="39"/>
      <c r="T114" s="39"/>
      <c r="U114" s="39"/>
      <c r="V114" s="39"/>
      <c r="W114" s="39"/>
      <c r="X114" s="39"/>
      <c r="Y114" s="39"/>
      <c r="Z114" s="39"/>
      <c r="AA114" s="39"/>
      <c r="AB114" s="39"/>
      <c r="AC114" s="39"/>
      <c r="AD114" s="39"/>
      <c r="AE114" s="39"/>
    </row>
    <row r="115" s="2" customFormat="1" ht="24.96" customHeight="1">
      <c r="A115" s="39"/>
      <c r="B115" s="40"/>
      <c r="C115" s="24" t="s">
        <v>148</v>
      </c>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6.5" customHeight="1">
      <c r="A118" s="39"/>
      <c r="B118" s="40"/>
      <c r="C118" s="41"/>
      <c r="D118" s="41"/>
      <c r="E118" s="176" t="str">
        <f>E7</f>
        <v>Úpravy náměstí Republiky v rámci MPZ Tachov</v>
      </c>
      <c r="F118" s="33"/>
      <c r="G118" s="33"/>
      <c r="H118" s="33"/>
      <c r="I118" s="41"/>
      <c r="J118" s="41"/>
      <c r="K118" s="41"/>
      <c r="L118" s="41"/>
      <c r="M118" s="64"/>
      <c r="S118" s="39"/>
      <c r="T118" s="39"/>
      <c r="U118" s="39"/>
      <c r="V118" s="39"/>
      <c r="W118" s="39"/>
      <c r="X118" s="39"/>
      <c r="Y118" s="39"/>
      <c r="Z118" s="39"/>
      <c r="AA118" s="39"/>
      <c r="AB118" s="39"/>
      <c r="AC118" s="39"/>
      <c r="AD118" s="39"/>
      <c r="AE118" s="39"/>
    </row>
    <row r="119" s="2" customFormat="1" ht="12" customHeight="1">
      <c r="A119" s="39"/>
      <c r="B119" s="40"/>
      <c r="C119" s="33" t="s">
        <v>133</v>
      </c>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105 - MK ul. B. Němcové</v>
      </c>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41"/>
      <c r="M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F12</f>
        <v xml:space="preserve"> </v>
      </c>
      <c r="G122" s="41"/>
      <c r="H122" s="41"/>
      <c r="I122" s="33" t="s">
        <v>23</v>
      </c>
      <c r="J122" s="80" t="str">
        <f>IF(J12="","",J12)</f>
        <v>11. 12. 2023</v>
      </c>
      <c r="K122" s="41"/>
      <c r="L122" s="41"/>
      <c r="M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41"/>
      <c r="M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E15</f>
        <v>Město Tachov</v>
      </c>
      <c r="G124" s="41"/>
      <c r="H124" s="41"/>
      <c r="I124" s="33" t="s">
        <v>31</v>
      </c>
      <c r="J124" s="37" t="str">
        <f>E21</f>
        <v>Ing. Václav Lacyk</v>
      </c>
      <c r="K124" s="41"/>
      <c r="L124" s="41"/>
      <c r="M124" s="64"/>
      <c r="S124" s="39"/>
      <c r="T124" s="39"/>
      <c r="U124" s="39"/>
      <c r="V124" s="39"/>
      <c r="W124" s="39"/>
      <c r="X124" s="39"/>
      <c r="Y124" s="39"/>
      <c r="Z124" s="39"/>
      <c r="AA124" s="39"/>
      <c r="AB124" s="39"/>
      <c r="AC124" s="39"/>
      <c r="AD124" s="39"/>
      <c r="AE124" s="39"/>
    </row>
    <row r="125" s="2" customFormat="1" ht="25.65" customHeight="1">
      <c r="A125" s="39"/>
      <c r="B125" s="40"/>
      <c r="C125" s="33" t="s">
        <v>29</v>
      </c>
      <c r="D125" s="41"/>
      <c r="E125" s="41"/>
      <c r="F125" s="28" t="str">
        <f>IF(E18="","",E18)</f>
        <v>Vyplň údaj</v>
      </c>
      <c r="G125" s="41"/>
      <c r="H125" s="41"/>
      <c r="I125" s="33" t="s">
        <v>33</v>
      </c>
      <c r="J125" s="37" t="str">
        <f>E24</f>
        <v>D PROJEKT PLZEŇ Nedvěd s.r.o.</v>
      </c>
      <c r="K125" s="41"/>
      <c r="L125" s="41"/>
      <c r="M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41"/>
      <c r="M126" s="64"/>
      <c r="S126" s="39"/>
      <c r="T126" s="39"/>
      <c r="U126" s="39"/>
      <c r="V126" s="39"/>
      <c r="W126" s="39"/>
      <c r="X126" s="39"/>
      <c r="Y126" s="39"/>
      <c r="Z126" s="39"/>
      <c r="AA126" s="39"/>
      <c r="AB126" s="39"/>
      <c r="AC126" s="39"/>
      <c r="AD126" s="39"/>
      <c r="AE126" s="39"/>
    </row>
    <row r="127" s="11" customFormat="1" ht="29.28" customHeight="1">
      <c r="A127" s="193"/>
      <c r="B127" s="194"/>
      <c r="C127" s="195" t="s">
        <v>149</v>
      </c>
      <c r="D127" s="196" t="s">
        <v>61</v>
      </c>
      <c r="E127" s="196" t="s">
        <v>57</v>
      </c>
      <c r="F127" s="196" t="s">
        <v>58</v>
      </c>
      <c r="G127" s="196" t="s">
        <v>150</v>
      </c>
      <c r="H127" s="196" t="s">
        <v>151</v>
      </c>
      <c r="I127" s="196" t="s">
        <v>152</v>
      </c>
      <c r="J127" s="196" t="s">
        <v>153</v>
      </c>
      <c r="K127" s="196" t="s">
        <v>143</v>
      </c>
      <c r="L127" s="197" t="s">
        <v>154</v>
      </c>
      <c r="M127" s="198"/>
      <c r="N127" s="101" t="s">
        <v>1</v>
      </c>
      <c r="O127" s="102" t="s">
        <v>40</v>
      </c>
      <c r="P127" s="102" t="s">
        <v>155</v>
      </c>
      <c r="Q127" s="102" t="s">
        <v>156</v>
      </c>
      <c r="R127" s="102" t="s">
        <v>157</v>
      </c>
      <c r="S127" s="102" t="s">
        <v>158</v>
      </c>
      <c r="T127" s="102" t="s">
        <v>159</v>
      </c>
      <c r="U127" s="102" t="s">
        <v>160</v>
      </c>
      <c r="V127" s="102" t="s">
        <v>161</v>
      </c>
      <c r="W127" s="102" t="s">
        <v>162</v>
      </c>
      <c r="X127" s="103" t="s">
        <v>163</v>
      </c>
      <c r="Y127" s="193"/>
      <c r="Z127" s="193"/>
      <c r="AA127" s="193"/>
      <c r="AB127" s="193"/>
      <c r="AC127" s="193"/>
      <c r="AD127" s="193"/>
      <c r="AE127" s="193"/>
    </row>
    <row r="128" s="2" customFormat="1" ht="22.8" customHeight="1">
      <c r="A128" s="39"/>
      <c r="B128" s="40"/>
      <c r="C128" s="108" t="s">
        <v>164</v>
      </c>
      <c r="D128" s="41"/>
      <c r="E128" s="41"/>
      <c r="F128" s="41"/>
      <c r="G128" s="41"/>
      <c r="H128" s="41"/>
      <c r="I128" s="41"/>
      <c r="J128" s="41"/>
      <c r="K128" s="199">
        <f>BK128</f>
        <v>0</v>
      </c>
      <c r="L128" s="41"/>
      <c r="M128" s="45"/>
      <c r="N128" s="104"/>
      <c r="O128" s="200"/>
      <c r="P128" s="105"/>
      <c r="Q128" s="201">
        <f>Q129+Q525</f>
        <v>0</v>
      </c>
      <c r="R128" s="201">
        <f>R129+R525</f>
        <v>0</v>
      </c>
      <c r="S128" s="105"/>
      <c r="T128" s="202">
        <f>T129+T525</f>
        <v>0</v>
      </c>
      <c r="U128" s="105"/>
      <c r="V128" s="202">
        <f>V129+V525</f>
        <v>199.86143371</v>
      </c>
      <c r="W128" s="105"/>
      <c r="X128" s="203">
        <f>X129+X525</f>
        <v>532.50800000000004</v>
      </c>
      <c r="Y128" s="39"/>
      <c r="Z128" s="39"/>
      <c r="AA128" s="39"/>
      <c r="AB128" s="39"/>
      <c r="AC128" s="39"/>
      <c r="AD128" s="39"/>
      <c r="AE128" s="39"/>
      <c r="AT128" s="18" t="s">
        <v>77</v>
      </c>
      <c r="AU128" s="18" t="s">
        <v>145</v>
      </c>
      <c r="BK128" s="204">
        <f>BK129+BK525</f>
        <v>0</v>
      </c>
    </row>
    <row r="129" s="12" customFormat="1" ht="25.92" customHeight="1">
      <c r="A129" s="12"/>
      <c r="B129" s="205"/>
      <c r="C129" s="206"/>
      <c r="D129" s="207" t="s">
        <v>77</v>
      </c>
      <c r="E129" s="208" t="s">
        <v>165</v>
      </c>
      <c r="F129" s="208" t="s">
        <v>166</v>
      </c>
      <c r="G129" s="206"/>
      <c r="H129" s="206"/>
      <c r="I129" s="209"/>
      <c r="J129" s="209"/>
      <c r="K129" s="210">
        <f>BK129</f>
        <v>0</v>
      </c>
      <c r="L129" s="206"/>
      <c r="M129" s="211"/>
      <c r="N129" s="212"/>
      <c r="O129" s="213"/>
      <c r="P129" s="213"/>
      <c r="Q129" s="214">
        <f>Q130+Q267+Q303+Q308+Q313+Q395+Q412+Q469+Q521</f>
        <v>0</v>
      </c>
      <c r="R129" s="214">
        <f>R130+R267+R303+R308+R313+R395+R412+R469+R521</f>
        <v>0</v>
      </c>
      <c r="S129" s="213"/>
      <c r="T129" s="215">
        <f>T130+T267+T303+T308+T313+T395+T412+T469+T521</f>
        <v>0</v>
      </c>
      <c r="U129" s="213"/>
      <c r="V129" s="215">
        <f>V130+V267+V303+V308+V313+V395+V412+V469+V521</f>
        <v>199.85057370999999</v>
      </c>
      <c r="W129" s="213"/>
      <c r="X129" s="216">
        <f>X130+X267+X303+X308+X313+X395+X412+X469+X521</f>
        <v>532.50800000000004</v>
      </c>
      <c r="Y129" s="12"/>
      <c r="Z129" s="12"/>
      <c r="AA129" s="12"/>
      <c r="AB129" s="12"/>
      <c r="AC129" s="12"/>
      <c r="AD129" s="12"/>
      <c r="AE129" s="12"/>
      <c r="AR129" s="217" t="s">
        <v>86</v>
      </c>
      <c r="AT129" s="218" t="s">
        <v>77</v>
      </c>
      <c r="AU129" s="218" t="s">
        <v>78</v>
      </c>
      <c r="AY129" s="217" t="s">
        <v>167</v>
      </c>
      <c r="BK129" s="219">
        <f>BK130+BK267+BK303+BK308+BK313+BK395+BK412+BK469+BK521</f>
        <v>0</v>
      </c>
    </row>
    <row r="130" s="12" customFormat="1" ht="22.8" customHeight="1">
      <c r="A130" s="12"/>
      <c r="B130" s="205"/>
      <c r="C130" s="206"/>
      <c r="D130" s="207" t="s">
        <v>77</v>
      </c>
      <c r="E130" s="220" t="s">
        <v>86</v>
      </c>
      <c r="F130" s="220" t="s">
        <v>168</v>
      </c>
      <c r="G130" s="206"/>
      <c r="H130" s="206"/>
      <c r="I130" s="209"/>
      <c r="J130" s="209"/>
      <c r="K130" s="221">
        <f>BK130</f>
        <v>0</v>
      </c>
      <c r="L130" s="206"/>
      <c r="M130" s="211"/>
      <c r="N130" s="212"/>
      <c r="O130" s="213"/>
      <c r="P130" s="213"/>
      <c r="Q130" s="214">
        <f>SUM(Q131:Q266)</f>
        <v>0</v>
      </c>
      <c r="R130" s="214">
        <f>SUM(R131:R266)</f>
        <v>0</v>
      </c>
      <c r="S130" s="213"/>
      <c r="T130" s="215">
        <f>SUM(T131:T266)</f>
        <v>0</v>
      </c>
      <c r="U130" s="213"/>
      <c r="V130" s="215">
        <f>SUM(V131:V266)</f>
        <v>5.9533670000000001</v>
      </c>
      <c r="W130" s="213"/>
      <c r="X130" s="216">
        <f>SUM(X131:X266)</f>
        <v>526.74800000000005</v>
      </c>
      <c r="Y130" s="12"/>
      <c r="Z130" s="12"/>
      <c r="AA130" s="12"/>
      <c r="AB130" s="12"/>
      <c r="AC130" s="12"/>
      <c r="AD130" s="12"/>
      <c r="AE130" s="12"/>
      <c r="AR130" s="217" t="s">
        <v>86</v>
      </c>
      <c r="AT130" s="218" t="s">
        <v>77</v>
      </c>
      <c r="AU130" s="218" t="s">
        <v>86</v>
      </c>
      <c r="AY130" s="217" t="s">
        <v>167</v>
      </c>
      <c r="BK130" s="219">
        <f>SUM(BK131:BK266)</f>
        <v>0</v>
      </c>
    </row>
    <row r="131" s="2" customFormat="1" ht="24.15" customHeight="1">
      <c r="A131" s="39"/>
      <c r="B131" s="40"/>
      <c r="C131" s="222" t="s">
        <v>86</v>
      </c>
      <c r="D131" s="222" t="s">
        <v>169</v>
      </c>
      <c r="E131" s="223" t="s">
        <v>1692</v>
      </c>
      <c r="F131" s="224" t="s">
        <v>1693</v>
      </c>
      <c r="G131" s="225" t="s">
        <v>172</v>
      </c>
      <c r="H131" s="226">
        <v>15.6</v>
      </c>
      <c r="I131" s="227"/>
      <c r="J131" s="227"/>
      <c r="K131" s="228">
        <f>ROUND(P131*H131,2)</f>
        <v>0</v>
      </c>
      <c r="L131" s="224" t="s">
        <v>478</v>
      </c>
      <c r="M131" s="45"/>
      <c r="N131" s="229" t="s">
        <v>1</v>
      </c>
      <c r="O131" s="230" t="s">
        <v>41</v>
      </c>
      <c r="P131" s="231">
        <f>I131+J131</f>
        <v>0</v>
      </c>
      <c r="Q131" s="231">
        <f>ROUND(I131*H131,2)</f>
        <v>0</v>
      </c>
      <c r="R131" s="231">
        <f>ROUND(J131*H131,2)</f>
        <v>0</v>
      </c>
      <c r="S131" s="92"/>
      <c r="T131" s="232">
        <f>S131*H131</f>
        <v>0</v>
      </c>
      <c r="U131" s="232">
        <v>0</v>
      </c>
      <c r="V131" s="232">
        <f>U131*H131</f>
        <v>0</v>
      </c>
      <c r="W131" s="232">
        <v>0.32000000000000001</v>
      </c>
      <c r="X131" s="233">
        <f>W131*H131</f>
        <v>4.992</v>
      </c>
      <c r="Y131" s="39"/>
      <c r="Z131" s="39"/>
      <c r="AA131" s="39"/>
      <c r="AB131" s="39"/>
      <c r="AC131" s="39"/>
      <c r="AD131" s="39"/>
      <c r="AE131" s="39"/>
      <c r="AR131" s="234" t="s">
        <v>174</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174</v>
      </c>
      <c r="BM131" s="234" t="s">
        <v>1694</v>
      </c>
    </row>
    <row r="132" s="2" customFormat="1">
      <c r="A132" s="39"/>
      <c r="B132" s="40"/>
      <c r="C132" s="41"/>
      <c r="D132" s="236" t="s">
        <v>176</v>
      </c>
      <c r="E132" s="41"/>
      <c r="F132" s="237" t="s">
        <v>1695</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1696</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ht="24.15" customHeight="1">
      <c r="A134" s="39"/>
      <c r="B134" s="40"/>
      <c r="C134" s="222" t="s">
        <v>88</v>
      </c>
      <c r="D134" s="222" t="s">
        <v>169</v>
      </c>
      <c r="E134" s="223" t="s">
        <v>1697</v>
      </c>
      <c r="F134" s="224" t="s">
        <v>1698</v>
      </c>
      <c r="G134" s="225" t="s">
        <v>172</v>
      </c>
      <c r="H134" s="226">
        <v>59.799999999999997</v>
      </c>
      <c r="I134" s="227"/>
      <c r="J134" s="227"/>
      <c r="K134" s="228">
        <f>ROUND(P134*H134,2)</f>
        <v>0</v>
      </c>
      <c r="L134" s="224" t="s">
        <v>478</v>
      </c>
      <c r="M134" s="45"/>
      <c r="N134" s="229" t="s">
        <v>1</v>
      </c>
      <c r="O134" s="230" t="s">
        <v>41</v>
      </c>
      <c r="P134" s="231">
        <f>I134+J134</f>
        <v>0</v>
      </c>
      <c r="Q134" s="231">
        <f>ROUND(I134*H134,2)</f>
        <v>0</v>
      </c>
      <c r="R134" s="231">
        <f>ROUND(J134*H134,2)</f>
        <v>0</v>
      </c>
      <c r="S134" s="92"/>
      <c r="T134" s="232">
        <f>S134*H134</f>
        <v>0</v>
      </c>
      <c r="U134" s="232">
        <v>0</v>
      </c>
      <c r="V134" s="232">
        <f>U134*H134</f>
        <v>0</v>
      </c>
      <c r="W134" s="232">
        <v>0.29499999999999998</v>
      </c>
      <c r="X134" s="233">
        <f>W134*H134</f>
        <v>17.640999999999998</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1699</v>
      </c>
    </row>
    <row r="135" s="2" customFormat="1">
      <c r="A135" s="39"/>
      <c r="B135" s="40"/>
      <c r="C135" s="41"/>
      <c r="D135" s="236" t="s">
        <v>176</v>
      </c>
      <c r="E135" s="41"/>
      <c r="F135" s="237" t="s">
        <v>1700</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41" t="s">
        <v>178</v>
      </c>
      <c r="E136" s="41"/>
      <c r="F136" s="242" t="s">
        <v>1701</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178</v>
      </c>
      <c r="AU136" s="18" t="s">
        <v>88</v>
      </c>
    </row>
    <row r="137" s="2" customFormat="1" ht="33" customHeight="1">
      <c r="A137" s="39"/>
      <c r="B137" s="40"/>
      <c r="C137" s="222" t="s">
        <v>188</v>
      </c>
      <c r="D137" s="222" t="s">
        <v>169</v>
      </c>
      <c r="E137" s="223" t="s">
        <v>1504</v>
      </c>
      <c r="F137" s="224" t="s">
        <v>1505</v>
      </c>
      <c r="G137" s="225" t="s">
        <v>172</v>
      </c>
      <c r="H137" s="226">
        <v>54</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0.29499999999999998</v>
      </c>
      <c r="X137" s="233">
        <f>W137*H137</f>
        <v>15.93</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1702</v>
      </c>
    </row>
    <row r="138" s="2" customFormat="1">
      <c r="A138" s="39"/>
      <c r="B138" s="40"/>
      <c r="C138" s="41"/>
      <c r="D138" s="236" t="s">
        <v>176</v>
      </c>
      <c r="E138" s="41"/>
      <c r="F138" s="237" t="s">
        <v>1507</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1508</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2" customFormat="1">
      <c r="A140" s="39"/>
      <c r="B140" s="40"/>
      <c r="C140" s="41"/>
      <c r="D140" s="236" t="s">
        <v>186</v>
      </c>
      <c r="E140" s="41"/>
      <c r="F140" s="243" t="s">
        <v>1703</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186</v>
      </c>
      <c r="AU140" s="18" t="s">
        <v>88</v>
      </c>
    </row>
    <row r="141" s="2" customFormat="1" ht="33" customHeight="1">
      <c r="A141" s="39"/>
      <c r="B141" s="40"/>
      <c r="C141" s="222" t="s">
        <v>174</v>
      </c>
      <c r="D141" s="222" t="s">
        <v>169</v>
      </c>
      <c r="E141" s="223" t="s">
        <v>1504</v>
      </c>
      <c r="F141" s="224" t="s">
        <v>1505</v>
      </c>
      <c r="G141" s="225" t="s">
        <v>172</v>
      </c>
      <c r="H141" s="226">
        <v>118.2</v>
      </c>
      <c r="I141" s="227"/>
      <c r="J141" s="227"/>
      <c r="K141" s="228">
        <f>ROUND(P141*H141,2)</f>
        <v>0</v>
      </c>
      <c r="L141" s="224" t="s">
        <v>478</v>
      </c>
      <c r="M141" s="45"/>
      <c r="N141" s="229" t="s">
        <v>1</v>
      </c>
      <c r="O141" s="230" t="s">
        <v>41</v>
      </c>
      <c r="P141" s="231">
        <f>I141+J141</f>
        <v>0</v>
      </c>
      <c r="Q141" s="231">
        <f>ROUND(I141*H141,2)</f>
        <v>0</v>
      </c>
      <c r="R141" s="231">
        <f>ROUND(J141*H141,2)</f>
        <v>0</v>
      </c>
      <c r="S141" s="92"/>
      <c r="T141" s="232">
        <f>S141*H141</f>
        <v>0</v>
      </c>
      <c r="U141" s="232">
        <v>0</v>
      </c>
      <c r="V141" s="232">
        <f>U141*H141</f>
        <v>0</v>
      </c>
      <c r="W141" s="232">
        <v>0.29499999999999998</v>
      </c>
      <c r="X141" s="233">
        <f>W141*H141</f>
        <v>34.869</v>
      </c>
      <c r="Y141" s="39"/>
      <c r="Z141" s="39"/>
      <c r="AA141" s="39"/>
      <c r="AB141" s="39"/>
      <c r="AC141" s="39"/>
      <c r="AD141" s="39"/>
      <c r="AE141" s="39"/>
      <c r="AR141" s="234" t="s">
        <v>174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1704</v>
      </c>
    </row>
    <row r="142" s="2" customFormat="1">
      <c r="A142" s="39"/>
      <c r="B142" s="40"/>
      <c r="C142" s="41"/>
      <c r="D142" s="236" t="s">
        <v>176</v>
      </c>
      <c r="E142" s="41"/>
      <c r="F142" s="237" t="s">
        <v>1507</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41" t="s">
        <v>178</v>
      </c>
      <c r="E143" s="41"/>
      <c r="F143" s="242" t="s">
        <v>1508</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178</v>
      </c>
      <c r="AU143" s="18" t="s">
        <v>88</v>
      </c>
    </row>
    <row r="144" s="2" customFormat="1">
      <c r="A144" s="39"/>
      <c r="B144" s="40"/>
      <c r="C144" s="41"/>
      <c r="D144" s="236" t="s">
        <v>186</v>
      </c>
      <c r="E144" s="41"/>
      <c r="F144" s="243" t="s">
        <v>1705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186</v>
      </c>
      <c r="AU144" s="18" t="s">
        <v>88</v>
      </c>
    </row>
    <row r="145" s="2" customFormat="1" ht="33" customHeight="1">
      <c r="A145" s="39"/>
      <c r="B145" s="40"/>
      <c r="C145" s="222" t="s">
        <v>201</v>
      </c>
      <c r="D145" s="222" t="s">
        <v>169</v>
      </c>
      <c r="E145" s="223" t="s">
        <v>522</v>
      </c>
      <c r="F145" s="224" t="s">
        <v>523</v>
      </c>
      <c r="G145" s="225" t="s">
        <v>172</v>
      </c>
      <c r="H145" s="226">
        <v>141.30000000000001</v>
      </c>
      <c r="I145" s="227"/>
      <c r="J145" s="227"/>
      <c r="K145" s="228">
        <f>ROUND(P145*H145,2)</f>
        <v>0</v>
      </c>
      <c r="L145" s="224" t="s">
        <v>478</v>
      </c>
      <c r="M145" s="45"/>
      <c r="N145" s="229" t="s">
        <v>1</v>
      </c>
      <c r="O145" s="230" t="s">
        <v>41</v>
      </c>
      <c r="P145" s="231">
        <f>I145+J145</f>
        <v>0</v>
      </c>
      <c r="Q145" s="231">
        <f>ROUND(I145*H145,2)</f>
        <v>0</v>
      </c>
      <c r="R145" s="231">
        <f>ROUND(J145*H145,2)</f>
        <v>0</v>
      </c>
      <c r="S145" s="92"/>
      <c r="T145" s="232">
        <f>S145*H145</f>
        <v>0</v>
      </c>
      <c r="U145" s="232">
        <v>0</v>
      </c>
      <c r="V145" s="232">
        <f>U145*H145</f>
        <v>0</v>
      </c>
      <c r="W145" s="232">
        <v>0.28999999999999998</v>
      </c>
      <c r="X145" s="233">
        <f>W145*H145</f>
        <v>40.977000000000004</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1706</v>
      </c>
    </row>
    <row r="146" s="2" customFormat="1">
      <c r="A146" s="39"/>
      <c r="B146" s="40"/>
      <c r="C146" s="41"/>
      <c r="D146" s="236" t="s">
        <v>176</v>
      </c>
      <c r="E146" s="41"/>
      <c r="F146" s="237" t="s">
        <v>525</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526</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2" customFormat="1" ht="24.15" customHeight="1">
      <c r="A148" s="39"/>
      <c r="B148" s="40"/>
      <c r="C148" s="222" t="s">
        <v>208</v>
      </c>
      <c r="D148" s="222" t="s">
        <v>169</v>
      </c>
      <c r="E148" s="223" t="s">
        <v>547</v>
      </c>
      <c r="F148" s="224" t="s">
        <v>548</v>
      </c>
      <c r="G148" s="225" t="s">
        <v>172</v>
      </c>
      <c r="H148" s="226">
        <v>478.60000000000002</v>
      </c>
      <c r="I148" s="227"/>
      <c r="J148" s="227"/>
      <c r="K148" s="228">
        <f>ROUND(P148*H148,2)</f>
        <v>0</v>
      </c>
      <c r="L148" s="224" t="s">
        <v>478</v>
      </c>
      <c r="M148" s="45"/>
      <c r="N148" s="229" t="s">
        <v>1</v>
      </c>
      <c r="O148" s="230" t="s">
        <v>41</v>
      </c>
      <c r="P148" s="231">
        <f>I148+J148</f>
        <v>0</v>
      </c>
      <c r="Q148" s="231">
        <f>ROUND(I148*H148,2)</f>
        <v>0</v>
      </c>
      <c r="R148" s="231">
        <f>ROUND(J148*H148,2)</f>
        <v>0</v>
      </c>
      <c r="S148" s="92"/>
      <c r="T148" s="232">
        <f>S148*H148</f>
        <v>0</v>
      </c>
      <c r="U148" s="232">
        <v>0</v>
      </c>
      <c r="V148" s="232">
        <f>U148*H148</f>
        <v>0</v>
      </c>
      <c r="W148" s="232">
        <v>0.44</v>
      </c>
      <c r="X148" s="233">
        <f>W148*H148</f>
        <v>210.584</v>
      </c>
      <c r="Y148" s="39"/>
      <c r="Z148" s="39"/>
      <c r="AA148" s="39"/>
      <c r="AB148" s="39"/>
      <c r="AC148" s="39"/>
      <c r="AD148" s="39"/>
      <c r="AE148" s="39"/>
      <c r="AR148" s="234" t="s">
        <v>174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174</v>
      </c>
      <c r="BM148" s="234" t="s">
        <v>1707</v>
      </c>
    </row>
    <row r="149" s="2" customFormat="1">
      <c r="A149" s="39"/>
      <c r="B149" s="40"/>
      <c r="C149" s="41"/>
      <c r="D149" s="236" t="s">
        <v>176</v>
      </c>
      <c r="E149" s="41"/>
      <c r="F149" s="237" t="s">
        <v>550</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551</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2" customFormat="1" ht="24.15" customHeight="1">
      <c r="A151" s="39"/>
      <c r="B151" s="40"/>
      <c r="C151" s="222" t="s">
        <v>215</v>
      </c>
      <c r="D151" s="222" t="s">
        <v>169</v>
      </c>
      <c r="E151" s="223" t="s">
        <v>1352</v>
      </c>
      <c r="F151" s="224" t="s">
        <v>1353</v>
      </c>
      <c r="G151" s="225" t="s">
        <v>172</v>
      </c>
      <c r="H151" s="226">
        <v>409</v>
      </c>
      <c r="I151" s="227"/>
      <c r="J151" s="227"/>
      <c r="K151" s="228">
        <f>ROUND(P151*H151,2)</f>
        <v>0</v>
      </c>
      <c r="L151" s="224" t="s">
        <v>478</v>
      </c>
      <c r="M151" s="45"/>
      <c r="N151" s="229" t="s">
        <v>1</v>
      </c>
      <c r="O151" s="230" t="s">
        <v>41</v>
      </c>
      <c r="P151" s="231">
        <f>I151+J151</f>
        <v>0</v>
      </c>
      <c r="Q151" s="231">
        <f>ROUND(I151*H151,2)</f>
        <v>0</v>
      </c>
      <c r="R151" s="231">
        <f>ROUND(J151*H151,2)</f>
        <v>0</v>
      </c>
      <c r="S151" s="92"/>
      <c r="T151" s="232">
        <f>S151*H151</f>
        <v>0</v>
      </c>
      <c r="U151" s="232">
        <v>0</v>
      </c>
      <c r="V151" s="232">
        <f>U151*H151</f>
        <v>0</v>
      </c>
      <c r="W151" s="232">
        <v>0.316</v>
      </c>
      <c r="X151" s="233">
        <f>W151*H151</f>
        <v>129.244</v>
      </c>
      <c r="Y151" s="39"/>
      <c r="Z151" s="39"/>
      <c r="AA151" s="39"/>
      <c r="AB151" s="39"/>
      <c r="AC151" s="39"/>
      <c r="AD151" s="39"/>
      <c r="AE151" s="39"/>
      <c r="AR151" s="234" t="s">
        <v>174</v>
      </c>
      <c r="AT151" s="234" t="s">
        <v>169</v>
      </c>
      <c r="AU151" s="234" t="s">
        <v>88</v>
      </c>
      <c r="AY151" s="18" t="s">
        <v>167</v>
      </c>
      <c r="BE151" s="235">
        <f>IF(O151="základní",K151,0)</f>
        <v>0</v>
      </c>
      <c r="BF151" s="235">
        <f>IF(O151="snížená",K151,0)</f>
        <v>0</v>
      </c>
      <c r="BG151" s="235">
        <f>IF(O151="zákl. přenesená",K151,0)</f>
        <v>0</v>
      </c>
      <c r="BH151" s="235">
        <f>IF(O151="sníž. přenesená",K151,0)</f>
        <v>0</v>
      </c>
      <c r="BI151" s="235">
        <f>IF(O151="nulová",K151,0)</f>
        <v>0</v>
      </c>
      <c r="BJ151" s="18" t="s">
        <v>86</v>
      </c>
      <c r="BK151" s="235">
        <f>ROUND(P151*H151,2)</f>
        <v>0</v>
      </c>
      <c r="BL151" s="18" t="s">
        <v>174</v>
      </c>
      <c r="BM151" s="234" t="s">
        <v>1708</v>
      </c>
    </row>
    <row r="152" s="2" customFormat="1">
      <c r="A152" s="39"/>
      <c r="B152" s="40"/>
      <c r="C152" s="41"/>
      <c r="D152" s="236" t="s">
        <v>176</v>
      </c>
      <c r="E152" s="41"/>
      <c r="F152" s="237" t="s">
        <v>1355</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176</v>
      </c>
      <c r="AU152" s="18" t="s">
        <v>88</v>
      </c>
    </row>
    <row r="153" s="2" customFormat="1">
      <c r="A153" s="39"/>
      <c r="B153" s="40"/>
      <c r="C153" s="41"/>
      <c r="D153" s="241" t="s">
        <v>178</v>
      </c>
      <c r="E153" s="41"/>
      <c r="F153" s="242" t="s">
        <v>1356</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178</v>
      </c>
      <c r="AU153" s="18" t="s">
        <v>88</v>
      </c>
    </row>
    <row r="154" s="2" customFormat="1" ht="24.15" customHeight="1">
      <c r="A154" s="39"/>
      <c r="B154" s="40"/>
      <c r="C154" s="222" t="s">
        <v>221</v>
      </c>
      <c r="D154" s="222" t="s">
        <v>169</v>
      </c>
      <c r="E154" s="223" t="s">
        <v>1357</v>
      </c>
      <c r="F154" s="224" t="s">
        <v>1358</v>
      </c>
      <c r="G154" s="225" t="s">
        <v>172</v>
      </c>
      <c r="H154" s="226">
        <v>59.799999999999997</v>
      </c>
      <c r="I154" s="227"/>
      <c r="J154" s="227"/>
      <c r="K154" s="228">
        <f>ROUND(P154*H154,2)</f>
        <v>0</v>
      </c>
      <c r="L154" s="224" t="s">
        <v>478</v>
      </c>
      <c r="M154" s="45"/>
      <c r="N154" s="229" t="s">
        <v>1</v>
      </c>
      <c r="O154" s="230" t="s">
        <v>41</v>
      </c>
      <c r="P154" s="231">
        <f>I154+J154</f>
        <v>0</v>
      </c>
      <c r="Q154" s="231">
        <f>ROUND(I154*H154,2)</f>
        <v>0</v>
      </c>
      <c r="R154" s="231">
        <f>ROUND(J154*H154,2)</f>
        <v>0</v>
      </c>
      <c r="S154" s="92"/>
      <c r="T154" s="232">
        <f>S154*H154</f>
        <v>0</v>
      </c>
      <c r="U154" s="232">
        <v>0</v>
      </c>
      <c r="V154" s="232">
        <f>U154*H154</f>
        <v>0</v>
      </c>
      <c r="W154" s="232">
        <v>0.28999999999999998</v>
      </c>
      <c r="X154" s="233">
        <f>W154*H154</f>
        <v>17.341999999999999</v>
      </c>
      <c r="Y154" s="39"/>
      <c r="Z154" s="39"/>
      <c r="AA154" s="39"/>
      <c r="AB154" s="39"/>
      <c r="AC154" s="39"/>
      <c r="AD154" s="39"/>
      <c r="AE154" s="39"/>
      <c r="AR154" s="234" t="s">
        <v>174</v>
      </c>
      <c r="AT154" s="234" t="s">
        <v>169</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1709</v>
      </c>
    </row>
    <row r="155" s="2" customFormat="1">
      <c r="A155" s="39"/>
      <c r="B155" s="40"/>
      <c r="C155" s="41"/>
      <c r="D155" s="236" t="s">
        <v>176</v>
      </c>
      <c r="E155" s="41"/>
      <c r="F155" s="237" t="s">
        <v>1360</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41" t="s">
        <v>178</v>
      </c>
      <c r="E156" s="41"/>
      <c r="F156" s="242" t="s">
        <v>1361</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178</v>
      </c>
      <c r="AU156" s="18" t="s">
        <v>88</v>
      </c>
    </row>
    <row r="157" s="2" customFormat="1" ht="24.15" customHeight="1">
      <c r="A157" s="39"/>
      <c r="B157" s="40"/>
      <c r="C157" s="222" t="s">
        <v>227</v>
      </c>
      <c r="D157" s="222" t="s">
        <v>169</v>
      </c>
      <c r="E157" s="223" t="s">
        <v>1362</v>
      </c>
      <c r="F157" s="224" t="s">
        <v>1363</v>
      </c>
      <c r="G157" s="225" t="s">
        <v>172</v>
      </c>
      <c r="H157" s="226">
        <v>45.5</v>
      </c>
      <c r="I157" s="227"/>
      <c r="J157" s="227"/>
      <c r="K157" s="228">
        <f>ROUND(P157*H157,2)</f>
        <v>0</v>
      </c>
      <c r="L157" s="224" t="s">
        <v>478</v>
      </c>
      <c r="M157" s="45"/>
      <c r="N157" s="229" t="s">
        <v>1</v>
      </c>
      <c r="O157" s="230" t="s">
        <v>41</v>
      </c>
      <c r="P157" s="231">
        <f>I157+J157</f>
        <v>0</v>
      </c>
      <c r="Q157" s="231">
        <f>ROUND(I157*H157,2)</f>
        <v>0</v>
      </c>
      <c r="R157" s="231">
        <f>ROUND(J157*H157,2)</f>
        <v>0</v>
      </c>
      <c r="S157" s="92"/>
      <c r="T157" s="232">
        <f>S157*H157</f>
        <v>0</v>
      </c>
      <c r="U157" s="232">
        <v>0</v>
      </c>
      <c r="V157" s="232">
        <f>U157*H157</f>
        <v>0</v>
      </c>
      <c r="W157" s="232">
        <v>0.098000000000000004</v>
      </c>
      <c r="X157" s="233">
        <f>W157*H157</f>
        <v>4.4590000000000005</v>
      </c>
      <c r="Y157" s="39"/>
      <c r="Z157" s="39"/>
      <c r="AA157" s="39"/>
      <c r="AB157" s="39"/>
      <c r="AC157" s="39"/>
      <c r="AD157" s="39"/>
      <c r="AE157" s="39"/>
      <c r="AR157" s="234" t="s">
        <v>174</v>
      </c>
      <c r="AT157" s="234" t="s">
        <v>169</v>
      </c>
      <c r="AU157" s="234" t="s">
        <v>88</v>
      </c>
      <c r="AY157" s="18" t="s">
        <v>167</v>
      </c>
      <c r="BE157" s="235">
        <f>IF(O157="základní",K157,0)</f>
        <v>0</v>
      </c>
      <c r="BF157" s="235">
        <f>IF(O157="snížená",K157,0)</f>
        <v>0</v>
      </c>
      <c r="BG157" s="235">
        <f>IF(O157="zákl. přenesená",K157,0)</f>
        <v>0</v>
      </c>
      <c r="BH157" s="235">
        <f>IF(O157="sníž. přenesená",K157,0)</f>
        <v>0</v>
      </c>
      <c r="BI157" s="235">
        <f>IF(O157="nulová",K157,0)</f>
        <v>0</v>
      </c>
      <c r="BJ157" s="18" t="s">
        <v>86</v>
      </c>
      <c r="BK157" s="235">
        <f>ROUND(P157*H157,2)</f>
        <v>0</v>
      </c>
      <c r="BL157" s="18" t="s">
        <v>174</v>
      </c>
      <c r="BM157" s="234" t="s">
        <v>1710</v>
      </c>
    </row>
    <row r="158" s="2" customFormat="1">
      <c r="A158" s="39"/>
      <c r="B158" s="40"/>
      <c r="C158" s="41"/>
      <c r="D158" s="236" t="s">
        <v>176</v>
      </c>
      <c r="E158" s="41"/>
      <c r="F158" s="237" t="s">
        <v>1365</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176</v>
      </c>
      <c r="AU158" s="18" t="s">
        <v>88</v>
      </c>
    </row>
    <row r="159" s="2" customFormat="1">
      <c r="A159" s="39"/>
      <c r="B159" s="40"/>
      <c r="C159" s="41"/>
      <c r="D159" s="241" t="s">
        <v>178</v>
      </c>
      <c r="E159" s="41"/>
      <c r="F159" s="242" t="s">
        <v>1366</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178</v>
      </c>
      <c r="AU159" s="18" t="s">
        <v>88</v>
      </c>
    </row>
    <row r="160" s="2" customFormat="1" ht="24.15" customHeight="1">
      <c r="A160" s="39"/>
      <c r="B160" s="40"/>
      <c r="C160" s="222" t="s">
        <v>233</v>
      </c>
      <c r="D160" s="222" t="s">
        <v>169</v>
      </c>
      <c r="E160" s="223" t="s">
        <v>574</v>
      </c>
      <c r="F160" s="224" t="s">
        <v>575</v>
      </c>
      <c r="G160" s="225" t="s">
        <v>576</v>
      </c>
      <c r="H160" s="226">
        <v>93.299999999999997</v>
      </c>
      <c r="I160" s="227"/>
      <c r="J160" s="227"/>
      <c r="K160" s="228">
        <f>ROUND(P160*H160,2)</f>
        <v>0</v>
      </c>
      <c r="L160" s="224" t="s">
        <v>478</v>
      </c>
      <c r="M160" s="45"/>
      <c r="N160" s="229" t="s">
        <v>1</v>
      </c>
      <c r="O160" s="230" t="s">
        <v>41</v>
      </c>
      <c r="P160" s="231">
        <f>I160+J160</f>
        <v>0</v>
      </c>
      <c r="Q160" s="231">
        <f>ROUND(I160*H160,2)</f>
        <v>0</v>
      </c>
      <c r="R160" s="231">
        <f>ROUND(J160*H160,2)</f>
        <v>0</v>
      </c>
      <c r="S160" s="92"/>
      <c r="T160" s="232">
        <f>S160*H160</f>
        <v>0</v>
      </c>
      <c r="U160" s="232">
        <v>0</v>
      </c>
      <c r="V160" s="232">
        <f>U160*H160</f>
        <v>0</v>
      </c>
      <c r="W160" s="232">
        <v>0.28999999999999998</v>
      </c>
      <c r="X160" s="233">
        <f>W160*H160</f>
        <v>27.056999999999999</v>
      </c>
      <c r="Y160" s="39"/>
      <c r="Z160" s="39"/>
      <c r="AA160" s="39"/>
      <c r="AB160" s="39"/>
      <c r="AC160" s="39"/>
      <c r="AD160" s="39"/>
      <c r="AE160" s="39"/>
      <c r="AR160" s="234" t="s">
        <v>174</v>
      </c>
      <c r="AT160" s="234" t="s">
        <v>169</v>
      </c>
      <c r="AU160" s="234" t="s">
        <v>88</v>
      </c>
      <c r="AY160" s="18" t="s">
        <v>167</v>
      </c>
      <c r="BE160" s="235">
        <f>IF(O160="základní",K160,0)</f>
        <v>0</v>
      </c>
      <c r="BF160" s="235">
        <f>IF(O160="snížená",K160,0)</f>
        <v>0</v>
      </c>
      <c r="BG160" s="235">
        <f>IF(O160="zákl. přenesená",K160,0)</f>
        <v>0</v>
      </c>
      <c r="BH160" s="235">
        <f>IF(O160="sníž. přenesená",K160,0)</f>
        <v>0</v>
      </c>
      <c r="BI160" s="235">
        <f>IF(O160="nulová",K160,0)</f>
        <v>0</v>
      </c>
      <c r="BJ160" s="18" t="s">
        <v>86</v>
      </c>
      <c r="BK160" s="235">
        <f>ROUND(P160*H160,2)</f>
        <v>0</v>
      </c>
      <c r="BL160" s="18" t="s">
        <v>174</v>
      </c>
      <c r="BM160" s="234" t="s">
        <v>1711</v>
      </c>
    </row>
    <row r="161" s="2" customFormat="1">
      <c r="A161" s="39"/>
      <c r="B161" s="40"/>
      <c r="C161" s="41"/>
      <c r="D161" s="236" t="s">
        <v>176</v>
      </c>
      <c r="E161" s="41"/>
      <c r="F161" s="237" t="s">
        <v>578</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176</v>
      </c>
      <c r="AU161" s="18" t="s">
        <v>88</v>
      </c>
    </row>
    <row r="162" s="2" customFormat="1">
      <c r="A162" s="39"/>
      <c r="B162" s="40"/>
      <c r="C162" s="41"/>
      <c r="D162" s="241" t="s">
        <v>178</v>
      </c>
      <c r="E162" s="41"/>
      <c r="F162" s="242" t="s">
        <v>579</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178</v>
      </c>
      <c r="AU162" s="18" t="s">
        <v>88</v>
      </c>
    </row>
    <row r="163" s="2" customFormat="1" ht="24.15" customHeight="1">
      <c r="A163" s="39"/>
      <c r="B163" s="40"/>
      <c r="C163" s="222" t="s">
        <v>239</v>
      </c>
      <c r="D163" s="222" t="s">
        <v>169</v>
      </c>
      <c r="E163" s="223" t="s">
        <v>583</v>
      </c>
      <c r="F163" s="224" t="s">
        <v>584</v>
      </c>
      <c r="G163" s="225" t="s">
        <v>576</v>
      </c>
      <c r="H163" s="226">
        <v>10.699999999999999</v>
      </c>
      <c r="I163" s="227"/>
      <c r="J163" s="227"/>
      <c r="K163" s="228">
        <f>ROUND(P163*H163,2)</f>
        <v>0</v>
      </c>
      <c r="L163" s="224" t="s">
        <v>478</v>
      </c>
      <c r="M163" s="45"/>
      <c r="N163" s="229" t="s">
        <v>1</v>
      </c>
      <c r="O163" s="230" t="s">
        <v>41</v>
      </c>
      <c r="P163" s="231">
        <f>I163+J163</f>
        <v>0</v>
      </c>
      <c r="Q163" s="231">
        <f>ROUND(I163*H163,2)</f>
        <v>0</v>
      </c>
      <c r="R163" s="231">
        <f>ROUND(J163*H163,2)</f>
        <v>0</v>
      </c>
      <c r="S163" s="92"/>
      <c r="T163" s="232">
        <f>S163*H163</f>
        <v>0</v>
      </c>
      <c r="U163" s="232">
        <v>0</v>
      </c>
      <c r="V163" s="232">
        <f>U163*H163</f>
        <v>0</v>
      </c>
      <c r="W163" s="232">
        <v>0.20499999999999999</v>
      </c>
      <c r="X163" s="233">
        <f>W163*H163</f>
        <v>2.1934999999999998</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1712</v>
      </c>
    </row>
    <row r="164" s="2" customFormat="1">
      <c r="A164" s="39"/>
      <c r="B164" s="40"/>
      <c r="C164" s="41"/>
      <c r="D164" s="236" t="s">
        <v>176</v>
      </c>
      <c r="E164" s="41"/>
      <c r="F164" s="237" t="s">
        <v>586</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587</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2" customFormat="1">
      <c r="A166" s="39"/>
      <c r="B166" s="40"/>
      <c r="C166" s="41"/>
      <c r="D166" s="236" t="s">
        <v>186</v>
      </c>
      <c r="E166" s="41"/>
      <c r="F166" s="243" t="s">
        <v>1713</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186</v>
      </c>
      <c r="AU166" s="18" t="s">
        <v>88</v>
      </c>
    </row>
    <row r="167" s="2" customFormat="1" ht="24.15" customHeight="1">
      <c r="A167" s="39"/>
      <c r="B167" s="40"/>
      <c r="C167" s="222" t="s">
        <v>245</v>
      </c>
      <c r="D167" s="222" t="s">
        <v>169</v>
      </c>
      <c r="E167" s="223" t="s">
        <v>583</v>
      </c>
      <c r="F167" s="224" t="s">
        <v>584</v>
      </c>
      <c r="G167" s="225" t="s">
        <v>576</v>
      </c>
      <c r="H167" s="226">
        <v>41.100000000000001</v>
      </c>
      <c r="I167" s="227"/>
      <c r="J167" s="227"/>
      <c r="K167" s="228">
        <f>ROUND(P167*H167,2)</f>
        <v>0</v>
      </c>
      <c r="L167" s="224" t="s">
        <v>478</v>
      </c>
      <c r="M167" s="45"/>
      <c r="N167" s="229" t="s">
        <v>1</v>
      </c>
      <c r="O167" s="230" t="s">
        <v>41</v>
      </c>
      <c r="P167" s="231">
        <f>I167+J167</f>
        <v>0</v>
      </c>
      <c r="Q167" s="231">
        <f>ROUND(I167*H167,2)</f>
        <v>0</v>
      </c>
      <c r="R167" s="231">
        <f>ROUND(J167*H167,2)</f>
        <v>0</v>
      </c>
      <c r="S167" s="92"/>
      <c r="T167" s="232">
        <f>S167*H167</f>
        <v>0</v>
      </c>
      <c r="U167" s="232">
        <v>0</v>
      </c>
      <c r="V167" s="232">
        <f>U167*H167</f>
        <v>0</v>
      </c>
      <c r="W167" s="232">
        <v>0.20499999999999999</v>
      </c>
      <c r="X167" s="233">
        <f>W167*H167</f>
        <v>8.4254999999999995</v>
      </c>
      <c r="Y167" s="39"/>
      <c r="Z167" s="39"/>
      <c r="AA167" s="39"/>
      <c r="AB167" s="39"/>
      <c r="AC167" s="39"/>
      <c r="AD167" s="39"/>
      <c r="AE167" s="39"/>
      <c r="AR167" s="234" t="s">
        <v>174</v>
      </c>
      <c r="AT167" s="234" t="s">
        <v>169</v>
      </c>
      <c r="AU167" s="234" t="s">
        <v>88</v>
      </c>
      <c r="AY167" s="18" t="s">
        <v>167</v>
      </c>
      <c r="BE167" s="235">
        <f>IF(O167="základní",K167,0)</f>
        <v>0</v>
      </c>
      <c r="BF167" s="235">
        <f>IF(O167="snížená",K167,0)</f>
        <v>0</v>
      </c>
      <c r="BG167" s="235">
        <f>IF(O167="zákl. přenesená",K167,0)</f>
        <v>0</v>
      </c>
      <c r="BH167" s="235">
        <f>IF(O167="sníž. přenesená",K167,0)</f>
        <v>0</v>
      </c>
      <c r="BI167" s="235">
        <f>IF(O167="nulová",K167,0)</f>
        <v>0</v>
      </c>
      <c r="BJ167" s="18" t="s">
        <v>86</v>
      </c>
      <c r="BK167" s="235">
        <f>ROUND(P167*H167,2)</f>
        <v>0</v>
      </c>
      <c r="BL167" s="18" t="s">
        <v>174</v>
      </c>
      <c r="BM167" s="234" t="s">
        <v>1714</v>
      </c>
    </row>
    <row r="168" s="2" customFormat="1">
      <c r="A168" s="39"/>
      <c r="B168" s="40"/>
      <c r="C168" s="41"/>
      <c r="D168" s="236" t="s">
        <v>176</v>
      </c>
      <c r="E168" s="41"/>
      <c r="F168" s="237" t="s">
        <v>586</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176</v>
      </c>
      <c r="AU168" s="18" t="s">
        <v>88</v>
      </c>
    </row>
    <row r="169" s="2" customFormat="1">
      <c r="A169" s="39"/>
      <c r="B169" s="40"/>
      <c r="C169" s="41"/>
      <c r="D169" s="241" t="s">
        <v>178</v>
      </c>
      <c r="E169" s="41"/>
      <c r="F169" s="242" t="s">
        <v>587</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178</v>
      </c>
      <c r="AU169" s="18" t="s">
        <v>88</v>
      </c>
    </row>
    <row r="170" s="2" customFormat="1">
      <c r="A170" s="39"/>
      <c r="B170" s="40"/>
      <c r="C170" s="41"/>
      <c r="D170" s="236" t="s">
        <v>186</v>
      </c>
      <c r="E170" s="41"/>
      <c r="F170" s="243" t="s">
        <v>1715</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186</v>
      </c>
      <c r="AU170" s="18" t="s">
        <v>88</v>
      </c>
    </row>
    <row r="171" s="2" customFormat="1" ht="24.15" customHeight="1">
      <c r="A171" s="39"/>
      <c r="B171" s="40"/>
      <c r="C171" s="222" t="s">
        <v>251</v>
      </c>
      <c r="D171" s="222" t="s">
        <v>169</v>
      </c>
      <c r="E171" s="223" t="s">
        <v>583</v>
      </c>
      <c r="F171" s="224" t="s">
        <v>584</v>
      </c>
      <c r="G171" s="225" t="s">
        <v>576</v>
      </c>
      <c r="H171" s="226">
        <v>4.4000000000000004</v>
      </c>
      <c r="I171" s="227"/>
      <c r="J171" s="227"/>
      <c r="K171" s="228">
        <f>ROUND(P171*H171,2)</f>
        <v>0</v>
      </c>
      <c r="L171" s="224" t="s">
        <v>478</v>
      </c>
      <c r="M171" s="45"/>
      <c r="N171" s="229" t="s">
        <v>1</v>
      </c>
      <c r="O171" s="230" t="s">
        <v>41</v>
      </c>
      <c r="P171" s="231">
        <f>I171+J171</f>
        <v>0</v>
      </c>
      <c r="Q171" s="231">
        <f>ROUND(I171*H171,2)</f>
        <v>0</v>
      </c>
      <c r="R171" s="231">
        <f>ROUND(J171*H171,2)</f>
        <v>0</v>
      </c>
      <c r="S171" s="92"/>
      <c r="T171" s="232">
        <f>S171*H171</f>
        <v>0</v>
      </c>
      <c r="U171" s="232">
        <v>0</v>
      </c>
      <c r="V171" s="232">
        <f>U171*H171</f>
        <v>0</v>
      </c>
      <c r="W171" s="232">
        <v>0.20499999999999999</v>
      </c>
      <c r="X171" s="233">
        <f>W171*H171</f>
        <v>0.90200000000000002</v>
      </c>
      <c r="Y171" s="39"/>
      <c r="Z171" s="39"/>
      <c r="AA171" s="39"/>
      <c r="AB171" s="39"/>
      <c r="AC171" s="39"/>
      <c r="AD171" s="39"/>
      <c r="AE171" s="39"/>
      <c r="AR171" s="234" t="s">
        <v>174</v>
      </c>
      <c r="AT171" s="234" t="s">
        <v>169</v>
      </c>
      <c r="AU171" s="234" t="s">
        <v>88</v>
      </c>
      <c r="AY171" s="18" t="s">
        <v>167</v>
      </c>
      <c r="BE171" s="235">
        <f>IF(O171="základní",K171,0)</f>
        <v>0</v>
      </c>
      <c r="BF171" s="235">
        <f>IF(O171="snížená",K171,0)</f>
        <v>0</v>
      </c>
      <c r="BG171" s="235">
        <f>IF(O171="zákl. přenesená",K171,0)</f>
        <v>0</v>
      </c>
      <c r="BH171" s="235">
        <f>IF(O171="sníž. přenesená",K171,0)</f>
        <v>0</v>
      </c>
      <c r="BI171" s="235">
        <f>IF(O171="nulová",K171,0)</f>
        <v>0</v>
      </c>
      <c r="BJ171" s="18" t="s">
        <v>86</v>
      </c>
      <c r="BK171" s="235">
        <f>ROUND(P171*H171,2)</f>
        <v>0</v>
      </c>
      <c r="BL171" s="18" t="s">
        <v>174</v>
      </c>
      <c r="BM171" s="234" t="s">
        <v>1716</v>
      </c>
    </row>
    <row r="172" s="2" customFormat="1">
      <c r="A172" s="39"/>
      <c r="B172" s="40"/>
      <c r="C172" s="41"/>
      <c r="D172" s="236" t="s">
        <v>176</v>
      </c>
      <c r="E172" s="41"/>
      <c r="F172" s="237" t="s">
        <v>586</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176</v>
      </c>
      <c r="AU172" s="18" t="s">
        <v>88</v>
      </c>
    </row>
    <row r="173" s="2" customFormat="1">
      <c r="A173" s="39"/>
      <c r="B173" s="40"/>
      <c r="C173" s="41"/>
      <c r="D173" s="241" t="s">
        <v>178</v>
      </c>
      <c r="E173" s="41"/>
      <c r="F173" s="242" t="s">
        <v>587</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178</v>
      </c>
      <c r="AU173" s="18" t="s">
        <v>88</v>
      </c>
    </row>
    <row r="174" s="2" customFormat="1">
      <c r="A174" s="39"/>
      <c r="B174" s="40"/>
      <c r="C174" s="41"/>
      <c r="D174" s="236" t="s">
        <v>186</v>
      </c>
      <c r="E174" s="41"/>
      <c r="F174" s="243" t="s">
        <v>1717</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186</v>
      </c>
      <c r="AU174" s="18" t="s">
        <v>88</v>
      </c>
    </row>
    <row r="175" s="2" customFormat="1" ht="24.15" customHeight="1">
      <c r="A175" s="39"/>
      <c r="B175" s="40"/>
      <c r="C175" s="222" t="s">
        <v>257</v>
      </c>
      <c r="D175" s="222" t="s">
        <v>169</v>
      </c>
      <c r="E175" s="223" t="s">
        <v>590</v>
      </c>
      <c r="F175" s="224" t="s">
        <v>591</v>
      </c>
      <c r="G175" s="225" t="s">
        <v>576</v>
      </c>
      <c r="H175" s="226">
        <v>96</v>
      </c>
      <c r="I175" s="227"/>
      <c r="J175" s="227"/>
      <c r="K175" s="228">
        <f>ROUND(P175*H175,2)</f>
        <v>0</v>
      </c>
      <c r="L175" s="224" t="s">
        <v>478</v>
      </c>
      <c r="M175" s="45"/>
      <c r="N175" s="229" t="s">
        <v>1</v>
      </c>
      <c r="O175" s="230" t="s">
        <v>41</v>
      </c>
      <c r="P175" s="231">
        <f>I175+J175</f>
        <v>0</v>
      </c>
      <c r="Q175" s="231">
        <f>ROUND(I175*H175,2)</f>
        <v>0</v>
      </c>
      <c r="R175" s="231">
        <f>ROUND(J175*H175,2)</f>
        <v>0</v>
      </c>
      <c r="S175" s="92"/>
      <c r="T175" s="232">
        <f>S175*H175</f>
        <v>0</v>
      </c>
      <c r="U175" s="232">
        <v>0</v>
      </c>
      <c r="V175" s="232">
        <f>U175*H175</f>
        <v>0</v>
      </c>
      <c r="W175" s="232">
        <v>0.11500000000000001</v>
      </c>
      <c r="X175" s="233">
        <f>W175*H175</f>
        <v>11.040000000000001</v>
      </c>
      <c r="Y175" s="39"/>
      <c r="Z175" s="39"/>
      <c r="AA175" s="39"/>
      <c r="AB175" s="39"/>
      <c r="AC175" s="39"/>
      <c r="AD175" s="39"/>
      <c r="AE175" s="39"/>
      <c r="AR175" s="234" t="s">
        <v>174</v>
      </c>
      <c r="AT175" s="234" t="s">
        <v>169</v>
      </c>
      <c r="AU175" s="234" t="s">
        <v>88</v>
      </c>
      <c r="AY175" s="18" t="s">
        <v>167</v>
      </c>
      <c r="BE175" s="235">
        <f>IF(O175="základní",K175,0)</f>
        <v>0</v>
      </c>
      <c r="BF175" s="235">
        <f>IF(O175="snížená",K175,0)</f>
        <v>0</v>
      </c>
      <c r="BG175" s="235">
        <f>IF(O175="zákl. přenesená",K175,0)</f>
        <v>0</v>
      </c>
      <c r="BH175" s="235">
        <f>IF(O175="sníž. přenesená",K175,0)</f>
        <v>0</v>
      </c>
      <c r="BI175" s="235">
        <f>IF(O175="nulová",K175,0)</f>
        <v>0</v>
      </c>
      <c r="BJ175" s="18" t="s">
        <v>86</v>
      </c>
      <c r="BK175" s="235">
        <f>ROUND(P175*H175,2)</f>
        <v>0</v>
      </c>
      <c r="BL175" s="18" t="s">
        <v>174</v>
      </c>
      <c r="BM175" s="234" t="s">
        <v>1718</v>
      </c>
    </row>
    <row r="176" s="2" customFormat="1">
      <c r="A176" s="39"/>
      <c r="B176" s="40"/>
      <c r="C176" s="41"/>
      <c r="D176" s="236" t="s">
        <v>176</v>
      </c>
      <c r="E176" s="41"/>
      <c r="F176" s="237" t="s">
        <v>593</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176</v>
      </c>
      <c r="AU176" s="18" t="s">
        <v>88</v>
      </c>
    </row>
    <row r="177" s="2" customFormat="1">
      <c r="A177" s="39"/>
      <c r="B177" s="40"/>
      <c r="C177" s="41"/>
      <c r="D177" s="241" t="s">
        <v>178</v>
      </c>
      <c r="E177" s="41"/>
      <c r="F177" s="242" t="s">
        <v>594</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178</v>
      </c>
      <c r="AU177" s="18" t="s">
        <v>88</v>
      </c>
    </row>
    <row r="178" s="2" customFormat="1" ht="24.15" customHeight="1">
      <c r="A178" s="39"/>
      <c r="B178" s="40"/>
      <c r="C178" s="222" t="s">
        <v>9</v>
      </c>
      <c r="D178" s="222" t="s">
        <v>169</v>
      </c>
      <c r="E178" s="223" t="s">
        <v>595</v>
      </c>
      <c r="F178" s="224" t="s">
        <v>596</v>
      </c>
      <c r="G178" s="225" t="s">
        <v>576</v>
      </c>
      <c r="H178" s="226">
        <v>27.300000000000001</v>
      </c>
      <c r="I178" s="227"/>
      <c r="J178" s="227"/>
      <c r="K178" s="228">
        <f>ROUND(P178*H178,2)</f>
        <v>0</v>
      </c>
      <c r="L178" s="224" t="s">
        <v>478</v>
      </c>
      <c r="M178" s="45"/>
      <c r="N178" s="229" t="s">
        <v>1</v>
      </c>
      <c r="O178" s="230" t="s">
        <v>41</v>
      </c>
      <c r="P178" s="231">
        <f>I178+J178</f>
        <v>0</v>
      </c>
      <c r="Q178" s="231">
        <f>ROUND(I178*H178,2)</f>
        <v>0</v>
      </c>
      <c r="R178" s="231">
        <f>ROUND(J178*H178,2)</f>
        <v>0</v>
      </c>
      <c r="S178" s="92"/>
      <c r="T178" s="232">
        <f>S178*H178</f>
        <v>0</v>
      </c>
      <c r="U178" s="232">
        <v>0</v>
      </c>
      <c r="V178" s="232">
        <f>U178*H178</f>
        <v>0</v>
      </c>
      <c r="W178" s="232">
        <v>0.040000000000000001</v>
      </c>
      <c r="X178" s="233">
        <f>W178*H178</f>
        <v>1.0920000000000001</v>
      </c>
      <c r="Y178" s="39"/>
      <c r="Z178" s="39"/>
      <c r="AA178" s="39"/>
      <c r="AB178" s="39"/>
      <c r="AC178" s="39"/>
      <c r="AD178" s="39"/>
      <c r="AE178" s="39"/>
      <c r="AR178" s="234" t="s">
        <v>174</v>
      </c>
      <c r="AT178" s="234" t="s">
        <v>169</v>
      </c>
      <c r="AU178" s="234" t="s">
        <v>88</v>
      </c>
      <c r="AY178" s="18" t="s">
        <v>167</v>
      </c>
      <c r="BE178" s="235">
        <f>IF(O178="základní",K178,0)</f>
        <v>0</v>
      </c>
      <c r="BF178" s="235">
        <f>IF(O178="snížená",K178,0)</f>
        <v>0</v>
      </c>
      <c r="BG178" s="235">
        <f>IF(O178="zákl. přenesená",K178,0)</f>
        <v>0</v>
      </c>
      <c r="BH178" s="235">
        <f>IF(O178="sníž. přenesená",K178,0)</f>
        <v>0</v>
      </c>
      <c r="BI178" s="235">
        <f>IF(O178="nulová",K178,0)</f>
        <v>0</v>
      </c>
      <c r="BJ178" s="18" t="s">
        <v>86</v>
      </c>
      <c r="BK178" s="235">
        <f>ROUND(P178*H178,2)</f>
        <v>0</v>
      </c>
      <c r="BL178" s="18" t="s">
        <v>174</v>
      </c>
      <c r="BM178" s="234" t="s">
        <v>1719</v>
      </c>
    </row>
    <row r="179" s="2" customFormat="1">
      <c r="A179" s="39"/>
      <c r="B179" s="40"/>
      <c r="C179" s="41"/>
      <c r="D179" s="236" t="s">
        <v>176</v>
      </c>
      <c r="E179" s="41"/>
      <c r="F179" s="237" t="s">
        <v>598</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176</v>
      </c>
      <c r="AU179" s="18" t="s">
        <v>88</v>
      </c>
    </row>
    <row r="180" s="2" customFormat="1">
      <c r="A180" s="39"/>
      <c r="B180" s="40"/>
      <c r="C180" s="41"/>
      <c r="D180" s="241" t="s">
        <v>178</v>
      </c>
      <c r="E180" s="41"/>
      <c r="F180" s="242" t="s">
        <v>599</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178</v>
      </c>
      <c r="AU180" s="18" t="s">
        <v>88</v>
      </c>
    </row>
    <row r="181" s="2" customFormat="1" ht="33" customHeight="1">
      <c r="A181" s="39"/>
      <c r="B181" s="40"/>
      <c r="C181" s="222" t="s">
        <v>268</v>
      </c>
      <c r="D181" s="222" t="s">
        <v>169</v>
      </c>
      <c r="E181" s="223" t="s">
        <v>600</v>
      </c>
      <c r="F181" s="224" t="s">
        <v>601</v>
      </c>
      <c r="G181" s="225" t="s">
        <v>433</v>
      </c>
      <c r="H181" s="226">
        <v>53.609999999999999</v>
      </c>
      <c r="I181" s="227"/>
      <c r="J181" s="227"/>
      <c r="K181" s="228">
        <f>ROUND(P181*H181,2)</f>
        <v>0</v>
      </c>
      <c r="L181" s="224" t="s">
        <v>478</v>
      </c>
      <c r="M181" s="45"/>
      <c r="N181" s="229" t="s">
        <v>1</v>
      </c>
      <c r="O181" s="230" t="s">
        <v>41</v>
      </c>
      <c r="P181" s="231">
        <f>I181+J181</f>
        <v>0</v>
      </c>
      <c r="Q181" s="231">
        <f>ROUND(I181*H181,2)</f>
        <v>0</v>
      </c>
      <c r="R181" s="231">
        <f>ROUND(J181*H181,2)</f>
        <v>0</v>
      </c>
      <c r="S181" s="92"/>
      <c r="T181" s="232">
        <f>S181*H181</f>
        <v>0</v>
      </c>
      <c r="U181" s="232">
        <v>0</v>
      </c>
      <c r="V181" s="232">
        <f>U181*H181</f>
        <v>0</v>
      </c>
      <c r="W181" s="232">
        <v>0</v>
      </c>
      <c r="X181" s="233">
        <f>W181*H181</f>
        <v>0</v>
      </c>
      <c r="Y181" s="39"/>
      <c r="Z181" s="39"/>
      <c r="AA181" s="39"/>
      <c r="AB181" s="39"/>
      <c r="AC181" s="39"/>
      <c r="AD181" s="39"/>
      <c r="AE181" s="39"/>
      <c r="AR181" s="234" t="s">
        <v>174</v>
      </c>
      <c r="AT181" s="234" t="s">
        <v>169</v>
      </c>
      <c r="AU181" s="234" t="s">
        <v>88</v>
      </c>
      <c r="AY181" s="18" t="s">
        <v>167</v>
      </c>
      <c r="BE181" s="235">
        <f>IF(O181="základní",K181,0)</f>
        <v>0</v>
      </c>
      <c r="BF181" s="235">
        <f>IF(O181="snížená",K181,0)</f>
        <v>0</v>
      </c>
      <c r="BG181" s="235">
        <f>IF(O181="zákl. přenesená",K181,0)</f>
        <v>0</v>
      </c>
      <c r="BH181" s="235">
        <f>IF(O181="sníž. přenesená",K181,0)</f>
        <v>0</v>
      </c>
      <c r="BI181" s="235">
        <f>IF(O181="nulová",K181,0)</f>
        <v>0</v>
      </c>
      <c r="BJ181" s="18" t="s">
        <v>86</v>
      </c>
      <c r="BK181" s="235">
        <f>ROUND(P181*H181,2)</f>
        <v>0</v>
      </c>
      <c r="BL181" s="18" t="s">
        <v>174</v>
      </c>
      <c r="BM181" s="234" t="s">
        <v>1720</v>
      </c>
    </row>
    <row r="182" s="2" customFormat="1">
      <c r="A182" s="39"/>
      <c r="B182" s="40"/>
      <c r="C182" s="41"/>
      <c r="D182" s="236" t="s">
        <v>176</v>
      </c>
      <c r="E182" s="41"/>
      <c r="F182" s="237" t="s">
        <v>603</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176</v>
      </c>
      <c r="AU182" s="18" t="s">
        <v>88</v>
      </c>
    </row>
    <row r="183" s="2" customFormat="1">
      <c r="A183" s="39"/>
      <c r="B183" s="40"/>
      <c r="C183" s="41"/>
      <c r="D183" s="241" t="s">
        <v>178</v>
      </c>
      <c r="E183" s="41"/>
      <c r="F183" s="242" t="s">
        <v>604</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178</v>
      </c>
      <c r="AU183" s="18" t="s">
        <v>88</v>
      </c>
    </row>
    <row r="184" s="2" customFormat="1">
      <c r="A184" s="39"/>
      <c r="B184" s="40"/>
      <c r="C184" s="41"/>
      <c r="D184" s="236" t="s">
        <v>186</v>
      </c>
      <c r="E184" s="41"/>
      <c r="F184" s="243" t="s">
        <v>605</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186</v>
      </c>
      <c r="AU184" s="18" t="s">
        <v>88</v>
      </c>
    </row>
    <row r="185" s="2" customFormat="1" ht="37.8" customHeight="1">
      <c r="A185" s="39"/>
      <c r="B185" s="40"/>
      <c r="C185" s="222" t="s">
        <v>274</v>
      </c>
      <c r="D185" s="222" t="s">
        <v>169</v>
      </c>
      <c r="E185" s="223" t="s">
        <v>1370</v>
      </c>
      <c r="F185" s="224" t="s">
        <v>1371</v>
      </c>
      <c r="G185" s="225" t="s">
        <v>433</v>
      </c>
      <c r="H185" s="226">
        <v>31.329999999999998</v>
      </c>
      <c r="I185" s="227"/>
      <c r="J185" s="227"/>
      <c r="K185" s="228">
        <f>ROUND(P185*H185,2)</f>
        <v>0</v>
      </c>
      <c r="L185" s="224" t="s">
        <v>478</v>
      </c>
      <c r="M185" s="45"/>
      <c r="N185" s="229" t="s">
        <v>1</v>
      </c>
      <c r="O185" s="230" t="s">
        <v>41</v>
      </c>
      <c r="P185" s="231">
        <f>I185+J185</f>
        <v>0</v>
      </c>
      <c r="Q185" s="231">
        <f>ROUND(I185*H185,2)</f>
        <v>0</v>
      </c>
      <c r="R185" s="231">
        <f>ROUND(J185*H185,2)</f>
        <v>0</v>
      </c>
      <c r="S185" s="92"/>
      <c r="T185" s="232">
        <f>S185*H185</f>
        <v>0</v>
      </c>
      <c r="U185" s="232">
        <v>0</v>
      </c>
      <c r="V185" s="232">
        <f>U185*H185</f>
        <v>0</v>
      </c>
      <c r="W185" s="232">
        <v>0</v>
      </c>
      <c r="X185" s="233">
        <f>W185*H185</f>
        <v>0</v>
      </c>
      <c r="Y185" s="39"/>
      <c r="Z185" s="39"/>
      <c r="AA185" s="39"/>
      <c r="AB185" s="39"/>
      <c r="AC185" s="39"/>
      <c r="AD185" s="39"/>
      <c r="AE185" s="39"/>
      <c r="AR185" s="234" t="s">
        <v>174</v>
      </c>
      <c r="AT185" s="234" t="s">
        <v>169</v>
      </c>
      <c r="AU185" s="234" t="s">
        <v>88</v>
      </c>
      <c r="AY185" s="18" t="s">
        <v>167</v>
      </c>
      <c r="BE185" s="235">
        <f>IF(O185="základní",K185,0)</f>
        <v>0</v>
      </c>
      <c r="BF185" s="235">
        <f>IF(O185="snížená",K185,0)</f>
        <v>0</v>
      </c>
      <c r="BG185" s="235">
        <f>IF(O185="zákl. přenesená",K185,0)</f>
        <v>0</v>
      </c>
      <c r="BH185" s="235">
        <f>IF(O185="sníž. přenesená",K185,0)</f>
        <v>0</v>
      </c>
      <c r="BI185" s="235">
        <f>IF(O185="nulová",K185,0)</f>
        <v>0</v>
      </c>
      <c r="BJ185" s="18" t="s">
        <v>86</v>
      </c>
      <c r="BK185" s="235">
        <f>ROUND(P185*H185,2)</f>
        <v>0</v>
      </c>
      <c r="BL185" s="18" t="s">
        <v>174</v>
      </c>
      <c r="BM185" s="234" t="s">
        <v>1721</v>
      </c>
    </row>
    <row r="186" s="2" customFormat="1">
      <c r="A186" s="39"/>
      <c r="B186" s="40"/>
      <c r="C186" s="41"/>
      <c r="D186" s="236" t="s">
        <v>176</v>
      </c>
      <c r="E186" s="41"/>
      <c r="F186" s="237" t="s">
        <v>1373</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176</v>
      </c>
      <c r="AU186" s="18" t="s">
        <v>88</v>
      </c>
    </row>
    <row r="187" s="2" customFormat="1">
      <c r="A187" s="39"/>
      <c r="B187" s="40"/>
      <c r="C187" s="41"/>
      <c r="D187" s="241" t="s">
        <v>178</v>
      </c>
      <c r="E187" s="41"/>
      <c r="F187" s="242" t="s">
        <v>1374</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178</v>
      </c>
      <c r="AU187" s="18" t="s">
        <v>88</v>
      </c>
    </row>
    <row r="188" s="2" customFormat="1" ht="33" customHeight="1">
      <c r="A188" s="39"/>
      <c r="B188" s="40"/>
      <c r="C188" s="222" t="s">
        <v>280</v>
      </c>
      <c r="D188" s="222" t="s">
        <v>169</v>
      </c>
      <c r="E188" s="223" t="s">
        <v>615</v>
      </c>
      <c r="F188" s="224" t="s">
        <v>616</v>
      </c>
      <c r="G188" s="225" t="s">
        <v>433</v>
      </c>
      <c r="H188" s="226">
        <v>46.630000000000003</v>
      </c>
      <c r="I188" s="227"/>
      <c r="J188" s="227"/>
      <c r="K188" s="228">
        <f>ROUND(P188*H188,2)</f>
        <v>0</v>
      </c>
      <c r="L188" s="224" t="s">
        <v>450</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1722</v>
      </c>
    </row>
    <row r="189" s="2" customFormat="1">
      <c r="A189" s="39"/>
      <c r="B189" s="40"/>
      <c r="C189" s="41"/>
      <c r="D189" s="236" t="s">
        <v>176</v>
      </c>
      <c r="E189" s="41"/>
      <c r="F189" s="237" t="s">
        <v>618</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619</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2" customFormat="1">
      <c r="A191" s="39"/>
      <c r="B191" s="40"/>
      <c r="C191" s="41"/>
      <c r="D191" s="236" t="s">
        <v>620</v>
      </c>
      <c r="E191" s="41"/>
      <c r="F191" s="243" t="s">
        <v>621</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620</v>
      </c>
      <c r="AU191" s="18" t="s">
        <v>88</v>
      </c>
    </row>
    <row r="192" s="2" customFormat="1">
      <c r="A192" s="39"/>
      <c r="B192" s="40"/>
      <c r="C192" s="41"/>
      <c r="D192" s="236" t="s">
        <v>186</v>
      </c>
      <c r="E192" s="41"/>
      <c r="F192" s="243" t="s">
        <v>622</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186</v>
      </c>
      <c r="AU192" s="18" t="s">
        <v>88</v>
      </c>
    </row>
    <row r="193" s="13" customFormat="1">
      <c r="A193" s="13"/>
      <c r="B193" s="244"/>
      <c r="C193" s="245"/>
      <c r="D193" s="236" t="s">
        <v>304</v>
      </c>
      <c r="E193" s="268" t="s">
        <v>1</v>
      </c>
      <c r="F193" s="246" t="s">
        <v>1723</v>
      </c>
      <c r="G193" s="245"/>
      <c r="H193" s="247">
        <v>46.630000000000003</v>
      </c>
      <c r="I193" s="248"/>
      <c r="J193" s="248"/>
      <c r="K193" s="245"/>
      <c r="L193" s="245"/>
      <c r="M193" s="249"/>
      <c r="N193" s="250"/>
      <c r="O193" s="251"/>
      <c r="P193" s="251"/>
      <c r="Q193" s="251"/>
      <c r="R193" s="251"/>
      <c r="S193" s="251"/>
      <c r="T193" s="251"/>
      <c r="U193" s="251"/>
      <c r="V193" s="251"/>
      <c r="W193" s="251"/>
      <c r="X193" s="252"/>
      <c r="Y193" s="13"/>
      <c r="Z193" s="13"/>
      <c r="AA193" s="13"/>
      <c r="AB193" s="13"/>
      <c r="AC193" s="13"/>
      <c r="AD193" s="13"/>
      <c r="AE193" s="13"/>
      <c r="AT193" s="253" t="s">
        <v>304</v>
      </c>
      <c r="AU193" s="253" t="s">
        <v>88</v>
      </c>
      <c r="AV193" s="13" t="s">
        <v>88</v>
      </c>
      <c r="AW193" s="13" t="s">
        <v>5</v>
      </c>
      <c r="AX193" s="13" t="s">
        <v>86</v>
      </c>
      <c r="AY193" s="253" t="s">
        <v>167</v>
      </c>
    </row>
    <row r="194" s="2" customFormat="1" ht="24.15" customHeight="1">
      <c r="A194" s="39"/>
      <c r="B194" s="40"/>
      <c r="C194" s="222" t="s">
        <v>286</v>
      </c>
      <c r="D194" s="222" t="s">
        <v>169</v>
      </c>
      <c r="E194" s="223" t="s">
        <v>624</v>
      </c>
      <c r="F194" s="224" t="s">
        <v>625</v>
      </c>
      <c r="G194" s="225" t="s">
        <v>433</v>
      </c>
      <c r="H194" s="226">
        <v>9.3260000000000005</v>
      </c>
      <c r="I194" s="227"/>
      <c r="J194" s="227"/>
      <c r="K194" s="228">
        <f>ROUND(P194*H194,2)</f>
        <v>0</v>
      </c>
      <c r="L194" s="224" t="s">
        <v>1</v>
      </c>
      <c r="M194" s="45"/>
      <c r="N194" s="229" t="s">
        <v>1</v>
      </c>
      <c r="O194" s="230" t="s">
        <v>41</v>
      </c>
      <c r="P194" s="231">
        <f>I194+J194</f>
        <v>0</v>
      </c>
      <c r="Q194" s="231">
        <f>ROUND(I194*H194,2)</f>
        <v>0</v>
      </c>
      <c r="R194" s="231">
        <f>ROUND(J194*H194,2)</f>
        <v>0</v>
      </c>
      <c r="S194" s="92"/>
      <c r="T194" s="232">
        <f>S194*H194</f>
        <v>0</v>
      </c>
      <c r="U194" s="232">
        <v>0</v>
      </c>
      <c r="V194" s="232">
        <f>U194*H194</f>
        <v>0</v>
      </c>
      <c r="W194" s="232">
        <v>0</v>
      </c>
      <c r="X194" s="233">
        <f>W194*H194</f>
        <v>0</v>
      </c>
      <c r="Y194" s="39"/>
      <c r="Z194" s="39"/>
      <c r="AA194" s="39"/>
      <c r="AB194" s="39"/>
      <c r="AC194" s="39"/>
      <c r="AD194" s="39"/>
      <c r="AE194" s="39"/>
      <c r="AR194" s="234" t="s">
        <v>174</v>
      </c>
      <c r="AT194" s="234" t="s">
        <v>169</v>
      </c>
      <c r="AU194" s="234" t="s">
        <v>88</v>
      </c>
      <c r="AY194" s="18" t="s">
        <v>167</v>
      </c>
      <c r="BE194" s="235">
        <f>IF(O194="základní",K194,0)</f>
        <v>0</v>
      </c>
      <c r="BF194" s="235">
        <f>IF(O194="snížená",K194,0)</f>
        <v>0</v>
      </c>
      <c r="BG194" s="235">
        <f>IF(O194="zákl. přenesená",K194,0)</f>
        <v>0</v>
      </c>
      <c r="BH194" s="235">
        <f>IF(O194="sníž. přenesená",K194,0)</f>
        <v>0</v>
      </c>
      <c r="BI194" s="235">
        <f>IF(O194="nulová",K194,0)</f>
        <v>0</v>
      </c>
      <c r="BJ194" s="18" t="s">
        <v>86</v>
      </c>
      <c r="BK194" s="235">
        <f>ROUND(P194*H194,2)</f>
        <v>0</v>
      </c>
      <c r="BL194" s="18" t="s">
        <v>174</v>
      </c>
      <c r="BM194" s="234" t="s">
        <v>1724</v>
      </c>
    </row>
    <row r="195" s="2" customFormat="1">
      <c r="A195" s="39"/>
      <c r="B195" s="40"/>
      <c r="C195" s="41"/>
      <c r="D195" s="236" t="s">
        <v>176</v>
      </c>
      <c r="E195" s="41"/>
      <c r="F195" s="237" t="s">
        <v>627</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176</v>
      </c>
      <c r="AU195" s="18" t="s">
        <v>88</v>
      </c>
    </row>
    <row r="196" s="13" customFormat="1">
      <c r="A196" s="13"/>
      <c r="B196" s="244"/>
      <c r="C196" s="245"/>
      <c r="D196" s="236" t="s">
        <v>304</v>
      </c>
      <c r="E196" s="268" t="s">
        <v>1</v>
      </c>
      <c r="F196" s="246" t="s">
        <v>1725</v>
      </c>
      <c r="G196" s="245"/>
      <c r="H196" s="247">
        <v>9.3260000000000005</v>
      </c>
      <c r="I196" s="248"/>
      <c r="J196" s="248"/>
      <c r="K196" s="245"/>
      <c r="L196" s="245"/>
      <c r="M196" s="249"/>
      <c r="N196" s="250"/>
      <c r="O196" s="251"/>
      <c r="P196" s="251"/>
      <c r="Q196" s="251"/>
      <c r="R196" s="251"/>
      <c r="S196" s="251"/>
      <c r="T196" s="251"/>
      <c r="U196" s="251"/>
      <c r="V196" s="251"/>
      <c r="W196" s="251"/>
      <c r="X196" s="252"/>
      <c r="Y196" s="13"/>
      <c r="Z196" s="13"/>
      <c r="AA196" s="13"/>
      <c r="AB196" s="13"/>
      <c r="AC196" s="13"/>
      <c r="AD196" s="13"/>
      <c r="AE196" s="13"/>
      <c r="AT196" s="253" t="s">
        <v>304</v>
      </c>
      <c r="AU196" s="253" t="s">
        <v>88</v>
      </c>
      <c r="AV196" s="13" t="s">
        <v>88</v>
      </c>
      <c r="AW196" s="13" t="s">
        <v>5</v>
      </c>
      <c r="AX196" s="13" t="s">
        <v>86</v>
      </c>
      <c r="AY196" s="253" t="s">
        <v>167</v>
      </c>
    </row>
    <row r="197" s="2" customFormat="1" ht="33" customHeight="1">
      <c r="A197" s="39"/>
      <c r="B197" s="40"/>
      <c r="C197" s="222" t="s">
        <v>292</v>
      </c>
      <c r="D197" s="222" t="s">
        <v>169</v>
      </c>
      <c r="E197" s="223" t="s">
        <v>629</v>
      </c>
      <c r="F197" s="224" t="s">
        <v>630</v>
      </c>
      <c r="G197" s="225" t="s">
        <v>433</v>
      </c>
      <c r="H197" s="226">
        <v>5.0999999999999996</v>
      </c>
      <c r="I197" s="227"/>
      <c r="J197" s="227"/>
      <c r="K197" s="228">
        <f>ROUND(P197*H197,2)</f>
        <v>0</v>
      </c>
      <c r="L197" s="224" t="s">
        <v>478</v>
      </c>
      <c r="M197" s="45"/>
      <c r="N197" s="229" t="s">
        <v>1</v>
      </c>
      <c r="O197" s="230" t="s">
        <v>41</v>
      </c>
      <c r="P197" s="231">
        <f>I197+J197</f>
        <v>0</v>
      </c>
      <c r="Q197" s="231">
        <f>ROUND(I197*H197,2)</f>
        <v>0</v>
      </c>
      <c r="R197" s="231">
        <f>ROUND(J197*H197,2)</f>
        <v>0</v>
      </c>
      <c r="S197" s="92"/>
      <c r="T197" s="232">
        <f>S197*H197</f>
        <v>0</v>
      </c>
      <c r="U197" s="232">
        <v>0</v>
      </c>
      <c r="V197" s="232">
        <f>U197*H197</f>
        <v>0</v>
      </c>
      <c r="W197" s="232">
        <v>0</v>
      </c>
      <c r="X197" s="233">
        <f>W197*H197</f>
        <v>0</v>
      </c>
      <c r="Y197" s="39"/>
      <c r="Z197" s="39"/>
      <c r="AA197" s="39"/>
      <c r="AB197" s="39"/>
      <c r="AC197" s="39"/>
      <c r="AD197" s="39"/>
      <c r="AE197" s="39"/>
      <c r="AR197" s="234" t="s">
        <v>174</v>
      </c>
      <c r="AT197" s="234" t="s">
        <v>169</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1726</v>
      </c>
    </row>
    <row r="198" s="2" customFormat="1">
      <c r="A198" s="39"/>
      <c r="B198" s="40"/>
      <c r="C198" s="41"/>
      <c r="D198" s="236" t="s">
        <v>176</v>
      </c>
      <c r="E198" s="41"/>
      <c r="F198" s="237" t="s">
        <v>632</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41" t="s">
        <v>178</v>
      </c>
      <c r="E199" s="41"/>
      <c r="F199" s="242" t="s">
        <v>633</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178</v>
      </c>
      <c r="AU199" s="18" t="s">
        <v>88</v>
      </c>
    </row>
    <row r="200" s="2" customFormat="1">
      <c r="A200" s="39"/>
      <c r="B200" s="40"/>
      <c r="C200" s="41"/>
      <c r="D200" s="236" t="s">
        <v>186</v>
      </c>
      <c r="E200" s="41"/>
      <c r="F200" s="243" t="s">
        <v>634</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186</v>
      </c>
      <c r="AU200" s="18" t="s">
        <v>88</v>
      </c>
    </row>
    <row r="201" s="2" customFormat="1" ht="33" customHeight="1">
      <c r="A201" s="39"/>
      <c r="B201" s="40"/>
      <c r="C201" s="222" t="s">
        <v>8</v>
      </c>
      <c r="D201" s="222" t="s">
        <v>169</v>
      </c>
      <c r="E201" s="223" t="s">
        <v>637</v>
      </c>
      <c r="F201" s="224" t="s">
        <v>638</v>
      </c>
      <c r="G201" s="225" t="s">
        <v>433</v>
      </c>
      <c r="H201" s="226">
        <v>10.199999999999999</v>
      </c>
      <c r="I201" s="227"/>
      <c r="J201" s="227"/>
      <c r="K201" s="228">
        <f>ROUND(P201*H201,2)</f>
        <v>0</v>
      </c>
      <c r="L201" s="224" t="s">
        <v>478</v>
      </c>
      <c r="M201" s="45"/>
      <c r="N201" s="229" t="s">
        <v>1</v>
      </c>
      <c r="O201" s="230" t="s">
        <v>41</v>
      </c>
      <c r="P201" s="231">
        <f>I201+J201</f>
        <v>0</v>
      </c>
      <c r="Q201" s="231">
        <f>ROUND(I201*H201,2)</f>
        <v>0</v>
      </c>
      <c r="R201" s="231">
        <f>ROUND(J201*H201,2)</f>
        <v>0</v>
      </c>
      <c r="S201" s="92"/>
      <c r="T201" s="232">
        <f>S201*H201</f>
        <v>0</v>
      </c>
      <c r="U201" s="232">
        <v>0</v>
      </c>
      <c r="V201" s="232">
        <f>U201*H201</f>
        <v>0</v>
      </c>
      <c r="W201" s="232">
        <v>0</v>
      </c>
      <c r="X201" s="233">
        <f>W201*H201</f>
        <v>0</v>
      </c>
      <c r="Y201" s="39"/>
      <c r="Z201" s="39"/>
      <c r="AA201" s="39"/>
      <c r="AB201" s="39"/>
      <c r="AC201" s="39"/>
      <c r="AD201" s="39"/>
      <c r="AE201" s="39"/>
      <c r="AR201" s="234" t="s">
        <v>174</v>
      </c>
      <c r="AT201" s="234" t="s">
        <v>169</v>
      </c>
      <c r="AU201" s="234" t="s">
        <v>88</v>
      </c>
      <c r="AY201" s="18" t="s">
        <v>167</v>
      </c>
      <c r="BE201" s="235">
        <f>IF(O201="základní",K201,0)</f>
        <v>0</v>
      </c>
      <c r="BF201" s="235">
        <f>IF(O201="snížená",K201,0)</f>
        <v>0</v>
      </c>
      <c r="BG201" s="235">
        <f>IF(O201="zákl. přenesená",K201,0)</f>
        <v>0</v>
      </c>
      <c r="BH201" s="235">
        <f>IF(O201="sníž. přenesená",K201,0)</f>
        <v>0</v>
      </c>
      <c r="BI201" s="235">
        <f>IF(O201="nulová",K201,0)</f>
        <v>0</v>
      </c>
      <c r="BJ201" s="18" t="s">
        <v>86</v>
      </c>
      <c r="BK201" s="235">
        <f>ROUND(P201*H201,2)</f>
        <v>0</v>
      </c>
      <c r="BL201" s="18" t="s">
        <v>174</v>
      </c>
      <c r="BM201" s="234" t="s">
        <v>1727</v>
      </c>
    </row>
    <row r="202" s="2" customFormat="1">
      <c r="A202" s="39"/>
      <c r="B202" s="40"/>
      <c r="C202" s="41"/>
      <c r="D202" s="236" t="s">
        <v>176</v>
      </c>
      <c r="E202" s="41"/>
      <c r="F202" s="237" t="s">
        <v>640</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176</v>
      </c>
      <c r="AU202" s="18" t="s">
        <v>88</v>
      </c>
    </row>
    <row r="203" s="2" customFormat="1">
      <c r="A203" s="39"/>
      <c r="B203" s="40"/>
      <c r="C203" s="41"/>
      <c r="D203" s="241" t="s">
        <v>178</v>
      </c>
      <c r="E203" s="41"/>
      <c r="F203" s="242" t="s">
        <v>641</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178</v>
      </c>
      <c r="AU203" s="18" t="s">
        <v>88</v>
      </c>
    </row>
    <row r="204" s="2" customFormat="1">
      <c r="A204" s="39"/>
      <c r="B204" s="40"/>
      <c r="C204" s="41"/>
      <c r="D204" s="236" t="s">
        <v>186</v>
      </c>
      <c r="E204" s="41"/>
      <c r="F204" s="243" t="s">
        <v>642</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186</v>
      </c>
      <c r="AU204" s="18" t="s">
        <v>88</v>
      </c>
    </row>
    <row r="205" s="2" customFormat="1" ht="37.8" customHeight="1">
      <c r="A205" s="39"/>
      <c r="B205" s="40"/>
      <c r="C205" s="222" t="s">
        <v>306</v>
      </c>
      <c r="D205" s="222" t="s">
        <v>169</v>
      </c>
      <c r="E205" s="223" t="s">
        <v>643</v>
      </c>
      <c r="F205" s="224" t="s">
        <v>644</v>
      </c>
      <c r="G205" s="225" t="s">
        <v>433</v>
      </c>
      <c r="H205" s="226">
        <v>46.630000000000003</v>
      </c>
      <c r="I205" s="227"/>
      <c r="J205" s="227"/>
      <c r="K205" s="228">
        <f>ROUND(P205*H205,2)</f>
        <v>0</v>
      </c>
      <c r="L205" s="224" t="s">
        <v>478</v>
      </c>
      <c r="M205" s="45"/>
      <c r="N205" s="229" t="s">
        <v>1</v>
      </c>
      <c r="O205" s="230" t="s">
        <v>41</v>
      </c>
      <c r="P205" s="231">
        <f>I205+J205</f>
        <v>0</v>
      </c>
      <c r="Q205" s="231">
        <f>ROUND(I205*H205,2)</f>
        <v>0</v>
      </c>
      <c r="R205" s="231">
        <f>ROUND(J205*H205,2)</f>
        <v>0</v>
      </c>
      <c r="S205" s="92"/>
      <c r="T205" s="232">
        <f>S205*H205</f>
        <v>0</v>
      </c>
      <c r="U205" s="232">
        <v>0</v>
      </c>
      <c r="V205" s="232">
        <f>U205*H205</f>
        <v>0</v>
      </c>
      <c r="W205" s="232">
        <v>0</v>
      </c>
      <c r="X205" s="233">
        <f>W205*H205</f>
        <v>0</v>
      </c>
      <c r="Y205" s="39"/>
      <c r="Z205" s="39"/>
      <c r="AA205" s="39"/>
      <c r="AB205" s="39"/>
      <c r="AC205" s="39"/>
      <c r="AD205" s="39"/>
      <c r="AE205" s="39"/>
      <c r="AR205" s="234" t="s">
        <v>174</v>
      </c>
      <c r="AT205" s="234" t="s">
        <v>169</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1728</v>
      </c>
    </row>
    <row r="206" s="2" customFormat="1">
      <c r="A206" s="39"/>
      <c r="B206" s="40"/>
      <c r="C206" s="41"/>
      <c r="D206" s="236" t="s">
        <v>176</v>
      </c>
      <c r="E206" s="41"/>
      <c r="F206" s="237" t="s">
        <v>646</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c r="A207" s="39"/>
      <c r="B207" s="40"/>
      <c r="C207" s="41"/>
      <c r="D207" s="241" t="s">
        <v>178</v>
      </c>
      <c r="E207" s="41"/>
      <c r="F207" s="242" t="s">
        <v>647</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178</v>
      </c>
      <c r="AU207" s="18" t="s">
        <v>88</v>
      </c>
    </row>
    <row r="208" s="2" customFormat="1" ht="37.8" customHeight="1">
      <c r="A208" s="39"/>
      <c r="B208" s="40"/>
      <c r="C208" s="222" t="s">
        <v>313</v>
      </c>
      <c r="D208" s="222" t="s">
        <v>169</v>
      </c>
      <c r="E208" s="223" t="s">
        <v>643</v>
      </c>
      <c r="F208" s="224" t="s">
        <v>644</v>
      </c>
      <c r="G208" s="225" t="s">
        <v>433</v>
      </c>
      <c r="H208" s="226">
        <v>53.609999999999999</v>
      </c>
      <c r="I208" s="227"/>
      <c r="J208" s="227"/>
      <c r="K208" s="228">
        <f>ROUND(P208*H208,2)</f>
        <v>0</v>
      </c>
      <c r="L208" s="224" t="s">
        <v>478</v>
      </c>
      <c r="M208" s="45"/>
      <c r="N208" s="229" t="s">
        <v>1</v>
      </c>
      <c r="O208" s="230" t="s">
        <v>41</v>
      </c>
      <c r="P208" s="231">
        <f>I208+J208</f>
        <v>0</v>
      </c>
      <c r="Q208" s="231">
        <f>ROUND(I208*H208,2)</f>
        <v>0</v>
      </c>
      <c r="R208" s="231">
        <f>ROUND(J208*H208,2)</f>
        <v>0</v>
      </c>
      <c r="S208" s="92"/>
      <c r="T208" s="232">
        <f>S208*H208</f>
        <v>0</v>
      </c>
      <c r="U208" s="232">
        <v>0</v>
      </c>
      <c r="V208" s="232">
        <f>U208*H208</f>
        <v>0</v>
      </c>
      <c r="W208" s="232">
        <v>0</v>
      </c>
      <c r="X208" s="233">
        <f>W208*H208</f>
        <v>0</v>
      </c>
      <c r="Y208" s="39"/>
      <c r="Z208" s="39"/>
      <c r="AA208" s="39"/>
      <c r="AB208" s="39"/>
      <c r="AC208" s="39"/>
      <c r="AD208" s="39"/>
      <c r="AE208" s="39"/>
      <c r="AR208" s="234" t="s">
        <v>174</v>
      </c>
      <c r="AT208" s="234" t="s">
        <v>169</v>
      </c>
      <c r="AU208" s="234" t="s">
        <v>88</v>
      </c>
      <c r="AY208" s="18" t="s">
        <v>167</v>
      </c>
      <c r="BE208" s="235">
        <f>IF(O208="základní",K208,0)</f>
        <v>0</v>
      </c>
      <c r="BF208" s="235">
        <f>IF(O208="snížená",K208,0)</f>
        <v>0</v>
      </c>
      <c r="BG208" s="235">
        <f>IF(O208="zákl. přenesená",K208,0)</f>
        <v>0</v>
      </c>
      <c r="BH208" s="235">
        <f>IF(O208="sníž. přenesená",K208,0)</f>
        <v>0</v>
      </c>
      <c r="BI208" s="235">
        <f>IF(O208="nulová",K208,0)</f>
        <v>0</v>
      </c>
      <c r="BJ208" s="18" t="s">
        <v>86</v>
      </c>
      <c r="BK208" s="235">
        <f>ROUND(P208*H208,2)</f>
        <v>0</v>
      </c>
      <c r="BL208" s="18" t="s">
        <v>174</v>
      </c>
      <c r="BM208" s="234" t="s">
        <v>1729</v>
      </c>
    </row>
    <row r="209" s="2" customFormat="1">
      <c r="A209" s="39"/>
      <c r="B209" s="40"/>
      <c r="C209" s="41"/>
      <c r="D209" s="236" t="s">
        <v>176</v>
      </c>
      <c r="E209" s="41"/>
      <c r="F209" s="237" t="s">
        <v>646</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176</v>
      </c>
      <c r="AU209" s="18" t="s">
        <v>88</v>
      </c>
    </row>
    <row r="210" s="2" customFormat="1">
      <c r="A210" s="39"/>
      <c r="B210" s="40"/>
      <c r="C210" s="41"/>
      <c r="D210" s="241" t="s">
        <v>178</v>
      </c>
      <c r="E210" s="41"/>
      <c r="F210" s="242" t="s">
        <v>647</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178</v>
      </c>
      <c r="AU210" s="18" t="s">
        <v>88</v>
      </c>
    </row>
    <row r="211" s="2" customFormat="1">
      <c r="A211" s="39"/>
      <c r="B211" s="40"/>
      <c r="C211" s="41"/>
      <c r="D211" s="236" t="s">
        <v>186</v>
      </c>
      <c r="E211" s="41"/>
      <c r="F211" s="243" t="s">
        <v>649</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186</v>
      </c>
      <c r="AU211" s="18" t="s">
        <v>88</v>
      </c>
    </row>
    <row r="212" s="2" customFormat="1" ht="37.8" customHeight="1">
      <c r="A212" s="39"/>
      <c r="B212" s="40"/>
      <c r="C212" s="222" t="s">
        <v>320</v>
      </c>
      <c r="D212" s="222" t="s">
        <v>169</v>
      </c>
      <c r="E212" s="223" t="s">
        <v>643</v>
      </c>
      <c r="F212" s="224" t="s">
        <v>644</v>
      </c>
      <c r="G212" s="225" t="s">
        <v>433</v>
      </c>
      <c r="H212" s="226">
        <v>3.7200000000000002</v>
      </c>
      <c r="I212" s="227"/>
      <c r="J212" s="227"/>
      <c r="K212" s="228">
        <f>ROUND(P212*H212,2)</f>
        <v>0</v>
      </c>
      <c r="L212" s="224" t="s">
        <v>478</v>
      </c>
      <c r="M212" s="45"/>
      <c r="N212" s="229" t="s">
        <v>1</v>
      </c>
      <c r="O212" s="230" t="s">
        <v>41</v>
      </c>
      <c r="P212" s="231">
        <f>I212+J212</f>
        <v>0</v>
      </c>
      <c r="Q212" s="231">
        <f>ROUND(I212*H212,2)</f>
        <v>0</v>
      </c>
      <c r="R212" s="231">
        <f>ROUND(J212*H212,2)</f>
        <v>0</v>
      </c>
      <c r="S212" s="92"/>
      <c r="T212" s="232">
        <f>S212*H212</f>
        <v>0</v>
      </c>
      <c r="U212" s="232">
        <v>0</v>
      </c>
      <c r="V212" s="232">
        <f>U212*H212</f>
        <v>0</v>
      </c>
      <c r="W212" s="232">
        <v>0</v>
      </c>
      <c r="X212" s="233">
        <f>W212*H212</f>
        <v>0</v>
      </c>
      <c r="Y212" s="39"/>
      <c r="Z212" s="39"/>
      <c r="AA212" s="39"/>
      <c r="AB212" s="39"/>
      <c r="AC212" s="39"/>
      <c r="AD212" s="39"/>
      <c r="AE212" s="39"/>
      <c r="AR212" s="234" t="s">
        <v>174</v>
      </c>
      <c r="AT212" s="234" t="s">
        <v>169</v>
      </c>
      <c r="AU212" s="234" t="s">
        <v>88</v>
      </c>
      <c r="AY212" s="18" t="s">
        <v>167</v>
      </c>
      <c r="BE212" s="235">
        <f>IF(O212="základní",K212,0)</f>
        <v>0</v>
      </c>
      <c r="BF212" s="235">
        <f>IF(O212="snížená",K212,0)</f>
        <v>0</v>
      </c>
      <c r="BG212" s="235">
        <f>IF(O212="zákl. přenesená",K212,0)</f>
        <v>0</v>
      </c>
      <c r="BH212" s="235">
        <f>IF(O212="sníž. přenesená",K212,0)</f>
        <v>0</v>
      </c>
      <c r="BI212" s="235">
        <f>IF(O212="nulová",K212,0)</f>
        <v>0</v>
      </c>
      <c r="BJ212" s="18" t="s">
        <v>86</v>
      </c>
      <c r="BK212" s="235">
        <f>ROUND(P212*H212,2)</f>
        <v>0</v>
      </c>
      <c r="BL212" s="18" t="s">
        <v>174</v>
      </c>
      <c r="BM212" s="234" t="s">
        <v>1730</v>
      </c>
    </row>
    <row r="213" s="2" customFormat="1">
      <c r="A213" s="39"/>
      <c r="B213" s="40"/>
      <c r="C213" s="41"/>
      <c r="D213" s="236" t="s">
        <v>176</v>
      </c>
      <c r="E213" s="41"/>
      <c r="F213" s="237" t="s">
        <v>646</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176</v>
      </c>
      <c r="AU213" s="18" t="s">
        <v>88</v>
      </c>
    </row>
    <row r="214" s="2" customFormat="1">
      <c r="A214" s="39"/>
      <c r="B214" s="40"/>
      <c r="C214" s="41"/>
      <c r="D214" s="241" t="s">
        <v>178</v>
      </c>
      <c r="E214" s="41"/>
      <c r="F214" s="242" t="s">
        <v>647</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178</v>
      </c>
      <c r="AU214" s="18" t="s">
        <v>88</v>
      </c>
    </row>
    <row r="215" s="2" customFormat="1">
      <c r="A215" s="39"/>
      <c r="B215" s="40"/>
      <c r="C215" s="41"/>
      <c r="D215" s="236" t="s">
        <v>186</v>
      </c>
      <c r="E215" s="41"/>
      <c r="F215" s="243" t="s">
        <v>1731</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186</v>
      </c>
      <c r="AU215" s="18" t="s">
        <v>88</v>
      </c>
    </row>
    <row r="216" s="2" customFormat="1" ht="37.8" customHeight="1">
      <c r="A216" s="39"/>
      <c r="B216" s="40"/>
      <c r="C216" s="222" t="s">
        <v>326</v>
      </c>
      <c r="D216" s="222" t="s">
        <v>169</v>
      </c>
      <c r="E216" s="223" t="s">
        <v>653</v>
      </c>
      <c r="F216" s="224" t="s">
        <v>654</v>
      </c>
      <c r="G216" s="225" t="s">
        <v>433</v>
      </c>
      <c r="H216" s="226">
        <v>699.45000000000005</v>
      </c>
      <c r="I216" s="227"/>
      <c r="J216" s="227"/>
      <c r="K216" s="228">
        <f>ROUND(P216*H216,2)</f>
        <v>0</v>
      </c>
      <c r="L216" s="224" t="s">
        <v>478</v>
      </c>
      <c r="M216" s="45"/>
      <c r="N216" s="229" t="s">
        <v>1</v>
      </c>
      <c r="O216" s="230" t="s">
        <v>41</v>
      </c>
      <c r="P216" s="231">
        <f>I216+J216</f>
        <v>0</v>
      </c>
      <c r="Q216" s="231">
        <f>ROUND(I216*H216,2)</f>
        <v>0</v>
      </c>
      <c r="R216" s="231">
        <f>ROUND(J216*H216,2)</f>
        <v>0</v>
      </c>
      <c r="S216" s="92"/>
      <c r="T216" s="232">
        <f>S216*H216</f>
        <v>0</v>
      </c>
      <c r="U216" s="232">
        <v>0</v>
      </c>
      <c r="V216" s="232">
        <f>U216*H216</f>
        <v>0</v>
      </c>
      <c r="W216" s="232">
        <v>0</v>
      </c>
      <c r="X216" s="233">
        <f>W216*H216</f>
        <v>0</v>
      </c>
      <c r="Y216" s="39"/>
      <c r="Z216" s="39"/>
      <c r="AA216" s="39"/>
      <c r="AB216" s="39"/>
      <c r="AC216" s="39"/>
      <c r="AD216" s="39"/>
      <c r="AE216" s="39"/>
      <c r="AR216" s="234" t="s">
        <v>174</v>
      </c>
      <c r="AT216" s="234" t="s">
        <v>169</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1732</v>
      </c>
    </row>
    <row r="217" s="2" customFormat="1">
      <c r="A217" s="39"/>
      <c r="B217" s="40"/>
      <c r="C217" s="41"/>
      <c r="D217" s="236" t="s">
        <v>176</v>
      </c>
      <c r="E217" s="41"/>
      <c r="F217" s="237" t="s">
        <v>656</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2" customFormat="1">
      <c r="A218" s="39"/>
      <c r="B218" s="40"/>
      <c r="C218" s="41"/>
      <c r="D218" s="241" t="s">
        <v>178</v>
      </c>
      <c r="E218" s="41"/>
      <c r="F218" s="242" t="s">
        <v>657</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178</v>
      </c>
      <c r="AU218" s="18" t="s">
        <v>88</v>
      </c>
    </row>
    <row r="219" s="2" customFormat="1">
      <c r="A219" s="39"/>
      <c r="B219" s="40"/>
      <c r="C219" s="41"/>
      <c r="D219" s="236" t="s">
        <v>186</v>
      </c>
      <c r="E219" s="41"/>
      <c r="F219" s="243" t="s">
        <v>1530</v>
      </c>
      <c r="G219" s="41"/>
      <c r="H219" s="41"/>
      <c r="I219" s="238"/>
      <c r="J219" s="238"/>
      <c r="K219" s="41"/>
      <c r="L219" s="41"/>
      <c r="M219" s="45"/>
      <c r="N219" s="239"/>
      <c r="O219" s="240"/>
      <c r="P219" s="92"/>
      <c r="Q219" s="92"/>
      <c r="R219" s="92"/>
      <c r="S219" s="92"/>
      <c r="T219" s="92"/>
      <c r="U219" s="92"/>
      <c r="V219" s="92"/>
      <c r="W219" s="92"/>
      <c r="X219" s="93"/>
      <c r="Y219" s="39"/>
      <c r="Z219" s="39"/>
      <c r="AA219" s="39"/>
      <c r="AB219" s="39"/>
      <c r="AC219" s="39"/>
      <c r="AD219" s="39"/>
      <c r="AE219" s="39"/>
      <c r="AT219" s="18" t="s">
        <v>186</v>
      </c>
      <c r="AU219" s="18" t="s">
        <v>88</v>
      </c>
    </row>
    <row r="220" s="13" customFormat="1">
      <c r="A220" s="13"/>
      <c r="B220" s="244"/>
      <c r="C220" s="245"/>
      <c r="D220" s="236" t="s">
        <v>304</v>
      </c>
      <c r="E220" s="268" t="s">
        <v>1</v>
      </c>
      <c r="F220" s="246" t="s">
        <v>1733</v>
      </c>
      <c r="G220" s="245"/>
      <c r="H220" s="247">
        <v>699.45000000000005</v>
      </c>
      <c r="I220" s="248"/>
      <c r="J220" s="248"/>
      <c r="K220" s="245"/>
      <c r="L220" s="245"/>
      <c r="M220" s="249"/>
      <c r="N220" s="250"/>
      <c r="O220" s="251"/>
      <c r="P220" s="251"/>
      <c r="Q220" s="251"/>
      <c r="R220" s="251"/>
      <c r="S220" s="251"/>
      <c r="T220" s="251"/>
      <c r="U220" s="251"/>
      <c r="V220" s="251"/>
      <c r="W220" s="251"/>
      <c r="X220" s="252"/>
      <c r="Y220" s="13"/>
      <c r="Z220" s="13"/>
      <c r="AA220" s="13"/>
      <c r="AB220" s="13"/>
      <c r="AC220" s="13"/>
      <c r="AD220" s="13"/>
      <c r="AE220" s="13"/>
      <c r="AT220" s="253" t="s">
        <v>304</v>
      </c>
      <c r="AU220" s="253" t="s">
        <v>88</v>
      </c>
      <c r="AV220" s="13" t="s">
        <v>88</v>
      </c>
      <c r="AW220" s="13" t="s">
        <v>5</v>
      </c>
      <c r="AX220" s="13" t="s">
        <v>86</v>
      </c>
      <c r="AY220" s="253" t="s">
        <v>167</v>
      </c>
    </row>
    <row r="221" s="2" customFormat="1" ht="37.8" customHeight="1">
      <c r="A221" s="39"/>
      <c r="B221" s="40"/>
      <c r="C221" s="222" t="s">
        <v>332</v>
      </c>
      <c r="D221" s="222" t="s">
        <v>169</v>
      </c>
      <c r="E221" s="223" t="s">
        <v>653</v>
      </c>
      <c r="F221" s="224" t="s">
        <v>654</v>
      </c>
      <c r="G221" s="225" t="s">
        <v>433</v>
      </c>
      <c r="H221" s="226">
        <v>801.14999999999998</v>
      </c>
      <c r="I221" s="227"/>
      <c r="J221" s="227"/>
      <c r="K221" s="228">
        <f>ROUND(P221*H221,2)</f>
        <v>0</v>
      </c>
      <c r="L221" s="224" t="s">
        <v>478</v>
      </c>
      <c r="M221" s="45"/>
      <c r="N221" s="229" t="s">
        <v>1</v>
      </c>
      <c r="O221" s="230" t="s">
        <v>41</v>
      </c>
      <c r="P221" s="231">
        <f>I221+J221</f>
        <v>0</v>
      </c>
      <c r="Q221" s="231">
        <f>ROUND(I221*H221,2)</f>
        <v>0</v>
      </c>
      <c r="R221" s="231">
        <f>ROUND(J221*H221,2)</f>
        <v>0</v>
      </c>
      <c r="S221" s="92"/>
      <c r="T221" s="232">
        <f>S221*H221</f>
        <v>0</v>
      </c>
      <c r="U221" s="232">
        <v>0</v>
      </c>
      <c r="V221" s="232">
        <f>U221*H221</f>
        <v>0</v>
      </c>
      <c r="W221" s="232">
        <v>0</v>
      </c>
      <c r="X221" s="233">
        <f>W221*H221</f>
        <v>0</v>
      </c>
      <c r="Y221" s="39"/>
      <c r="Z221" s="39"/>
      <c r="AA221" s="39"/>
      <c r="AB221" s="39"/>
      <c r="AC221" s="39"/>
      <c r="AD221" s="39"/>
      <c r="AE221" s="39"/>
      <c r="AR221" s="234" t="s">
        <v>174</v>
      </c>
      <c r="AT221" s="234" t="s">
        <v>169</v>
      </c>
      <c r="AU221" s="234" t="s">
        <v>88</v>
      </c>
      <c r="AY221" s="18" t="s">
        <v>167</v>
      </c>
      <c r="BE221" s="235">
        <f>IF(O221="základní",K221,0)</f>
        <v>0</v>
      </c>
      <c r="BF221" s="235">
        <f>IF(O221="snížená",K221,0)</f>
        <v>0</v>
      </c>
      <c r="BG221" s="235">
        <f>IF(O221="zákl. přenesená",K221,0)</f>
        <v>0</v>
      </c>
      <c r="BH221" s="235">
        <f>IF(O221="sníž. přenesená",K221,0)</f>
        <v>0</v>
      </c>
      <c r="BI221" s="235">
        <f>IF(O221="nulová",K221,0)</f>
        <v>0</v>
      </c>
      <c r="BJ221" s="18" t="s">
        <v>86</v>
      </c>
      <c r="BK221" s="235">
        <f>ROUND(P221*H221,2)</f>
        <v>0</v>
      </c>
      <c r="BL221" s="18" t="s">
        <v>174</v>
      </c>
      <c r="BM221" s="234" t="s">
        <v>1734</v>
      </c>
    </row>
    <row r="222" s="2" customFormat="1">
      <c r="A222" s="39"/>
      <c r="B222" s="40"/>
      <c r="C222" s="41"/>
      <c r="D222" s="236" t="s">
        <v>176</v>
      </c>
      <c r="E222" s="41"/>
      <c r="F222" s="237" t="s">
        <v>656</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176</v>
      </c>
      <c r="AU222" s="18" t="s">
        <v>88</v>
      </c>
    </row>
    <row r="223" s="2" customFormat="1">
      <c r="A223" s="39"/>
      <c r="B223" s="40"/>
      <c r="C223" s="41"/>
      <c r="D223" s="241" t="s">
        <v>178</v>
      </c>
      <c r="E223" s="41"/>
      <c r="F223" s="242" t="s">
        <v>657</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178</v>
      </c>
      <c r="AU223" s="18" t="s">
        <v>88</v>
      </c>
    </row>
    <row r="224" s="2" customFormat="1">
      <c r="A224" s="39"/>
      <c r="B224" s="40"/>
      <c r="C224" s="41"/>
      <c r="D224" s="236" t="s">
        <v>186</v>
      </c>
      <c r="E224" s="41"/>
      <c r="F224" s="243" t="s">
        <v>1735</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186</v>
      </c>
      <c r="AU224" s="18" t="s">
        <v>88</v>
      </c>
    </row>
    <row r="225" s="13" customFormat="1">
      <c r="A225" s="13"/>
      <c r="B225" s="244"/>
      <c r="C225" s="245"/>
      <c r="D225" s="236" t="s">
        <v>304</v>
      </c>
      <c r="E225" s="268" t="s">
        <v>1</v>
      </c>
      <c r="F225" s="246" t="s">
        <v>1736</v>
      </c>
      <c r="G225" s="245"/>
      <c r="H225" s="247">
        <v>801.14999999999998</v>
      </c>
      <c r="I225" s="248"/>
      <c r="J225" s="248"/>
      <c r="K225" s="245"/>
      <c r="L225" s="245"/>
      <c r="M225" s="249"/>
      <c r="N225" s="250"/>
      <c r="O225" s="251"/>
      <c r="P225" s="251"/>
      <c r="Q225" s="251"/>
      <c r="R225" s="251"/>
      <c r="S225" s="251"/>
      <c r="T225" s="251"/>
      <c r="U225" s="251"/>
      <c r="V225" s="251"/>
      <c r="W225" s="251"/>
      <c r="X225" s="252"/>
      <c r="Y225" s="13"/>
      <c r="Z225" s="13"/>
      <c r="AA225" s="13"/>
      <c r="AB225" s="13"/>
      <c r="AC225" s="13"/>
      <c r="AD225" s="13"/>
      <c r="AE225" s="13"/>
      <c r="AT225" s="253" t="s">
        <v>304</v>
      </c>
      <c r="AU225" s="253" t="s">
        <v>88</v>
      </c>
      <c r="AV225" s="13" t="s">
        <v>88</v>
      </c>
      <c r="AW225" s="13" t="s">
        <v>5</v>
      </c>
      <c r="AX225" s="13" t="s">
        <v>86</v>
      </c>
      <c r="AY225" s="253" t="s">
        <v>167</v>
      </c>
    </row>
    <row r="226" s="2" customFormat="1" ht="37.8" customHeight="1">
      <c r="A226" s="39"/>
      <c r="B226" s="40"/>
      <c r="C226" s="222" t="s">
        <v>338</v>
      </c>
      <c r="D226" s="222" t="s">
        <v>169</v>
      </c>
      <c r="E226" s="223" t="s">
        <v>653</v>
      </c>
      <c r="F226" s="224" t="s">
        <v>654</v>
      </c>
      <c r="G226" s="225" t="s">
        <v>433</v>
      </c>
      <c r="H226" s="226">
        <v>55.799999999999997</v>
      </c>
      <c r="I226" s="227"/>
      <c r="J226" s="227"/>
      <c r="K226" s="228">
        <f>ROUND(P226*H226,2)</f>
        <v>0</v>
      </c>
      <c r="L226" s="224" t="s">
        <v>478</v>
      </c>
      <c r="M226" s="45"/>
      <c r="N226" s="229" t="s">
        <v>1</v>
      </c>
      <c r="O226" s="230" t="s">
        <v>41</v>
      </c>
      <c r="P226" s="231">
        <f>I226+J226</f>
        <v>0</v>
      </c>
      <c r="Q226" s="231">
        <f>ROUND(I226*H226,2)</f>
        <v>0</v>
      </c>
      <c r="R226" s="231">
        <f>ROUND(J226*H226,2)</f>
        <v>0</v>
      </c>
      <c r="S226" s="92"/>
      <c r="T226" s="232">
        <f>S226*H226</f>
        <v>0</v>
      </c>
      <c r="U226" s="232">
        <v>0</v>
      </c>
      <c r="V226" s="232">
        <f>U226*H226</f>
        <v>0</v>
      </c>
      <c r="W226" s="232">
        <v>0</v>
      </c>
      <c r="X226" s="233">
        <f>W226*H226</f>
        <v>0</v>
      </c>
      <c r="Y226" s="39"/>
      <c r="Z226" s="39"/>
      <c r="AA226" s="39"/>
      <c r="AB226" s="39"/>
      <c r="AC226" s="39"/>
      <c r="AD226" s="39"/>
      <c r="AE226" s="39"/>
      <c r="AR226" s="234" t="s">
        <v>174</v>
      </c>
      <c r="AT226" s="234" t="s">
        <v>169</v>
      </c>
      <c r="AU226" s="234" t="s">
        <v>88</v>
      </c>
      <c r="AY226" s="18" t="s">
        <v>167</v>
      </c>
      <c r="BE226" s="235">
        <f>IF(O226="základní",K226,0)</f>
        <v>0</v>
      </c>
      <c r="BF226" s="235">
        <f>IF(O226="snížená",K226,0)</f>
        <v>0</v>
      </c>
      <c r="BG226" s="235">
        <f>IF(O226="zákl. přenesená",K226,0)</f>
        <v>0</v>
      </c>
      <c r="BH226" s="235">
        <f>IF(O226="sníž. přenesená",K226,0)</f>
        <v>0</v>
      </c>
      <c r="BI226" s="235">
        <f>IF(O226="nulová",K226,0)</f>
        <v>0</v>
      </c>
      <c r="BJ226" s="18" t="s">
        <v>86</v>
      </c>
      <c r="BK226" s="235">
        <f>ROUND(P226*H226,2)</f>
        <v>0</v>
      </c>
      <c r="BL226" s="18" t="s">
        <v>174</v>
      </c>
      <c r="BM226" s="234" t="s">
        <v>1737</v>
      </c>
    </row>
    <row r="227" s="2" customFormat="1">
      <c r="A227" s="39"/>
      <c r="B227" s="40"/>
      <c r="C227" s="41"/>
      <c r="D227" s="236" t="s">
        <v>176</v>
      </c>
      <c r="E227" s="41"/>
      <c r="F227" s="237" t="s">
        <v>656</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176</v>
      </c>
      <c r="AU227" s="18" t="s">
        <v>88</v>
      </c>
    </row>
    <row r="228" s="2" customFormat="1">
      <c r="A228" s="39"/>
      <c r="B228" s="40"/>
      <c r="C228" s="41"/>
      <c r="D228" s="241" t="s">
        <v>178</v>
      </c>
      <c r="E228" s="41"/>
      <c r="F228" s="242" t="s">
        <v>657</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178</v>
      </c>
      <c r="AU228" s="18" t="s">
        <v>88</v>
      </c>
    </row>
    <row r="229" s="2" customFormat="1">
      <c r="A229" s="39"/>
      <c r="B229" s="40"/>
      <c r="C229" s="41"/>
      <c r="D229" s="236" t="s">
        <v>186</v>
      </c>
      <c r="E229" s="41"/>
      <c r="F229" s="243" t="s">
        <v>1738</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186</v>
      </c>
      <c r="AU229" s="18" t="s">
        <v>88</v>
      </c>
    </row>
    <row r="230" s="13" customFormat="1">
      <c r="A230" s="13"/>
      <c r="B230" s="244"/>
      <c r="C230" s="245"/>
      <c r="D230" s="236" t="s">
        <v>304</v>
      </c>
      <c r="E230" s="268" t="s">
        <v>1</v>
      </c>
      <c r="F230" s="246" t="s">
        <v>1739</v>
      </c>
      <c r="G230" s="245"/>
      <c r="H230" s="247">
        <v>55.799999999999997</v>
      </c>
      <c r="I230" s="248"/>
      <c r="J230" s="248"/>
      <c r="K230" s="245"/>
      <c r="L230" s="245"/>
      <c r="M230" s="249"/>
      <c r="N230" s="250"/>
      <c r="O230" s="251"/>
      <c r="P230" s="251"/>
      <c r="Q230" s="251"/>
      <c r="R230" s="251"/>
      <c r="S230" s="251"/>
      <c r="T230" s="251"/>
      <c r="U230" s="251"/>
      <c r="V230" s="251"/>
      <c r="W230" s="251"/>
      <c r="X230" s="252"/>
      <c r="Y230" s="13"/>
      <c r="Z230" s="13"/>
      <c r="AA230" s="13"/>
      <c r="AB230" s="13"/>
      <c r="AC230" s="13"/>
      <c r="AD230" s="13"/>
      <c r="AE230" s="13"/>
      <c r="AT230" s="253" t="s">
        <v>304</v>
      </c>
      <c r="AU230" s="253" t="s">
        <v>88</v>
      </c>
      <c r="AV230" s="13" t="s">
        <v>88</v>
      </c>
      <c r="AW230" s="13" t="s">
        <v>5</v>
      </c>
      <c r="AX230" s="13" t="s">
        <v>86</v>
      </c>
      <c r="AY230" s="253" t="s">
        <v>167</v>
      </c>
    </row>
    <row r="231" s="2" customFormat="1">
      <c r="A231" s="39"/>
      <c r="B231" s="40"/>
      <c r="C231" s="222" t="s">
        <v>344</v>
      </c>
      <c r="D231" s="222" t="s">
        <v>169</v>
      </c>
      <c r="E231" s="223" t="s">
        <v>1740</v>
      </c>
      <c r="F231" s="224" t="s">
        <v>1741</v>
      </c>
      <c r="G231" s="225" t="s">
        <v>433</v>
      </c>
      <c r="H231" s="226">
        <v>3.7200000000000002</v>
      </c>
      <c r="I231" s="227"/>
      <c r="J231" s="227"/>
      <c r="K231" s="228">
        <f>ROUND(P231*H231,2)</f>
        <v>0</v>
      </c>
      <c r="L231" s="224" t="s">
        <v>606</v>
      </c>
      <c r="M231" s="45"/>
      <c r="N231" s="229" t="s">
        <v>1</v>
      </c>
      <c r="O231" s="230" t="s">
        <v>41</v>
      </c>
      <c r="P231" s="231">
        <f>I231+J231</f>
        <v>0</v>
      </c>
      <c r="Q231" s="231">
        <f>ROUND(I231*H231,2)</f>
        <v>0</v>
      </c>
      <c r="R231" s="231">
        <f>ROUND(J231*H231,2)</f>
        <v>0</v>
      </c>
      <c r="S231" s="92"/>
      <c r="T231" s="232">
        <f>S231*H231</f>
        <v>0</v>
      </c>
      <c r="U231" s="232">
        <v>0</v>
      </c>
      <c r="V231" s="232">
        <f>U231*H231</f>
        <v>0</v>
      </c>
      <c r="W231" s="232">
        <v>0</v>
      </c>
      <c r="X231" s="233">
        <f>W231*H231</f>
        <v>0</v>
      </c>
      <c r="Y231" s="39"/>
      <c r="Z231" s="39"/>
      <c r="AA231" s="39"/>
      <c r="AB231" s="39"/>
      <c r="AC231" s="39"/>
      <c r="AD231" s="39"/>
      <c r="AE231" s="39"/>
      <c r="AR231" s="234" t="s">
        <v>174</v>
      </c>
      <c r="AT231" s="234" t="s">
        <v>169</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174</v>
      </c>
      <c r="BM231" s="234" t="s">
        <v>1742</v>
      </c>
    </row>
    <row r="232" s="2" customFormat="1">
      <c r="A232" s="39"/>
      <c r="B232" s="40"/>
      <c r="C232" s="41"/>
      <c r="D232" s="236" t="s">
        <v>176</v>
      </c>
      <c r="E232" s="41"/>
      <c r="F232" s="237" t="s">
        <v>1743</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36" t="s">
        <v>186</v>
      </c>
      <c r="E233" s="41"/>
      <c r="F233" s="243" t="s">
        <v>1744</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186</v>
      </c>
      <c r="AU233" s="18" t="s">
        <v>88</v>
      </c>
    </row>
    <row r="234" s="2" customFormat="1" ht="33" customHeight="1">
      <c r="A234" s="39"/>
      <c r="B234" s="40"/>
      <c r="C234" s="222" t="s">
        <v>351</v>
      </c>
      <c r="D234" s="222" t="s">
        <v>169</v>
      </c>
      <c r="E234" s="223" t="s">
        <v>668</v>
      </c>
      <c r="F234" s="224" t="s">
        <v>669</v>
      </c>
      <c r="G234" s="225" t="s">
        <v>433</v>
      </c>
      <c r="H234" s="226">
        <v>53.609999999999999</v>
      </c>
      <c r="I234" s="227"/>
      <c r="J234" s="227"/>
      <c r="K234" s="228">
        <f>ROUND(P234*H234,2)</f>
        <v>0</v>
      </c>
      <c r="L234" s="224" t="s">
        <v>478</v>
      </c>
      <c r="M234" s="45"/>
      <c r="N234" s="229" t="s">
        <v>1</v>
      </c>
      <c r="O234" s="230" t="s">
        <v>41</v>
      </c>
      <c r="P234" s="231">
        <f>I234+J234</f>
        <v>0</v>
      </c>
      <c r="Q234" s="231">
        <f>ROUND(I234*H234,2)</f>
        <v>0</v>
      </c>
      <c r="R234" s="231">
        <f>ROUND(J234*H234,2)</f>
        <v>0</v>
      </c>
      <c r="S234" s="92"/>
      <c r="T234" s="232">
        <f>S234*H234</f>
        <v>0</v>
      </c>
      <c r="U234" s="232">
        <v>0</v>
      </c>
      <c r="V234" s="232">
        <f>U234*H234</f>
        <v>0</v>
      </c>
      <c r="W234" s="232">
        <v>0</v>
      </c>
      <c r="X234" s="233">
        <f>W234*H234</f>
        <v>0</v>
      </c>
      <c r="Y234" s="39"/>
      <c r="Z234" s="39"/>
      <c r="AA234" s="39"/>
      <c r="AB234" s="39"/>
      <c r="AC234" s="39"/>
      <c r="AD234" s="39"/>
      <c r="AE234" s="39"/>
      <c r="AR234" s="234" t="s">
        <v>174</v>
      </c>
      <c r="AT234" s="234" t="s">
        <v>169</v>
      </c>
      <c r="AU234" s="234" t="s">
        <v>88</v>
      </c>
      <c r="AY234" s="18" t="s">
        <v>167</v>
      </c>
      <c r="BE234" s="235">
        <f>IF(O234="základní",K234,0)</f>
        <v>0</v>
      </c>
      <c r="BF234" s="235">
        <f>IF(O234="snížená",K234,0)</f>
        <v>0</v>
      </c>
      <c r="BG234" s="235">
        <f>IF(O234="zákl. přenesená",K234,0)</f>
        <v>0</v>
      </c>
      <c r="BH234" s="235">
        <f>IF(O234="sníž. přenesená",K234,0)</f>
        <v>0</v>
      </c>
      <c r="BI234" s="235">
        <f>IF(O234="nulová",K234,0)</f>
        <v>0</v>
      </c>
      <c r="BJ234" s="18" t="s">
        <v>86</v>
      </c>
      <c r="BK234" s="235">
        <f>ROUND(P234*H234,2)</f>
        <v>0</v>
      </c>
      <c r="BL234" s="18" t="s">
        <v>174</v>
      </c>
      <c r="BM234" s="234" t="s">
        <v>1745</v>
      </c>
    </row>
    <row r="235" s="2" customFormat="1">
      <c r="A235" s="39"/>
      <c r="B235" s="40"/>
      <c r="C235" s="41"/>
      <c r="D235" s="236" t="s">
        <v>176</v>
      </c>
      <c r="E235" s="41"/>
      <c r="F235" s="237" t="s">
        <v>671</v>
      </c>
      <c r="G235" s="41"/>
      <c r="H235" s="41"/>
      <c r="I235" s="238"/>
      <c r="J235" s="238"/>
      <c r="K235" s="41"/>
      <c r="L235" s="41"/>
      <c r="M235" s="45"/>
      <c r="N235" s="239"/>
      <c r="O235" s="240"/>
      <c r="P235" s="92"/>
      <c r="Q235" s="92"/>
      <c r="R235" s="92"/>
      <c r="S235" s="92"/>
      <c r="T235" s="92"/>
      <c r="U235" s="92"/>
      <c r="V235" s="92"/>
      <c r="W235" s="92"/>
      <c r="X235" s="93"/>
      <c r="Y235" s="39"/>
      <c r="Z235" s="39"/>
      <c r="AA235" s="39"/>
      <c r="AB235" s="39"/>
      <c r="AC235" s="39"/>
      <c r="AD235" s="39"/>
      <c r="AE235" s="39"/>
      <c r="AT235" s="18" t="s">
        <v>176</v>
      </c>
      <c r="AU235" s="18" t="s">
        <v>88</v>
      </c>
    </row>
    <row r="236" s="2" customFormat="1">
      <c r="A236" s="39"/>
      <c r="B236" s="40"/>
      <c r="C236" s="41"/>
      <c r="D236" s="241" t="s">
        <v>178</v>
      </c>
      <c r="E236" s="41"/>
      <c r="F236" s="242" t="s">
        <v>672</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178</v>
      </c>
      <c r="AU236" s="18" t="s">
        <v>88</v>
      </c>
    </row>
    <row r="237" s="2" customFormat="1" ht="24.15" customHeight="1">
      <c r="A237" s="39"/>
      <c r="B237" s="40"/>
      <c r="C237" s="254" t="s">
        <v>358</v>
      </c>
      <c r="D237" s="254" t="s">
        <v>345</v>
      </c>
      <c r="E237" s="255" t="s">
        <v>346</v>
      </c>
      <c r="F237" s="256" t="s">
        <v>347</v>
      </c>
      <c r="G237" s="257" t="s">
        <v>348</v>
      </c>
      <c r="H237" s="258">
        <v>101.859</v>
      </c>
      <c r="I237" s="259"/>
      <c r="J237" s="260"/>
      <c r="K237" s="261">
        <f>ROUND(P237*H237,2)</f>
        <v>0</v>
      </c>
      <c r="L237" s="256" t="s">
        <v>606</v>
      </c>
      <c r="M237" s="262"/>
      <c r="N237" s="263" t="s">
        <v>1</v>
      </c>
      <c r="O237" s="230" t="s">
        <v>41</v>
      </c>
      <c r="P237" s="231">
        <f>I237+J237</f>
        <v>0</v>
      </c>
      <c r="Q237" s="231">
        <f>ROUND(I237*H237,2)</f>
        <v>0</v>
      </c>
      <c r="R237" s="231">
        <f>ROUND(J237*H237,2)</f>
        <v>0</v>
      </c>
      <c r="S237" s="92"/>
      <c r="T237" s="232">
        <f>S237*H237</f>
        <v>0</v>
      </c>
      <c r="U237" s="232">
        <v>0</v>
      </c>
      <c r="V237" s="232">
        <f>U237*H237</f>
        <v>0</v>
      </c>
      <c r="W237" s="232">
        <v>0</v>
      </c>
      <c r="X237" s="233">
        <f>W237*H237</f>
        <v>0</v>
      </c>
      <c r="Y237" s="39"/>
      <c r="Z237" s="39"/>
      <c r="AA237" s="39"/>
      <c r="AB237" s="39"/>
      <c r="AC237" s="39"/>
      <c r="AD237" s="39"/>
      <c r="AE237" s="39"/>
      <c r="AR237" s="234" t="s">
        <v>221</v>
      </c>
      <c r="AT237" s="234" t="s">
        <v>345</v>
      </c>
      <c r="AU237" s="234" t="s">
        <v>88</v>
      </c>
      <c r="AY237" s="18" t="s">
        <v>167</v>
      </c>
      <c r="BE237" s="235">
        <f>IF(O237="základní",K237,0)</f>
        <v>0</v>
      </c>
      <c r="BF237" s="235">
        <f>IF(O237="snížená",K237,0)</f>
        <v>0</v>
      </c>
      <c r="BG237" s="235">
        <f>IF(O237="zákl. přenesená",K237,0)</f>
        <v>0</v>
      </c>
      <c r="BH237" s="235">
        <f>IF(O237="sníž. přenesená",K237,0)</f>
        <v>0</v>
      </c>
      <c r="BI237" s="235">
        <f>IF(O237="nulová",K237,0)</f>
        <v>0</v>
      </c>
      <c r="BJ237" s="18" t="s">
        <v>86</v>
      </c>
      <c r="BK237" s="235">
        <f>ROUND(P237*H237,2)</f>
        <v>0</v>
      </c>
      <c r="BL237" s="18" t="s">
        <v>174</v>
      </c>
      <c r="BM237" s="234" t="s">
        <v>1746</v>
      </c>
    </row>
    <row r="238" s="2" customFormat="1">
      <c r="A238" s="39"/>
      <c r="B238" s="40"/>
      <c r="C238" s="41"/>
      <c r="D238" s="236" t="s">
        <v>176</v>
      </c>
      <c r="E238" s="41"/>
      <c r="F238" s="237" t="s">
        <v>347</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176</v>
      </c>
      <c r="AU238" s="18" t="s">
        <v>88</v>
      </c>
    </row>
    <row r="239" s="2" customFormat="1">
      <c r="A239" s="39"/>
      <c r="B239" s="40"/>
      <c r="C239" s="41"/>
      <c r="D239" s="236" t="s">
        <v>186</v>
      </c>
      <c r="E239" s="41"/>
      <c r="F239" s="243" t="s">
        <v>608</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186</v>
      </c>
      <c r="AU239" s="18" t="s">
        <v>88</v>
      </c>
    </row>
    <row r="240" s="13" customFormat="1">
      <c r="A240" s="13"/>
      <c r="B240" s="244"/>
      <c r="C240" s="245"/>
      <c r="D240" s="236" t="s">
        <v>304</v>
      </c>
      <c r="E240" s="268" t="s">
        <v>1</v>
      </c>
      <c r="F240" s="246" t="s">
        <v>1747</v>
      </c>
      <c r="G240" s="245"/>
      <c r="H240" s="247">
        <v>101.859</v>
      </c>
      <c r="I240" s="248"/>
      <c r="J240" s="248"/>
      <c r="K240" s="245"/>
      <c r="L240" s="245"/>
      <c r="M240" s="249"/>
      <c r="N240" s="250"/>
      <c r="O240" s="251"/>
      <c r="P240" s="251"/>
      <c r="Q240" s="251"/>
      <c r="R240" s="251"/>
      <c r="S240" s="251"/>
      <c r="T240" s="251"/>
      <c r="U240" s="251"/>
      <c r="V240" s="251"/>
      <c r="W240" s="251"/>
      <c r="X240" s="252"/>
      <c r="Y240" s="13"/>
      <c r="Z240" s="13"/>
      <c r="AA240" s="13"/>
      <c r="AB240" s="13"/>
      <c r="AC240" s="13"/>
      <c r="AD240" s="13"/>
      <c r="AE240" s="13"/>
      <c r="AT240" s="253" t="s">
        <v>304</v>
      </c>
      <c r="AU240" s="253" t="s">
        <v>88</v>
      </c>
      <c r="AV240" s="13" t="s">
        <v>88</v>
      </c>
      <c r="AW240" s="13" t="s">
        <v>5</v>
      </c>
      <c r="AX240" s="13" t="s">
        <v>86</v>
      </c>
      <c r="AY240" s="253" t="s">
        <v>167</v>
      </c>
    </row>
    <row r="241" s="2" customFormat="1" ht="24.15" customHeight="1">
      <c r="A241" s="39"/>
      <c r="B241" s="40"/>
      <c r="C241" s="222" t="s">
        <v>365</v>
      </c>
      <c r="D241" s="222" t="s">
        <v>169</v>
      </c>
      <c r="E241" s="223" t="s">
        <v>673</v>
      </c>
      <c r="F241" s="224" t="s">
        <v>674</v>
      </c>
      <c r="G241" s="225" t="s">
        <v>348</v>
      </c>
      <c r="H241" s="226">
        <v>79.271000000000001</v>
      </c>
      <c r="I241" s="227"/>
      <c r="J241" s="227"/>
      <c r="K241" s="228">
        <f>ROUND(P241*H241,2)</f>
        <v>0</v>
      </c>
      <c r="L241" s="224" t="s">
        <v>478</v>
      </c>
      <c r="M241" s="45"/>
      <c r="N241" s="229" t="s">
        <v>1</v>
      </c>
      <c r="O241" s="230" t="s">
        <v>41</v>
      </c>
      <c r="P241" s="231">
        <f>I241+J241</f>
        <v>0</v>
      </c>
      <c r="Q241" s="231">
        <f>ROUND(I241*H241,2)</f>
        <v>0</v>
      </c>
      <c r="R241" s="231">
        <f>ROUND(J241*H241,2)</f>
        <v>0</v>
      </c>
      <c r="S241" s="92"/>
      <c r="T241" s="232">
        <f>S241*H241</f>
        <v>0</v>
      </c>
      <c r="U241" s="232">
        <v>0</v>
      </c>
      <c r="V241" s="232">
        <f>U241*H241</f>
        <v>0</v>
      </c>
      <c r="W241" s="232">
        <v>0</v>
      </c>
      <c r="X241" s="233">
        <f>W241*H241</f>
        <v>0</v>
      </c>
      <c r="Y241" s="39"/>
      <c r="Z241" s="39"/>
      <c r="AA241" s="39"/>
      <c r="AB241" s="39"/>
      <c r="AC241" s="39"/>
      <c r="AD241" s="39"/>
      <c r="AE241" s="39"/>
      <c r="AR241" s="234" t="s">
        <v>174</v>
      </c>
      <c r="AT241" s="234" t="s">
        <v>169</v>
      </c>
      <c r="AU241" s="234" t="s">
        <v>88</v>
      </c>
      <c r="AY241" s="18" t="s">
        <v>167</v>
      </c>
      <c r="BE241" s="235">
        <f>IF(O241="základní",K241,0)</f>
        <v>0</v>
      </c>
      <c r="BF241" s="235">
        <f>IF(O241="snížená",K241,0)</f>
        <v>0</v>
      </c>
      <c r="BG241" s="235">
        <f>IF(O241="zákl. přenesená",K241,0)</f>
        <v>0</v>
      </c>
      <c r="BH241" s="235">
        <f>IF(O241="sníž. přenesená",K241,0)</f>
        <v>0</v>
      </c>
      <c r="BI241" s="235">
        <f>IF(O241="nulová",K241,0)</f>
        <v>0</v>
      </c>
      <c r="BJ241" s="18" t="s">
        <v>86</v>
      </c>
      <c r="BK241" s="235">
        <f>ROUND(P241*H241,2)</f>
        <v>0</v>
      </c>
      <c r="BL241" s="18" t="s">
        <v>174</v>
      </c>
      <c r="BM241" s="234" t="s">
        <v>1748</v>
      </c>
    </row>
    <row r="242" s="2" customFormat="1">
      <c r="A242" s="39"/>
      <c r="B242" s="40"/>
      <c r="C242" s="41"/>
      <c r="D242" s="236" t="s">
        <v>176</v>
      </c>
      <c r="E242" s="41"/>
      <c r="F242" s="237" t="s">
        <v>676</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176</v>
      </c>
      <c r="AU242" s="18" t="s">
        <v>88</v>
      </c>
    </row>
    <row r="243" s="2" customFormat="1">
      <c r="A243" s="39"/>
      <c r="B243" s="40"/>
      <c r="C243" s="41"/>
      <c r="D243" s="241" t="s">
        <v>178</v>
      </c>
      <c r="E243" s="41"/>
      <c r="F243" s="242" t="s">
        <v>677</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178</v>
      </c>
      <c r="AU243" s="18" t="s">
        <v>88</v>
      </c>
    </row>
    <row r="244" s="13" customFormat="1">
      <c r="A244" s="13"/>
      <c r="B244" s="244"/>
      <c r="C244" s="245"/>
      <c r="D244" s="236" t="s">
        <v>304</v>
      </c>
      <c r="E244" s="268" t="s">
        <v>1</v>
      </c>
      <c r="F244" s="246" t="s">
        <v>1749</v>
      </c>
      <c r="G244" s="245"/>
      <c r="H244" s="247">
        <v>79.271000000000001</v>
      </c>
      <c r="I244" s="248"/>
      <c r="J244" s="248"/>
      <c r="K244" s="245"/>
      <c r="L244" s="245"/>
      <c r="M244" s="249"/>
      <c r="N244" s="250"/>
      <c r="O244" s="251"/>
      <c r="P244" s="251"/>
      <c r="Q244" s="251"/>
      <c r="R244" s="251"/>
      <c r="S244" s="251"/>
      <c r="T244" s="251"/>
      <c r="U244" s="251"/>
      <c r="V244" s="251"/>
      <c r="W244" s="251"/>
      <c r="X244" s="252"/>
      <c r="Y244" s="13"/>
      <c r="Z244" s="13"/>
      <c r="AA244" s="13"/>
      <c r="AB244" s="13"/>
      <c r="AC244" s="13"/>
      <c r="AD244" s="13"/>
      <c r="AE244" s="13"/>
      <c r="AT244" s="253" t="s">
        <v>304</v>
      </c>
      <c r="AU244" s="253" t="s">
        <v>88</v>
      </c>
      <c r="AV244" s="13" t="s">
        <v>88</v>
      </c>
      <c r="AW244" s="13" t="s">
        <v>5</v>
      </c>
      <c r="AX244" s="13" t="s">
        <v>86</v>
      </c>
      <c r="AY244" s="253" t="s">
        <v>167</v>
      </c>
    </row>
    <row r="245" s="2" customFormat="1" ht="24.15" customHeight="1">
      <c r="A245" s="39"/>
      <c r="B245" s="40"/>
      <c r="C245" s="222" t="s">
        <v>372</v>
      </c>
      <c r="D245" s="222" t="s">
        <v>169</v>
      </c>
      <c r="E245" s="223" t="s">
        <v>680</v>
      </c>
      <c r="F245" s="224" t="s">
        <v>681</v>
      </c>
      <c r="G245" s="225" t="s">
        <v>433</v>
      </c>
      <c r="H245" s="226">
        <v>46.630000000000003</v>
      </c>
      <c r="I245" s="227"/>
      <c r="J245" s="227"/>
      <c r="K245" s="228">
        <f>ROUND(P245*H245,2)</f>
        <v>0</v>
      </c>
      <c r="L245" s="224" t="s">
        <v>478</v>
      </c>
      <c r="M245" s="45"/>
      <c r="N245" s="229" t="s">
        <v>1</v>
      </c>
      <c r="O245" s="230" t="s">
        <v>41</v>
      </c>
      <c r="P245" s="231">
        <f>I245+J245</f>
        <v>0</v>
      </c>
      <c r="Q245" s="231">
        <f>ROUND(I245*H245,2)</f>
        <v>0</v>
      </c>
      <c r="R245" s="231">
        <f>ROUND(J245*H245,2)</f>
        <v>0</v>
      </c>
      <c r="S245" s="92"/>
      <c r="T245" s="232">
        <f>S245*H245</f>
        <v>0</v>
      </c>
      <c r="U245" s="232">
        <v>0</v>
      </c>
      <c r="V245" s="232">
        <f>U245*H245</f>
        <v>0</v>
      </c>
      <c r="W245" s="232">
        <v>0</v>
      </c>
      <c r="X245" s="233">
        <f>W245*H245</f>
        <v>0</v>
      </c>
      <c r="Y245" s="39"/>
      <c r="Z245" s="39"/>
      <c r="AA245" s="39"/>
      <c r="AB245" s="39"/>
      <c r="AC245" s="39"/>
      <c r="AD245" s="39"/>
      <c r="AE245" s="39"/>
      <c r="AR245" s="234" t="s">
        <v>174</v>
      </c>
      <c r="AT245" s="234" t="s">
        <v>169</v>
      </c>
      <c r="AU245" s="234" t="s">
        <v>88</v>
      </c>
      <c r="AY245" s="18" t="s">
        <v>167</v>
      </c>
      <c r="BE245" s="235">
        <f>IF(O245="základní",K245,0)</f>
        <v>0</v>
      </c>
      <c r="BF245" s="235">
        <f>IF(O245="snížená",K245,0)</f>
        <v>0</v>
      </c>
      <c r="BG245" s="235">
        <f>IF(O245="zákl. přenesená",K245,0)</f>
        <v>0</v>
      </c>
      <c r="BH245" s="235">
        <f>IF(O245="sníž. přenesená",K245,0)</f>
        <v>0</v>
      </c>
      <c r="BI245" s="235">
        <f>IF(O245="nulová",K245,0)</f>
        <v>0</v>
      </c>
      <c r="BJ245" s="18" t="s">
        <v>86</v>
      </c>
      <c r="BK245" s="235">
        <f>ROUND(P245*H245,2)</f>
        <v>0</v>
      </c>
      <c r="BL245" s="18" t="s">
        <v>174</v>
      </c>
      <c r="BM245" s="234" t="s">
        <v>1750</v>
      </c>
    </row>
    <row r="246" s="2" customFormat="1">
      <c r="A246" s="39"/>
      <c r="B246" s="40"/>
      <c r="C246" s="41"/>
      <c r="D246" s="236" t="s">
        <v>176</v>
      </c>
      <c r="E246" s="41"/>
      <c r="F246" s="237" t="s">
        <v>683</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176</v>
      </c>
      <c r="AU246" s="18" t="s">
        <v>88</v>
      </c>
    </row>
    <row r="247" s="2" customFormat="1">
      <c r="A247" s="39"/>
      <c r="B247" s="40"/>
      <c r="C247" s="41"/>
      <c r="D247" s="241" t="s">
        <v>178</v>
      </c>
      <c r="E247" s="41"/>
      <c r="F247" s="242" t="s">
        <v>684</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178</v>
      </c>
      <c r="AU247" s="18" t="s">
        <v>88</v>
      </c>
    </row>
    <row r="248" s="2" customFormat="1" ht="24.15" customHeight="1">
      <c r="A248" s="39"/>
      <c r="B248" s="40"/>
      <c r="C248" s="222" t="s">
        <v>378</v>
      </c>
      <c r="D248" s="222" t="s">
        <v>169</v>
      </c>
      <c r="E248" s="223" t="s">
        <v>685</v>
      </c>
      <c r="F248" s="224" t="s">
        <v>686</v>
      </c>
      <c r="G248" s="225" t="s">
        <v>172</v>
      </c>
      <c r="H248" s="226">
        <v>37.200000000000003</v>
      </c>
      <c r="I248" s="227"/>
      <c r="J248" s="227"/>
      <c r="K248" s="228">
        <f>ROUND(P248*H248,2)</f>
        <v>0</v>
      </c>
      <c r="L248" s="224" t="s">
        <v>606</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174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1751</v>
      </c>
    </row>
    <row r="249" s="2" customFormat="1">
      <c r="A249" s="39"/>
      <c r="B249" s="40"/>
      <c r="C249" s="41"/>
      <c r="D249" s="236" t="s">
        <v>176</v>
      </c>
      <c r="E249" s="41"/>
      <c r="F249" s="237" t="s">
        <v>688</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c r="A250" s="39"/>
      <c r="B250" s="40"/>
      <c r="C250" s="41"/>
      <c r="D250" s="236" t="s">
        <v>186</v>
      </c>
      <c r="E250" s="41"/>
      <c r="F250" s="243" t="s">
        <v>689</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186</v>
      </c>
      <c r="AU250" s="18" t="s">
        <v>88</v>
      </c>
    </row>
    <row r="251" s="2" customFormat="1" ht="24.15" customHeight="1">
      <c r="A251" s="39"/>
      <c r="B251" s="40"/>
      <c r="C251" s="222" t="s">
        <v>384</v>
      </c>
      <c r="D251" s="222" t="s">
        <v>169</v>
      </c>
      <c r="E251" s="223" t="s">
        <v>691</v>
      </c>
      <c r="F251" s="224" t="s">
        <v>692</v>
      </c>
      <c r="G251" s="225" t="s">
        <v>172</v>
      </c>
      <c r="H251" s="226">
        <v>37.200000000000003</v>
      </c>
      <c r="I251" s="227"/>
      <c r="J251" s="227"/>
      <c r="K251" s="228">
        <f>ROUND(P251*H251,2)</f>
        <v>0</v>
      </c>
      <c r="L251" s="224" t="s">
        <v>173</v>
      </c>
      <c r="M251" s="45"/>
      <c r="N251" s="229" t="s">
        <v>1</v>
      </c>
      <c r="O251" s="230" t="s">
        <v>41</v>
      </c>
      <c r="P251" s="231">
        <f>I251+J251</f>
        <v>0</v>
      </c>
      <c r="Q251" s="231">
        <f>ROUND(I251*H251,2)</f>
        <v>0</v>
      </c>
      <c r="R251" s="231">
        <f>ROUND(J251*H251,2)</f>
        <v>0</v>
      </c>
      <c r="S251" s="92"/>
      <c r="T251" s="232">
        <f>S251*H251</f>
        <v>0</v>
      </c>
      <c r="U251" s="232">
        <v>0</v>
      </c>
      <c r="V251" s="232">
        <f>U251*H251</f>
        <v>0</v>
      </c>
      <c r="W251" s="232">
        <v>0</v>
      </c>
      <c r="X251" s="233">
        <f>W251*H251</f>
        <v>0</v>
      </c>
      <c r="Y251" s="39"/>
      <c r="Z251" s="39"/>
      <c r="AA251" s="39"/>
      <c r="AB251" s="39"/>
      <c r="AC251" s="39"/>
      <c r="AD251" s="39"/>
      <c r="AE251" s="39"/>
      <c r="AR251" s="234" t="s">
        <v>174</v>
      </c>
      <c r="AT251" s="234" t="s">
        <v>169</v>
      </c>
      <c r="AU251" s="234" t="s">
        <v>88</v>
      </c>
      <c r="AY251" s="18" t="s">
        <v>167</v>
      </c>
      <c r="BE251" s="235">
        <f>IF(O251="základní",K251,0)</f>
        <v>0</v>
      </c>
      <c r="BF251" s="235">
        <f>IF(O251="snížená",K251,0)</f>
        <v>0</v>
      </c>
      <c r="BG251" s="235">
        <f>IF(O251="zákl. přenesená",K251,0)</f>
        <v>0</v>
      </c>
      <c r="BH251" s="235">
        <f>IF(O251="sníž. přenesená",K251,0)</f>
        <v>0</v>
      </c>
      <c r="BI251" s="235">
        <f>IF(O251="nulová",K251,0)</f>
        <v>0</v>
      </c>
      <c r="BJ251" s="18" t="s">
        <v>86</v>
      </c>
      <c r="BK251" s="235">
        <f>ROUND(P251*H251,2)</f>
        <v>0</v>
      </c>
      <c r="BL251" s="18" t="s">
        <v>174</v>
      </c>
      <c r="BM251" s="234" t="s">
        <v>1752</v>
      </c>
    </row>
    <row r="252" s="2" customFormat="1">
      <c r="A252" s="39"/>
      <c r="B252" s="40"/>
      <c r="C252" s="41"/>
      <c r="D252" s="236" t="s">
        <v>176</v>
      </c>
      <c r="E252" s="41"/>
      <c r="F252" s="237" t="s">
        <v>694</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176</v>
      </c>
      <c r="AU252" s="18" t="s">
        <v>88</v>
      </c>
    </row>
    <row r="253" s="2" customFormat="1">
      <c r="A253" s="39"/>
      <c r="B253" s="40"/>
      <c r="C253" s="41"/>
      <c r="D253" s="241" t="s">
        <v>178</v>
      </c>
      <c r="E253" s="41"/>
      <c r="F253" s="242" t="s">
        <v>695</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178</v>
      </c>
      <c r="AU253" s="18" t="s">
        <v>88</v>
      </c>
    </row>
    <row r="254" s="2" customFormat="1" ht="24.15" customHeight="1">
      <c r="A254" s="39"/>
      <c r="B254" s="40"/>
      <c r="C254" s="254" t="s">
        <v>390</v>
      </c>
      <c r="D254" s="254" t="s">
        <v>345</v>
      </c>
      <c r="E254" s="255" t="s">
        <v>697</v>
      </c>
      <c r="F254" s="256" t="s">
        <v>698</v>
      </c>
      <c r="G254" s="257" t="s">
        <v>699</v>
      </c>
      <c r="H254" s="258">
        <v>1.367</v>
      </c>
      <c r="I254" s="259"/>
      <c r="J254" s="260"/>
      <c r="K254" s="261">
        <f>ROUND(P254*H254,2)</f>
        <v>0</v>
      </c>
      <c r="L254" s="256" t="s">
        <v>606</v>
      </c>
      <c r="M254" s="262"/>
      <c r="N254" s="263" t="s">
        <v>1</v>
      </c>
      <c r="O254" s="230" t="s">
        <v>41</v>
      </c>
      <c r="P254" s="231">
        <f>I254+J254</f>
        <v>0</v>
      </c>
      <c r="Q254" s="231">
        <f>ROUND(I254*H254,2)</f>
        <v>0</v>
      </c>
      <c r="R254" s="231">
        <f>ROUND(J254*H254,2)</f>
        <v>0</v>
      </c>
      <c r="S254" s="92"/>
      <c r="T254" s="232">
        <f>S254*H254</f>
        <v>0</v>
      </c>
      <c r="U254" s="232">
        <v>0.001</v>
      </c>
      <c r="V254" s="232">
        <f>U254*H254</f>
        <v>0.0013669999999999999</v>
      </c>
      <c r="W254" s="232">
        <v>0</v>
      </c>
      <c r="X254" s="233">
        <f>W254*H254</f>
        <v>0</v>
      </c>
      <c r="Y254" s="39"/>
      <c r="Z254" s="39"/>
      <c r="AA254" s="39"/>
      <c r="AB254" s="39"/>
      <c r="AC254" s="39"/>
      <c r="AD254" s="39"/>
      <c r="AE254" s="39"/>
      <c r="AR254" s="234" t="s">
        <v>221</v>
      </c>
      <c r="AT254" s="234" t="s">
        <v>345</v>
      </c>
      <c r="AU254" s="234" t="s">
        <v>88</v>
      </c>
      <c r="AY254" s="18" t="s">
        <v>167</v>
      </c>
      <c r="BE254" s="235">
        <f>IF(O254="základní",K254,0)</f>
        <v>0</v>
      </c>
      <c r="BF254" s="235">
        <f>IF(O254="snížená",K254,0)</f>
        <v>0</v>
      </c>
      <c r="BG254" s="235">
        <f>IF(O254="zákl. přenesená",K254,0)</f>
        <v>0</v>
      </c>
      <c r="BH254" s="235">
        <f>IF(O254="sníž. přenesená",K254,0)</f>
        <v>0</v>
      </c>
      <c r="BI254" s="235">
        <f>IF(O254="nulová",K254,0)</f>
        <v>0</v>
      </c>
      <c r="BJ254" s="18" t="s">
        <v>86</v>
      </c>
      <c r="BK254" s="235">
        <f>ROUND(P254*H254,2)</f>
        <v>0</v>
      </c>
      <c r="BL254" s="18" t="s">
        <v>174</v>
      </c>
      <c r="BM254" s="234" t="s">
        <v>1753</v>
      </c>
    </row>
    <row r="255" s="2" customFormat="1">
      <c r="A255" s="39"/>
      <c r="B255" s="40"/>
      <c r="C255" s="41"/>
      <c r="D255" s="236" t="s">
        <v>176</v>
      </c>
      <c r="E255" s="41"/>
      <c r="F255" s="237" t="s">
        <v>698</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176</v>
      </c>
      <c r="AU255" s="18" t="s">
        <v>88</v>
      </c>
    </row>
    <row r="256" s="13" customFormat="1">
      <c r="A256" s="13"/>
      <c r="B256" s="244"/>
      <c r="C256" s="245"/>
      <c r="D256" s="236" t="s">
        <v>304</v>
      </c>
      <c r="E256" s="268" t="s">
        <v>1</v>
      </c>
      <c r="F256" s="246" t="s">
        <v>1754</v>
      </c>
      <c r="G256" s="245"/>
      <c r="H256" s="247">
        <v>1.367</v>
      </c>
      <c r="I256" s="248"/>
      <c r="J256" s="248"/>
      <c r="K256" s="245"/>
      <c r="L256" s="245"/>
      <c r="M256" s="249"/>
      <c r="N256" s="250"/>
      <c r="O256" s="251"/>
      <c r="P256" s="251"/>
      <c r="Q256" s="251"/>
      <c r="R256" s="251"/>
      <c r="S256" s="251"/>
      <c r="T256" s="251"/>
      <c r="U256" s="251"/>
      <c r="V256" s="251"/>
      <c r="W256" s="251"/>
      <c r="X256" s="252"/>
      <c r="Y256" s="13"/>
      <c r="Z256" s="13"/>
      <c r="AA256" s="13"/>
      <c r="AB256" s="13"/>
      <c r="AC256" s="13"/>
      <c r="AD256" s="13"/>
      <c r="AE256" s="13"/>
      <c r="AT256" s="253" t="s">
        <v>304</v>
      </c>
      <c r="AU256" s="253" t="s">
        <v>88</v>
      </c>
      <c r="AV256" s="13" t="s">
        <v>88</v>
      </c>
      <c r="AW256" s="13" t="s">
        <v>5</v>
      </c>
      <c r="AX256" s="13" t="s">
        <v>86</v>
      </c>
      <c r="AY256" s="253" t="s">
        <v>167</v>
      </c>
    </row>
    <row r="257" s="2" customFormat="1" ht="24.15" customHeight="1">
      <c r="A257" s="39"/>
      <c r="B257" s="40"/>
      <c r="C257" s="254" t="s">
        <v>396</v>
      </c>
      <c r="D257" s="254" t="s">
        <v>345</v>
      </c>
      <c r="E257" s="255" t="s">
        <v>703</v>
      </c>
      <c r="F257" s="256" t="s">
        <v>704</v>
      </c>
      <c r="G257" s="257" t="s">
        <v>348</v>
      </c>
      <c r="H257" s="258">
        <v>5.952</v>
      </c>
      <c r="I257" s="259"/>
      <c r="J257" s="260"/>
      <c r="K257" s="261">
        <f>ROUND(P257*H257,2)</f>
        <v>0</v>
      </c>
      <c r="L257" s="256" t="s">
        <v>606</v>
      </c>
      <c r="M257" s="262"/>
      <c r="N257" s="263" t="s">
        <v>1</v>
      </c>
      <c r="O257" s="230" t="s">
        <v>41</v>
      </c>
      <c r="P257" s="231">
        <f>I257+J257</f>
        <v>0</v>
      </c>
      <c r="Q257" s="231">
        <f>ROUND(I257*H257,2)</f>
        <v>0</v>
      </c>
      <c r="R257" s="231">
        <f>ROUND(J257*H257,2)</f>
        <v>0</v>
      </c>
      <c r="S257" s="92"/>
      <c r="T257" s="232">
        <f>S257*H257</f>
        <v>0</v>
      </c>
      <c r="U257" s="232">
        <v>1</v>
      </c>
      <c r="V257" s="232">
        <f>U257*H257</f>
        <v>5.952</v>
      </c>
      <c r="W257" s="232">
        <v>0</v>
      </c>
      <c r="X257" s="233">
        <f>W257*H257</f>
        <v>0</v>
      </c>
      <c r="Y257" s="39"/>
      <c r="Z257" s="39"/>
      <c r="AA257" s="39"/>
      <c r="AB257" s="39"/>
      <c r="AC257" s="39"/>
      <c r="AD257" s="39"/>
      <c r="AE257" s="39"/>
      <c r="AR257" s="234" t="s">
        <v>221</v>
      </c>
      <c r="AT257" s="234" t="s">
        <v>345</v>
      </c>
      <c r="AU257" s="234" t="s">
        <v>88</v>
      </c>
      <c r="AY257" s="18" t="s">
        <v>167</v>
      </c>
      <c r="BE257" s="235">
        <f>IF(O257="základní",K257,0)</f>
        <v>0</v>
      </c>
      <c r="BF257" s="235">
        <f>IF(O257="snížená",K257,0)</f>
        <v>0</v>
      </c>
      <c r="BG257" s="235">
        <f>IF(O257="zákl. přenesená",K257,0)</f>
        <v>0</v>
      </c>
      <c r="BH257" s="235">
        <f>IF(O257="sníž. přenesená",K257,0)</f>
        <v>0</v>
      </c>
      <c r="BI257" s="235">
        <f>IF(O257="nulová",K257,0)</f>
        <v>0</v>
      </c>
      <c r="BJ257" s="18" t="s">
        <v>86</v>
      </c>
      <c r="BK257" s="235">
        <f>ROUND(P257*H257,2)</f>
        <v>0</v>
      </c>
      <c r="BL257" s="18" t="s">
        <v>174</v>
      </c>
      <c r="BM257" s="234" t="s">
        <v>1755</v>
      </c>
    </row>
    <row r="258" s="2" customFormat="1">
      <c r="A258" s="39"/>
      <c r="B258" s="40"/>
      <c r="C258" s="41"/>
      <c r="D258" s="236" t="s">
        <v>176</v>
      </c>
      <c r="E258" s="41"/>
      <c r="F258" s="237" t="s">
        <v>704</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176</v>
      </c>
      <c r="AU258" s="18" t="s">
        <v>88</v>
      </c>
    </row>
    <row r="259" s="2" customFormat="1">
      <c r="A259" s="39"/>
      <c r="B259" s="40"/>
      <c r="C259" s="41"/>
      <c r="D259" s="236" t="s">
        <v>186</v>
      </c>
      <c r="E259" s="41"/>
      <c r="F259" s="243" t="s">
        <v>706</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186</v>
      </c>
      <c r="AU259" s="18" t="s">
        <v>88</v>
      </c>
    </row>
    <row r="260" s="13" customFormat="1">
      <c r="A260" s="13"/>
      <c r="B260" s="244"/>
      <c r="C260" s="245"/>
      <c r="D260" s="236" t="s">
        <v>304</v>
      </c>
      <c r="E260" s="268" t="s">
        <v>1</v>
      </c>
      <c r="F260" s="246" t="s">
        <v>1756</v>
      </c>
      <c r="G260" s="245"/>
      <c r="H260" s="247">
        <v>5.952</v>
      </c>
      <c r="I260" s="248"/>
      <c r="J260" s="248"/>
      <c r="K260" s="245"/>
      <c r="L260" s="245"/>
      <c r="M260" s="249"/>
      <c r="N260" s="250"/>
      <c r="O260" s="251"/>
      <c r="P260" s="251"/>
      <c r="Q260" s="251"/>
      <c r="R260" s="251"/>
      <c r="S260" s="251"/>
      <c r="T260" s="251"/>
      <c r="U260" s="251"/>
      <c r="V260" s="251"/>
      <c r="W260" s="251"/>
      <c r="X260" s="252"/>
      <c r="Y260" s="13"/>
      <c r="Z260" s="13"/>
      <c r="AA260" s="13"/>
      <c r="AB260" s="13"/>
      <c r="AC260" s="13"/>
      <c r="AD260" s="13"/>
      <c r="AE260" s="13"/>
      <c r="AT260" s="253" t="s">
        <v>304</v>
      </c>
      <c r="AU260" s="253" t="s">
        <v>88</v>
      </c>
      <c r="AV260" s="13" t="s">
        <v>88</v>
      </c>
      <c r="AW260" s="13" t="s">
        <v>5</v>
      </c>
      <c r="AX260" s="13" t="s">
        <v>86</v>
      </c>
      <c r="AY260" s="253" t="s">
        <v>167</v>
      </c>
    </row>
    <row r="261" s="2" customFormat="1" ht="24.15" customHeight="1">
      <c r="A261" s="39"/>
      <c r="B261" s="40"/>
      <c r="C261" s="222" t="s">
        <v>402</v>
      </c>
      <c r="D261" s="222" t="s">
        <v>169</v>
      </c>
      <c r="E261" s="223" t="s">
        <v>709</v>
      </c>
      <c r="F261" s="224" t="s">
        <v>710</v>
      </c>
      <c r="G261" s="225" t="s">
        <v>172</v>
      </c>
      <c r="H261" s="226">
        <v>37.200000000000003</v>
      </c>
      <c r="I261" s="227"/>
      <c r="J261" s="227"/>
      <c r="K261" s="228">
        <f>ROUND(P261*H261,2)</f>
        <v>0</v>
      </c>
      <c r="L261" s="224" t="s">
        <v>478</v>
      </c>
      <c r="M261" s="45"/>
      <c r="N261" s="229" t="s">
        <v>1</v>
      </c>
      <c r="O261" s="230" t="s">
        <v>41</v>
      </c>
      <c r="P261" s="231">
        <f>I261+J261</f>
        <v>0</v>
      </c>
      <c r="Q261" s="231">
        <f>ROUND(I261*H261,2)</f>
        <v>0</v>
      </c>
      <c r="R261" s="231">
        <f>ROUND(J261*H261,2)</f>
        <v>0</v>
      </c>
      <c r="S261" s="92"/>
      <c r="T261" s="232">
        <f>S261*H261</f>
        <v>0</v>
      </c>
      <c r="U261" s="232">
        <v>0</v>
      </c>
      <c r="V261" s="232">
        <f>U261*H261</f>
        <v>0</v>
      </c>
      <c r="W261" s="232">
        <v>0</v>
      </c>
      <c r="X261" s="233">
        <f>W261*H261</f>
        <v>0</v>
      </c>
      <c r="Y261" s="39"/>
      <c r="Z261" s="39"/>
      <c r="AA261" s="39"/>
      <c r="AB261" s="39"/>
      <c r="AC261" s="39"/>
      <c r="AD261" s="39"/>
      <c r="AE261" s="39"/>
      <c r="AR261" s="234" t="s">
        <v>174</v>
      </c>
      <c r="AT261" s="234" t="s">
        <v>169</v>
      </c>
      <c r="AU261" s="234" t="s">
        <v>88</v>
      </c>
      <c r="AY261" s="18" t="s">
        <v>167</v>
      </c>
      <c r="BE261" s="235">
        <f>IF(O261="základní",K261,0)</f>
        <v>0</v>
      </c>
      <c r="BF261" s="235">
        <f>IF(O261="snížená",K261,0)</f>
        <v>0</v>
      </c>
      <c r="BG261" s="235">
        <f>IF(O261="zákl. přenesená",K261,0)</f>
        <v>0</v>
      </c>
      <c r="BH261" s="235">
        <f>IF(O261="sníž. přenesená",K261,0)</f>
        <v>0</v>
      </c>
      <c r="BI261" s="235">
        <f>IF(O261="nulová",K261,0)</f>
        <v>0</v>
      </c>
      <c r="BJ261" s="18" t="s">
        <v>86</v>
      </c>
      <c r="BK261" s="235">
        <f>ROUND(P261*H261,2)</f>
        <v>0</v>
      </c>
      <c r="BL261" s="18" t="s">
        <v>174</v>
      </c>
      <c r="BM261" s="234" t="s">
        <v>1757</v>
      </c>
    </row>
    <row r="262" s="2" customFormat="1">
      <c r="A262" s="39"/>
      <c r="B262" s="40"/>
      <c r="C262" s="41"/>
      <c r="D262" s="236" t="s">
        <v>176</v>
      </c>
      <c r="E262" s="41"/>
      <c r="F262" s="237" t="s">
        <v>712</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176</v>
      </c>
      <c r="AU262" s="18" t="s">
        <v>88</v>
      </c>
    </row>
    <row r="263" s="2" customFormat="1">
      <c r="A263" s="39"/>
      <c r="B263" s="40"/>
      <c r="C263" s="41"/>
      <c r="D263" s="241" t="s">
        <v>178</v>
      </c>
      <c r="E263" s="41"/>
      <c r="F263" s="242" t="s">
        <v>713</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178</v>
      </c>
      <c r="AU263" s="18" t="s">
        <v>88</v>
      </c>
    </row>
    <row r="264" s="2" customFormat="1" ht="24.15" customHeight="1">
      <c r="A264" s="39"/>
      <c r="B264" s="40"/>
      <c r="C264" s="222" t="s">
        <v>406</v>
      </c>
      <c r="D264" s="222" t="s">
        <v>169</v>
      </c>
      <c r="E264" s="223" t="s">
        <v>715</v>
      </c>
      <c r="F264" s="224" t="s">
        <v>716</v>
      </c>
      <c r="G264" s="225" t="s">
        <v>172</v>
      </c>
      <c r="H264" s="226">
        <v>697.5</v>
      </c>
      <c r="I264" s="227"/>
      <c r="J264" s="227"/>
      <c r="K264" s="228">
        <f>ROUND(P264*H264,2)</f>
        <v>0</v>
      </c>
      <c r="L264" s="224" t="s">
        <v>478</v>
      </c>
      <c r="M264" s="45"/>
      <c r="N264" s="229" t="s">
        <v>1</v>
      </c>
      <c r="O264" s="230" t="s">
        <v>41</v>
      </c>
      <c r="P264" s="231">
        <f>I264+J264</f>
        <v>0</v>
      </c>
      <c r="Q264" s="231">
        <f>ROUND(I264*H264,2)</f>
        <v>0</v>
      </c>
      <c r="R264" s="231">
        <f>ROUND(J264*H264,2)</f>
        <v>0</v>
      </c>
      <c r="S264" s="92"/>
      <c r="T264" s="232">
        <f>S264*H264</f>
        <v>0</v>
      </c>
      <c r="U264" s="232">
        <v>0</v>
      </c>
      <c r="V264" s="232">
        <f>U264*H264</f>
        <v>0</v>
      </c>
      <c r="W264" s="232">
        <v>0</v>
      </c>
      <c r="X264" s="233">
        <f>W264*H264</f>
        <v>0</v>
      </c>
      <c r="Y264" s="39"/>
      <c r="Z264" s="39"/>
      <c r="AA264" s="39"/>
      <c r="AB264" s="39"/>
      <c r="AC264" s="39"/>
      <c r="AD264" s="39"/>
      <c r="AE264" s="39"/>
      <c r="AR264" s="234" t="s">
        <v>174</v>
      </c>
      <c r="AT264" s="234" t="s">
        <v>169</v>
      </c>
      <c r="AU264" s="234" t="s">
        <v>88</v>
      </c>
      <c r="AY264" s="18" t="s">
        <v>167</v>
      </c>
      <c r="BE264" s="235">
        <f>IF(O264="základní",K264,0)</f>
        <v>0</v>
      </c>
      <c r="BF264" s="235">
        <f>IF(O264="snížená",K264,0)</f>
        <v>0</v>
      </c>
      <c r="BG264" s="235">
        <f>IF(O264="zákl. přenesená",K264,0)</f>
        <v>0</v>
      </c>
      <c r="BH264" s="235">
        <f>IF(O264="sníž. přenesená",K264,0)</f>
        <v>0</v>
      </c>
      <c r="BI264" s="235">
        <f>IF(O264="nulová",K264,0)</f>
        <v>0</v>
      </c>
      <c r="BJ264" s="18" t="s">
        <v>86</v>
      </c>
      <c r="BK264" s="235">
        <f>ROUND(P264*H264,2)</f>
        <v>0</v>
      </c>
      <c r="BL264" s="18" t="s">
        <v>174</v>
      </c>
      <c r="BM264" s="234" t="s">
        <v>1758</v>
      </c>
    </row>
    <row r="265" s="2" customFormat="1">
      <c r="A265" s="39"/>
      <c r="B265" s="40"/>
      <c r="C265" s="41"/>
      <c r="D265" s="236" t="s">
        <v>176</v>
      </c>
      <c r="E265" s="41"/>
      <c r="F265" s="237" t="s">
        <v>718</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176</v>
      </c>
      <c r="AU265" s="18" t="s">
        <v>88</v>
      </c>
    </row>
    <row r="266" s="2" customFormat="1">
      <c r="A266" s="39"/>
      <c r="B266" s="40"/>
      <c r="C266" s="41"/>
      <c r="D266" s="241" t="s">
        <v>178</v>
      </c>
      <c r="E266" s="41"/>
      <c r="F266" s="242" t="s">
        <v>719</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178</v>
      </c>
      <c r="AU266" s="18" t="s">
        <v>88</v>
      </c>
    </row>
    <row r="267" s="12" customFormat="1" ht="22.8" customHeight="1">
      <c r="A267" s="12"/>
      <c r="B267" s="205"/>
      <c r="C267" s="206"/>
      <c r="D267" s="207" t="s">
        <v>77</v>
      </c>
      <c r="E267" s="220" t="s">
        <v>720</v>
      </c>
      <c r="F267" s="220" t="s">
        <v>1542</v>
      </c>
      <c r="G267" s="206"/>
      <c r="H267" s="206"/>
      <c r="I267" s="209"/>
      <c r="J267" s="209"/>
      <c r="K267" s="221">
        <f>BK267</f>
        <v>0</v>
      </c>
      <c r="L267" s="206"/>
      <c r="M267" s="211"/>
      <c r="N267" s="212"/>
      <c r="O267" s="213"/>
      <c r="P267" s="213"/>
      <c r="Q267" s="214">
        <f>SUM(Q268:Q302)</f>
        <v>0</v>
      </c>
      <c r="R267" s="214">
        <f>SUM(R268:R302)</f>
        <v>0</v>
      </c>
      <c r="S267" s="213"/>
      <c r="T267" s="215">
        <f>SUM(T268:T302)</f>
        <v>0</v>
      </c>
      <c r="U267" s="213"/>
      <c r="V267" s="215">
        <f>SUM(V268:V302)</f>
        <v>0.12939240999999999</v>
      </c>
      <c r="W267" s="213"/>
      <c r="X267" s="216">
        <f>SUM(X268:X302)</f>
        <v>0</v>
      </c>
      <c r="Y267" s="12"/>
      <c r="Z267" s="12"/>
      <c r="AA267" s="12"/>
      <c r="AB267" s="12"/>
      <c r="AC267" s="12"/>
      <c r="AD267" s="12"/>
      <c r="AE267" s="12"/>
      <c r="AR267" s="217" t="s">
        <v>86</v>
      </c>
      <c r="AT267" s="218" t="s">
        <v>77</v>
      </c>
      <c r="AU267" s="218" t="s">
        <v>86</v>
      </c>
      <c r="AY267" s="217" t="s">
        <v>167</v>
      </c>
      <c r="BK267" s="219">
        <f>SUM(BK268:BK302)</f>
        <v>0</v>
      </c>
    </row>
    <row r="268" s="2" customFormat="1" ht="37.8" customHeight="1">
      <c r="A268" s="39"/>
      <c r="B268" s="40"/>
      <c r="C268" s="222" t="s">
        <v>412</v>
      </c>
      <c r="D268" s="222" t="s">
        <v>169</v>
      </c>
      <c r="E268" s="223" t="s">
        <v>723</v>
      </c>
      <c r="F268" s="224" t="s">
        <v>724</v>
      </c>
      <c r="G268" s="225" t="s">
        <v>433</v>
      </c>
      <c r="H268" s="226">
        <v>125.13800000000001</v>
      </c>
      <c r="I268" s="227"/>
      <c r="J268" s="227"/>
      <c r="K268" s="228">
        <f>ROUND(P268*H268,2)</f>
        <v>0</v>
      </c>
      <c r="L268" s="224" t="s">
        <v>1</v>
      </c>
      <c r="M268" s="45"/>
      <c r="N268" s="229" t="s">
        <v>1</v>
      </c>
      <c r="O268" s="230" t="s">
        <v>41</v>
      </c>
      <c r="P268" s="231">
        <f>I268+J268</f>
        <v>0</v>
      </c>
      <c r="Q268" s="231">
        <f>ROUND(I268*H268,2)</f>
        <v>0</v>
      </c>
      <c r="R268" s="231">
        <f>ROUND(J268*H268,2)</f>
        <v>0</v>
      </c>
      <c r="S268" s="92"/>
      <c r="T268" s="232">
        <f>S268*H268</f>
        <v>0</v>
      </c>
      <c r="U268" s="232">
        <v>0</v>
      </c>
      <c r="V268" s="232">
        <f>U268*H268</f>
        <v>0</v>
      </c>
      <c r="W268" s="232">
        <v>0</v>
      </c>
      <c r="X268" s="233">
        <f>W268*H268</f>
        <v>0</v>
      </c>
      <c r="Y268" s="39"/>
      <c r="Z268" s="39"/>
      <c r="AA268" s="39"/>
      <c r="AB268" s="39"/>
      <c r="AC268" s="39"/>
      <c r="AD268" s="39"/>
      <c r="AE268" s="39"/>
      <c r="AR268" s="234" t="s">
        <v>174</v>
      </c>
      <c r="AT268" s="234" t="s">
        <v>169</v>
      </c>
      <c r="AU268" s="234" t="s">
        <v>88</v>
      </c>
      <c r="AY268" s="18" t="s">
        <v>167</v>
      </c>
      <c r="BE268" s="235">
        <f>IF(O268="základní",K268,0)</f>
        <v>0</v>
      </c>
      <c r="BF268" s="235">
        <f>IF(O268="snížená",K268,0)</f>
        <v>0</v>
      </c>
      <c r="BG268" s="235">
        <f>IF(O268="zákl. přenesená",K268,0)</f>
        <v>0</v>
      </c>
      <c r="BH268" s="235">
        <f>IF(O268="sníž. přenesená",K268,0)</f>
        <v>0</v>
      </c>
      <c r="BI268" s="235">
        <f>IF(O268="nulová",K268,0)</f>
        <v>0</v>
      </c>
      <c r="BJ268" s="18" t="s">
        <v>86</v>
      </c>
      <c r="BK268" s="235">
        <f>ROUND(P268*H268,2)</f>
        <v>0</v>
      </c>
      <c r="BL268" s="18" t="s">
        <v>174</v>
      </c>
      <c r="BM268" s="234" t="s">
        <v>1759</v>
      </c>
    </row>
    <row r="269" s="2" customFormat="1">
      <c r="A269" s="39"/>
      <c r="B269" s="40"/>
      <c r="C269" s="41"/>
      <c r="D269" s="236" t="s">
        <v>176</v>
      </c>
      <c r="E269" s="41"/>
      <c r="F269" s="237" t="s">
        <v>726</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176</v>
      </c>
      <c r="AU269" s="18" t="s">
        <v>88</v>
      </c>
    </row>
    <row r="270" s="13" customFormat="1">
      <c r="A270" s="13"/>
      <c r="B270" s="244"/>
      <c r="C270" s="245"/>
      <c r="D270" s="236" t="s">
        <v>304</v>
      </c>
      <c r="E270" s="268" t="s">
        <v>1</v>
      </c>
      <c r="F270" s="246" t="s">
        <v>1760</v>
      </c>
      <c r="G270" s="245"/>
      <c r="H270" s="247">
        <v>125.13800000000001</v>
      </c>
      <c r="I270" s="248"/>
      <c r="J270" s="248"/>
      <c r="K270" s="245"/>
      <c r="L270" s="245"/>
      <c r="M270" s="249"/>
      <c r="N270" s="250"/>
      <c r="O270" s="251"/>
      <c r="P270" s="251"/>
      <c r="Q270" s="251"/>
      <c r="R270" s="251"/>
      <c r="S270" s="251"/>
      <c r="T270" s="251"/>
      <c r="U270" s="251"/>
      <c r="V270" s="251"/>
      <c r="W270" s="251"/>
      <c r="X270" s="252"/>
      <c r="Y270" s="13"/>
      <c r="Z270" s="13"/>
      <c r="AA270" s="13"/>
      <c r="AB270" s="13"/>
      <c r="AC270" s="13"/>
      <c r="AD270" s="13"/>
      <c r="AE270" s="13"/>
      <c r="AT270" s="253" t="s">
        <v>304</v>
      </c>
      <c r="AU270" s="253" t="s">
        <v>88</v>
      </c>
      <c r="AV270" s="13" t="s">
        <v>88</v>
      </c>
      <c r="AW270" s="13" t="s">
        <v>5</v>
      </c>
      <c r="AX270" s="13" t="s">
        <v>86</v>
      </c>
      <c r="AY270" s="253" t="s">
        <v>167</v>
      </c>
    </row>
    <row r="271" s="2" customFormat="1" ht="33" customHeight="1">
      <c r="A271" s="39"/>
      <c r="B271" s="40"/>
      <c r="C271" s="222" t="s">
        <v>418</v>
      </c>
      <c r="D271" s="222" t="s">
        <v>169</v>
      </c>
      <c r="E271" s="223" t="s">
        <v>729</v>
      </c>
      <c r="F271" s="224" t="s">
        <v>616</v>
      </c>
      <c r="G271" s="225" t="s">
        <v>433</v>
      </c>
      <c r="H271" s="226">
        <v>125.13800000000001</v>
      </c>
      <c r="I271" s="227"/>
      <c r="J271" s="227"/>
      <c r="K271" s="228">
        <f>ROUND(P271*H271,2)</f>
        <v>0</v>
      </c>
      <c r="L271" s="224" t="s">
        <v>1</v>
      </c>
      <c r="M271" s="45"/>
      <c r="N271" s="229" t="s">
        <v>1</v>
      </c>
      <c r="O271" s="230" t="s">
        <v>41</v>
      </c>
      <c r="P271" s="231">
        <f>I271+J271</f>
        <v>0</v>
      </c>
      <c r="Q271" s="231">
        <f>ROUND(I271*H271,2)</f>
        <v>0</v>
      </c>
      <c r="R271" s="231">
        <f>ROUND(J271*H271,2)</f>
        <v>0</v>
      </c>
      <c r="S271" s="92"/>
      <c r="T271" s="232">
        <f>S271*H271</f>
        <v>0</v>
      </c>
      <c r="U271" s="232">
        <v>0</v>
      </c>
      <c r="V271" s="232">
        <f>U271*H271</f>
        <v>0</v>
      </c>
      <c r="W271" s="232">
        <v>0</v>
      </c>
      <c r="X271" s="233">
        <f>W271*H271</f>
        <v>0</v>
      </c>
      <c r="Y271" s="39"/>
      <c r="Z271" s="39"/>
      <c r="AA271" s="39"/>
      <c r="AB271" s="39"/>
      <c r="AC271" s="39"/>
      <c r="AD271" s="39"/>
      <c r="AE271" s="39"/>
      <c r="AR271" s="234" t="s">
        <v>174</v>
      </c>
      <c r="AT271" s="234" t="s">
        <v>169</v>
      </c>
      <c r="AU271" s="234" t="s">
        <v>88</v>
      </c>
      <c r="AY271" s="18" t="s">
        <v>167</v>
      </c>
      <c r="BE271" s="235">
        <f>IF(O271="základní",K271,0)</f>
        <v>0</v>
      </c>
      <c r="BF271" s="235">
        <f>IF(O271="snížená",K271,0)</f>
        <v>0</v>
      </c>
      <c r="BG271" s="235">
        <f>IF(O271="zákl. přenesená",K271,0)</f>
        <v>0</v>
      </c>
      <c r="BH271" s="235">
        <f>IF(O271="sníž. přenesená",K271,0)</f>
        <v>0</v>
      </c>
      <c r="BI271" s="235">
        <f>IF(O271="nulová",K271,0)</f>
        <v>0</v>
      </c>
      <c r="BJ271" s="18" t="s">
        <v>86</v>
      </c>
      <c r="BK271" s="235">
        <f>ROUND(P271*H271,2)</f>
        <v>0</v>
      </c>
      <c r="BL271" s="18" t="s">
        <v>174</v>
      </c>
      <c r="BM271" s="234" t="s">
        <v>1761</v>
      </c>
    </row>
    <row r="272" s="2" customFormat="1">
      <c r="A272" s="39"/>
      <c r="B272" s="40"/>
      <c r="C272" s="41"/>
      <c r="D272" s="236" t="s">
        <v>176</v>
      </c>
      <c r="E272" s="41"/>
      <c r="F272" s="237" t="s">
        <v>618</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176</v>
      </c>
      <c r="AU272" s="18" t="s">
        <v>88</v>
      </c>
    </row>
    <row r="273" s="2" customFormat="1">
      <c r="A273" s="39"/>
      <c r="B273" s="40"/>
      <c r="C273" s="41"/>
      <c r="D273" s="236" t="s">
        <v>186</v>
      </c>
      <c r="E273" s="41"/>
      <c r="F273" s="243" t="s">
        <v>731</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186</v>
      </c>
      <c r="AU273" s="18" t="s">
        <v>88</v>
      </c>
    </row>
    <row r="274" s="2" customFormat="1" ht="24.15" customHeight="1">
      <c r="A274" s="39"/>
      <c r="B274" s="40"/>
      <c r="C274" s="222" t="s">
        <v>424</v>
      </c>
      <c r="D274" s="222" t="s">
        <v>169</v>
      </c>
      <c r="E274" s="223" t="s">
        <v>624</v>
      </c>
      <c r="F274" s="224" t="s">
        <v>625</v>
      </c>
      <c r="G274" s="225" t="s">
        <v>433</v>
      </c>
      <c r="H274" s="226">
        <v>31.285</v>
      </c>
      <c r="I274" s="227"/>
      <c r="J274" s="227"/>
      <c r="K274" s="228">
        <f>ROUND(P274*H274,2)</f>
        <v>0</v>
      </c>
      <c r="L274" s="224" t="s">
        <v>1</v>
      </c>
      <c r="M274" s="45"/>
      <c r="N274" s="229" t="s">
        <v>1</v>
      </c>
      <c r="O274" s="230" t="s">
        <v>41</v>
      </c>
      <c r="P274" s="231">
        <f>I274+J274</f>
        <v>0</v>
      </c>
      <c r="Q274" s="231">
        <f>ROUND(I274*H274,2)</f>
        <v>0</v>
      </c>
      <c r="R274" s="231">
        <f>ROUND(J274*H274,2)</f>
        <v>0</v>
      </c>
      <c r="S274" s="92"/>
      <c r="T274" s="232">
        <f>S274*H274</f>
        <v>0</v>
      </c>
      <c r="U274" s="232">
        <v>0</v>
      </c>
      <c r="V274" s="232">
        <f>U274*H274</f>
        <v>0</v>
      </c>
      <c r="W274" s="232">
        <v>0</v>
      </c>
      <c r="X274" s="233">
        <f>W274*H274</f>
        <v>0</v>
      </c>
      <c r="Y274" s="39"/>
      <c r="Z274" s="39"/>
      <c r="AA274" s="39"/>
      <c r="AB274" s="39"/>
      <c r="AC274" s="39"/>
      <c r="AD274" s="39"/>
      <c r="AE274" s="39"/>
      <c r="AR274" s="234" t="s">
        <v>174</v>
      </c>
      <c r="AT274" s="234" t="s">
        <v>169</v>
      </c>
      <c r="AU274" s="234" t="s">
        <v>88</v>
      </c>
      <c r="AY274" s="18" t="s">
        <v>167</v>
      </c>
      <c r="BE274" s="235">
        <f>IF(O274="základní",K274,0)</f>
        <v>0</v>
      </c>
      <c r="BF274" s="235">
        <f>IF(O274="snížená",K274,0)</f>
        <v>0</v>
      </c>
      <c r="BG274" s="235">
        <f>IF(O274="zákl. přenesená",K274,0)</f>
        <v>0</v>
      </c>
      <c r="BH274" s="235">
        <f>IF(O274="sníž. přenesená",K274,0)</f>
        <v>0</v>
      </c>
      <c r="BI274" s="235">
        <f>IF(O274="nulová",K274,0)</f>
        <v>0</v>
      </c>
      <c r="BJ274" s="18" t="s">
        <v>86</v>
      </c>
      <c r="BK274" s="235">
        <f>ROUND(P274*H274,2)</f>
        <v>0</v>
      </c>
      <c r="BL274" s="18" t="s">
        <v>174</v>
      </c>
      <c r="BM274" s="234" t="s">
        <v>1762</v>
      </c>
    </row>
    <row r="275" s="2" customFormat="1">
      <c r="A275" s="39"/>
      <c r="B275" s="40"/>
      <c r="C275" s="41"/>
      <c r="D275" s="236" t="s">
        <v>176</v>
      </c>
      <c r="E275" s="41"/>
      <c r="F275" s="237" t="s">
        <v>627</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176</v>
      </c>
      <c r="AU275" s="18" t="s">
        <v>88</v>
      </c>
    </row>
    <row r="276" s="2" customFormat="1">
      <c r="A276" s="39"/>
      <c r="B276" s="40"/>
      <c r="C276" s="41"/>
      <c r="D276" s="236" t="s">
        <v>186</v>
      </c>
      <c r="E276" s="41"/>
      <c r="F276" s="243" t="s">
        <v>734</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186</v>
      </c>
      <c r="AU276" s="18" t="s">
        <v>88</v>
      </c>
    </row>
    <row r="277" s="13" customFormat="1">
      <c r="A277" s="13"/>
      <c r="B277" s="244"/>
      <c r="C277" s="245"/>
      <c r="D277" s="236" t="s">
        <v>304</v>
      </c>
      <c r="E277" s="268" t="s">
        <v>1</v>
      </c>
      <c r="F277" s="246" t="s">
        <v>1763</v>
      </c>
      <c r="G277" s="245"/>
      <c r="H277" s="247">
        <v>31.285</v>
      </c>
      <c r="I277" s="248"/>
      <c r="J277" s="248"/>
      <c r="K277" s="245"/>
      <c r="L277" s="245"/>
      <c r="M277" s="249"/>
      <c r="N277" s="250"/>
      <c r="O277" s="251"/>
      <c r="P277" s="251"/>
      <c r="Q277" s="251"/>
      <c r="R277" s="251"/>
      <c r="S277" s="251"/>
      <c r="T277" s="251"/>
      <c r="U277" s="251"/>
      <c r="V277" s="251"/>
      <c r="W277" s="251"/>
      <c r="X277" s="252"/>
      <c r="Y277" s="13"/>
      <c r="Z277" s="13"/>
      <c r="AA277" s="13"/>
      <c r="AB277" s="13"/>
      <c r="AC277" s="13"/>
      <c r="AD277" s="13"/>
      <c r="AE277" s="13"/>
      <c r="AT277" s="253" t="s">
        <v>304</v>
      </c>
      <c r="AU277" s="253" t="s">
        <v>88</v>
      </c>
      <c r="AV277" s="13" t="s">
        <v>88</v>
      </c>
      <c r="AW277" s="13" t="s">
        <v>5</v>
      </c>
      <c r="AX277" s="13" t="s">
        <v>86</v>
      </c>
      <c r="AY277" s="253" t="s">
        <v>167</v>
      </c>
    </row>
    <row r="278" s="2" customFormat="1" ht="33" customHeight="1">
      <c r="A278" s="39"/>
      <c r="B278" s="40"/>
      <c r="C278" s="222" t="s">
        <v>430</v>
      </c>
      <c r="D278" s="222" t="s">
        <v>169</v>
      </c>
      <c r="E278" s="223" t="s">
        <v>737</v>
      </c>
      <c r="F278" s="224" t="s">
        <v>738</v>
      </c>
      <c r="G278" s="225" t="s">
        <v>433</v>
      </c>
      <c r="H278" s="226">
        <v>125.13800000000001</v>
      </c>
      <c r="I278" s="227"/>
      <c r="J278" s="227"/>
      <c r="K278" s="228">
        <f>ROUND(P278*H278,2)</f>
        <v>0</v>
      </c>
      <c r="L278" s="224" t="s">
        <v>1</v>
      </c>
      <c r="M278" s="45"/>
      <c r="N278" s="229" t="s">
        <v>1</v>
      </c>
      <c r="O278" s="230" t="s">
        <v>41</v>
      </c>
      <c r="P278" s="231">
        <f>I278+J278</f>
        <v>0</v>
      </c>
      <c r="Q278" s="231">
        <f>ROUND(I278*H278,2)</f>
        <v>0</v>
      </c>
      <c r="R278" s="231">
        <f>ROUND(J278*H278,2)</f>
        <v>0</v>
      </c>
      <c r="S278" s="92"/>
      <c r="T278" s="232">
        <f>S278*H278</f>
        <v>0</v>
      </c>
      <c r="U278" s="232">
        <v>0</v>
      </c>
      <c r="V278" s="232">
        <f>U278*H278</f>
        <v>0</v>
      </c>
      <c r="W278" s="232">
        <v>0</v>
      </c>
      <c r="X278" s="233">
        <f>W278*H278</f>
        <v>0</v>
      </c>
      <c r="Y278" s="39"/>
      <c r="Z278" s="39"/>
      <c r="AA278" s="39"/>
      <c r="AB278" s="39"/>
      <c r="AC278" s="39"/>
      <c r="AD278" s="39"/>
      <c r="AE278" s="39"/>
      <c r="AR278" s="234" t="s">
        <v>174</v>
      </c>
      <c r="AT278" s="234" t="s">
        <v>169</v>
      </c>
      <c r="AU278" s="234" t="s">
        <v>88</v>
      </c>
      <c r="AY278" s="18" t="s">
        <v>167</v>
      </c>
      <c r="BE278" s="235">
        <f>IF(O278="základní",K278,0)</f>
        <v>0</v>
      </c>
      <c r="BF278" s="235">
        <f>IF(O278="snížená",K278,0)</f>
        <v>0</v>
      </c>
      <c r="BG278" s="235">
        <f>IF(O278="zákl. přenesená",K278,0)</f>
        <v>0</v>
      </c>
      <c r="BH278" s="235">
        <f>IF(O278="sníž. přenesená",K278,0)</f>
        <v>0</v>
      </c>
      <c r="BI278" s="235">
        <f>IF(O278="nulová",K278,0)</f>
        <v>0</v>
      </c>
      <c r="BJ278" s="18" t="s">
        <v>86</v>
      </c>
      <c r="BK278" s="235">
        <f>ROUND(P278*H278,2)</f>
        <v>0</v>
      </c>
      <c r="BL278" s="18" t="s">
        <v>174</v>
      </c>
      <c r="BM278" s="234" t="s">
        <v>1764</v>
      </c>
    </row>
    <row r="279" s="2" customFormat="1">
      <c r="A279" s="39"/>
      <c r="B279" s="40"/>
      <c r="C279" s="41"/>
      <c r="D279" s="236" t="s">
        <v>176</v>
      </c>
      <c r="E279" s="41"/>
      <c r="F279" s="237" t="s">
        <v>646</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176</v>
      </c>
      <c r="AU279" s="18" t="s">
        <v>88</v>
      </c>
    </row>
    <row r="280" s="2" customFormat="1" ht="37.8" customHeight="1">
      <c r="A280" s="39"/>
      <c r="B280" s="40"/>
      <c r="C280" s="222" t="s">
        <v>435</v>
      </c>
      <c r="D280" s="222" t="s">
        <v>169</v>
      </c>
      <c r="E280" s="223" t="s">
        <v>741</v>
      </c>
      <c r="F280" s="224" t="s">
        <v>742</v>
      </c>
      <c r="G280" s="225" t="s">
        <v>433</v>
      </c>
      <c r="H280" s="226">
        <v>1877.0699999999999</v>
      </c>
      <c r="I280" s="227"/>
      <c r="J280" s="227"/>
      <c r="K280" s="228">
        <f>ROUND(P280*H280,2)</f>
        <v>0</v>
      </c>
      <c r="L280" s="224" t="s">
        <v>1</v>
      </c>
      <c r="M280" s="45"/>
      <c r="N280" s="229" t="s">
        <v>1</v>
      </c>
      <c r="O280" s="230" t="s">
        <v>41</v>
      </c>
      <c r="P280" s="231">
        <f>I280+J280</f>
        <v>0</v>
      </c>
      <c r="Q280" s="231">
        <f>ROUND(I280*H280,2)</f>
        <v>0</v>
      </c>
      <c r="R280" s="231">
        <f>ROUND(J280*H280,2)</f>
        <v>0</v>
      </c>
      <c r="S280" s="92"/>
      <c r="T280" s="232">
        <f>S280*H280</f>
        <v>0</v>
      </c>
      <c r="U280" s="232">
        <v>0</v>
      </c>
      <c r="V280" s="232">
        <f>U280*H280</f>
        <v>0</v>
      </c>
      <c r="W280" s="232">
        <v>0</v>
      </c>
      <c r="X280" s="233">
        <f>W280*H280</f>
        <v>0</v>
      </c>
      <c r="Y280" s="39"/>
      <c r="Z280" s="39"/>
      <c r="AA280" s="39"/>
      <c r="AB280" s="39"/>
      <c r="AC280" s="39"/>
      <c r="AD280" s="39"/>
      <c r="AE280" s="39"/>
      <c r="AR280" s="234" t="s">
        <v>174</v>
      </c>
      <c r="AT280" s="234" t="s">
        <v>169</v>
      </c>
      <c r="AU280" s="234" t="s">
        <v>88</v>
      </c>
      <c r="AY280" s="18" t="s">
        <v>167</v>
      </c>
      <c r="BE280" s="235">
        <f>IF(O280="základní",K280,0)</f>
        <v>0</v>
      </c>
      <c r="BF280" s="235">
        <f>IF(O280="snížená",K280,0)</f>
        <v>0</v>
      </c>
      <c r="BG280" s="235">
        <f>IF(O280="zákl. přenesená",K280,0)</f>
        <v>0</v>
      </c>
      <c r="BH280" s="235">
        <f>IF(O280="sníž. přenesená",K280,0)</f>
        <v>0</v>
      </c>
      <c r="BI280" s="235">
        <f>IF(O280="nulová",K280,0)</f>
        <v>0</v>
      </c>
      <c r="BJ280" s="18" t="s">
        <v>86</v>
      </c>
      <c r="BK280" s="235">
        <f>ROUND(P280*H280,2)</f>
        <v>0</v>
      </c>
      <c r="BL280" s="18" t="s">
        <v>174</v>
      </c>
      <c r="BM280" s="234" t="s">
        <v>1765</v>
      </c>
    </row>
    <row r="281" s="2" customFormat="1">
      <c r="A281" s="39"/>
      <c r="B281" s="40"/>
      <c r="C281" s="41"/>
      <c r="D281" s="236" t="s">
        <v>176</v>
      </c>
      <c r="E281" s="41"/>
      <c r="F281" s="237" t="s">
        <v>656</v>
      </c>
      <c r="G281" s="41"/>
      <c r="H281" s="41"/>
      <c r="I281" s="238"/>
      <c r="J281" s="238"/>
      <c r="K281" s="41"/>
      <c r="L281" s="41"/>
      <c r="M281" s="45"/>
      <c r="N281" s="239"/>
      <c r="O281" s="240"/>
      <c r="P281" s="92"/>
      <c r="Q281" s="92"/>
      <c r="R281" s="92"/>
      <c r="S281" s="92"/>
      <c r="T281" s="92"/>
      <c r="U281" s="92"/>
      <c r="V281" s="92"/>
      <c r="W281" s="92"/>
      <c r="X281" s="93"/>
      <c r="Y281" s="39"/>
      <c r="Z281" s="39"/>
      <c r="AA281" s="39"/>
      <c r="AB281" s="39"/>
      <c r="AC281" s="39"/>
      <c r="AD281" s="39"/>
      <c r="AE281" s="39"/>
      <c r="AT281" s="18" t="s">
        <v>176</v>
      </c>
      <c r="AU281" s="18" t="s">
        <v>88</v>
      </c>
    </row>
    <row r="282" s="2" customFormat="1">
      <c r="A282" s="39"/>
      <c r="B282" s="40"/>
      <c r="C282" s="41"/>
      <c r="D282" s="236" t="s">
        <v>186</v>
      </c>
      <c r="E282" s="41"/>
      <c r="F282" s="243" t="s">
        <v>744</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186</v>
      </c>
      <c r="AU282" s="18" t="s">
        <v>88</v>
      </c>
    </row>
    <row r="283" s="13" customFormat="1">
      <c r="A283" s="13"/>
      <c r="B283" s="244"/>
      <c r="C283" s="245"/>
      <c r="D283" s="236" t="s">
        <v>304</v>
      </c>
      <c r="E283" s="268" t="s">
        <v>1</v>
      </c>
      <c r="F283" s="246" t="s">
        <v>1766</v>
      </c>
      <c r="G283" s="245"/>
      <c r="H283" s="247">
        <v>1877.0699999999999</v>
      </c>
      <c r="I283" s="248"/>
      <c r="J283" s="248"/>
      <c r="K283" s="245"/>
      <c r="L283" s="245"/>
      <c r="M283" s="249"/>
      <c r="N283" s="250"/>
      <c r="O283" s="251"/>
      <c r="P283" s="251"/>
      <c r="Q283" s="251"/>
      <c r="R283" s="251"/>
      <c r="S283" s="251"/>
      <c r="T283" s="251"/>
      <c r="U283" s="251"/>
      <c r="V283" s="251"/>
      <c r="W283" s="251"/>
      <c r="X283" s="252"/>
      <c r="Y283" s="13"/>
      <c r="Z283" s="13"/>
      <c r="AA283" s="13"/>
      <c r="AB283" s="13"/>
      <c r="AC283" s="13"/>
      <c r="AD283" s="13"/>
      <c r="AE283" s="13"/>
      <c r="AT283" s="253" t="s">
        <v>304</v>
      </c>
      <c r="AU283" s="253" t="s">
        <v>88</v>
      </c>
      <c r="AV283" s="13" t="s">
        <v>88</v>
      </c>
      <c r="AW283" s="13" t="s">
        <v>5</v>
      </c>
      <c r="AX283" s="13" t="s">
        <v>86</v>
      </c>
      <c r="AY283" s="253" t="s">
        <v>167</v>
      </c>
    </row>
    <row r="284" s="2" customFormat="1" ht="24.15" customHeight="1">
      <c r="A284" s="39"/>
      <c r="B284" s="40"/>
      <c r="C284" s="222" t="s">
        <v>441</v>
      </c>
      <c r="D284" s="222" t="s">
        <v>169</v>
      </c>
      <c r="E284" s="223" t="s">
        <v>747</v>
      </c>
      <c r="F284" s="224" t="s">
        <v>674</v>
      </c>
      <c r="G284" s="225" t="s">
        <v>348</v>
      </c>
      <c r="H284" s="226">
        <v>212.73500000000001</v>
      </c>
      <c r="I284" s="227"/>
      <c r="J284" s="227"/>
      <c r="K284" s="228">
        <f>ROUND(P284*H284,2)</f>
        <v>0</v>
      </c>
      <c r="L284" s="224" t="s">
        <v>1</v>
      </c>
      <c r="M284" s="45"/>
      <c r="N284" s="229" t="s">
        <v>1</v>
      </c>
      <c r="O284" s="230" t="s">
        <v>41</v>
      </c>
      <c r="P284" s="231">
        <f>I284+J284</f>
        <v>0</v>
      </c>
      <c r="Q284" s="231">
        <f>ROUND(I284*H284,2)</f>
        <v>0</v>
      </c>
      <c r="R284" s="231">
        <f>ROUND(J284*H284,2)</f>
        <v>0</v>
      </c>
      <c r="S284" s="92"/>
      <c r="T284" s="232">
        <f>S284*H284</f>
        <v>0</v>
      </c>
      <c r="U284" s="232">
        <v>0</v>
      </c>
      <c r="V284" s="232">
        <f>U284*H284</f>
        <v>0</v>
      </c>
      <c r="W284" s="232">
        <v>0</v>
      </c>
      <c r="X284" s="233">
        <f>W284*H284</f>
        <v>0</v>
      </c>
      <c r="Y284" s="39"/>
      <c r="Z284" s="39"/>
      <c r="AA284" s="39"/>
      <c r="AB284" s="39"/>
      <c r="AC284" s="39"/>
      <c r="AD284" s="39"/>
      <c r="AE284" s="39"/>
      <c r="AR284" s="234" t="s">
        <v>174</v>
      </c>
      <c r="AT284" s="234" t="s">
        <v>169</v>
      </c>
      <c r="AU284" s="234" t="s">
        <v>88</v>
      </c>
      <c r="AY284" s="18" t="s">
        <v>167</v>
      </c>
      <c r="BE284" s="235">
        <f>IF(O284="základní",K284,0)</f>
        <v>0</v>
      </c>
      <c r="BF284" s="235">
        <f>IF(O284="snížená",K284,0)</f>
        <v>0</v>
      </c>
      <c r="BG284" s="235">
        <f>IF(O284="zákl. přenesená",K284,0)</f>
        <v>0</v>
      </c>
      <c r="BH284" s="235">
        <f>IF(O284="sníž. přenesená",K284,0)</f>
        <v>0</v>
      </c>
      <c r="BI284" s="235">
        <f>IF(O284="nulová",K284,0)</f>
        <v>0</v>
      </c>
      <c r="BJ284" s="18" t="s">
        <v>86</v>
      </c>
      <c r="BK284" s="235">
        <f>ROUND(P284*H284,2)</f>
        <v>0</v>
      </c>
      <c r="BL284" s="18" t="s">
        <v>174</v>
      </c>
      <c r="BM284" s="234" t="s">
        <v>1767</v>
      </c>
    </row>
    <row r="285" s="2" customFormat="1">
      <c r="A285" s="39"/>
      <c r="B285" s="40"/>
      <c r="C285" s="41"/>
      <c r="D285" s="236" t="s">
        <v>176</v>
      </c>
      <c r="E285" s="41"/>
      <c r="F285" s="237" t="s">
        <v>676</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176</v>
      </c>
      <c r="AU285" s="18" t="s">
        <v>88</v>
      </c>
    </row>
    <row r="286" s="2" customFormat="1">
      <c r="A286" s="39"/>
      <c r="B286" s="40"/>
      <c r="C286" s="41"/>
      <c r="D286" s="236" t="s">
        <v>186</v>
      </c>
      <c r="E286" s="41"/>
      <c r="F286" s="243" t="s">
        <v>749</v>
      </c>
      <c r="G286" s="41"/>
      <c r="H286" s="41"/>
      <c r="I286" s="238"/>
      <c r="J286" s="238"/>
      <c r="K286" s="41"/>
      <c r="L286" s="41"/>
      <c r="M286" s="45"/>
      <c r="N286" s="239"/>
      <c r="O286" s="240"/>
      <c r="P286" s="92"/>
      <c r="Q286" s="92"/>
      <c r="R286" s="92"/>
      <c r="S286" s="92"/>
      <c r="T286" s="92"/>
      <c r="U286" s="92"/>
      <c r="V286" s="92"/>
      <c r="W286" s="92"/>
      <c r="X286" s="93"/>
      <c r="Y286" s="39"/>
      <c r="Z286" s="39"/>
      <c r="AA286" s="39"/>
      <c r="AB286" s="39"/>
      <c r="AC286" s="39"/>
      <c r="AD286" s="39"/>
      <c r="AE286" s="39"/>
      <c r="AT286" s="18" t="s">
        <v>186</v>
      </c>
      <c r="AU286" s="18" t="s">
        <v>88</v>
      </c>
    </row>
    <row r="287" s="13" customFormat="1">
      <c r="A287" s="13"/>
      <c r="B287" s="244"/>
      <c r="C287" s="245"/>
      <c r="D287" s="236" t="s">
        <v>304</v>
      </c>
      <c r="E287" s="268" t="s">
        <v>1</v>
      </c>
      <c r="F287" s="246" t="s">
        <v>1768</v>
      </c>
      <c r="G287" s="245"/>
      <c r="H287" s="247">
        <v>212.73500000000001</v>
      </c>
      <c r="I287" s="248"/>
      <c r="J287" s="248"/>
      <c r="K287" s="245"/>
      <c r="L287" s="245"/>
      <c r="M287" s="249"/>
      <c r="N287" s="250"/>
      <c r="O287" s="251"/>
      <c r="P287" s="251"/>
      <c r="Q287" s="251"/>
      <c r="R287" s="251"/>
      <c r="S287" s="251"/>
      <c r="T287" s="251"/>
      <c r="U287" s="251"/>
      <c r="V287" s="251"/>
      <c r="W287" s="251"/>
      <c r="X287" s="252"/>
      <c r="Y287" s="13"/>
      <c r="Z287" s="13"/>
      <c r="AA287" s="13"/>
      <c r="AB287" s="13"/>
      <c r="AC287" s="13"/>
      <c r="AD287" s="13"/>
      <c r="AE287" s="13"/>
      <c r="AT287" s="253" t="s">
        <v>304</v>
      </c>
      <c r="AU287" s="253" t="s">
        <v>88</v>
      </c>
      <c r="AV287" s="13" t="s">
        <v>88</v>
      </c>
      <c r="AW287" s="13" t="s">
        <v>5</v>
      </c>
      <c r="AX287" s="13" t="s">
        <v>86</v>
      </c>
      <c r="AY287" s="253" t="s">
        <v>167</v>
      </c>
    </row>
    <row r="288" s="2" customFormat="1" ht="16.5" customHeight="1">
      <c r="A288" s="39"/>
      <c r="B288" s="40"/>
      <c r="C288" s="222" t="s">
        <v>447</v>
      </c>
      <c r="D288" s="222" t="s">
        <v>169</v>
      </c>
      <c r="E288" s="223" t="s">
        <v>752</v>
      </c>
      <c r="F288" s="224" t="s">
        <v>681</v>
      </c>
      <c r="G288" s="225" t="s">
        <v>433</v>
      </c>
      <c r="H288" s="226">
        <v>125.13800000000001</v>
      </c>
      <c r="I288" s="227"/>
      <c r="J288" s="227"/>
      <c r="K288" s="228">
        <f>ROUND(P288*H288,2)</f>
        <v>0</v>
      </c>
      <c r="L288" s="224" t="s">
        <v>1</v>
      </c>
      <c r="M288" s="45"/>
      <c r="N288" s="229" t="s">
        <v>1</v>
      </c>
      <c r="O288" s="230" t="s">
        <v>41</v>
      </c>
      <c r="P288" s="231">
        <f>I288+J288</f>
        <v>0</v>
      </c>
      <c r="Q288" s="231">
        <f>ROUND(I288*H288,2)</f>
        <v>0</v>
      </c>
      <c r="R288" s="231">
        <f>ROUND(J288*H288,2)</f>
        <v>0</v>
      </c>
      <c r="S288" s="92"/>
      <c r="T288" s="232">
        <f>S288*H288</f>
        <v>0</v>
      </c>
      <c r="U288" s="232">
        <v>0</v>
      </c>
      <c r="V288" s="232">
        <f>U288*H288</f>
        <v>0</v>
      </c>
      <c r="W288" s="232">
        <v>0</v>
      </c>
      <c r="X288" s="233">
        <f>W288*H288</f>
        <v>0</v>
      </c>
      <c r="Y288" s="39"/>
      <c r="Z288" s="39"/>
      <c r="AA288" s="39"/>
      <c r="AB288" s="39"/>
      <c r="AC288" s="39"/>
      <c r="AD288" s="39"/>
      <c r="AE288" s="39"/>
      <c r="AR288" s="234" t="s">
        <v>174</v>
      </c>
      <c r="AT288" s="234" t="s">
        <v>169</v>
      </c>
      <c r="AU288" s="234" t="s">
        <v>88</v>
      </c>
      <c r="AY288" s="18" t="s">
        <v>167</v>
      </c>
      <c r="BE288" s="235">
        <f>IF(O288="základní",K288,0)</f>
        <v>0</v>
      </c>
      <c r="BF288" s="235">
        <f>IF(O288="snížená",K288,0)</f>
        <v>0</v>
      </c>
      <c r="BG288" s="235">
        <f>IF(O288="zákl. přenesená",K288,0)</f>
        <v>0</v>
      </c>
      <c r="BH288" s="235">
        <f>IF(O288="sníž. přenesená",K288,0)</f>
        <v>0</v>
      </c>
      <c r="BI288" s="235">
        <f>IF(O288="nulová",K288,0)</f>
        <v>0</v>
      </c>
      <c r="BJ288" s="18" t="s">
        <v>86</v>
      </c>
      <c r="BK288" s="235">
        <f>ROUND(P288*H288,2)</f>
        <v>0</v>
      </c>
      <c r="BL288" s="18" t="s">
        <v>174</v>
      </c>
      <c r="BM288" s="234" t="s">
        <v>1769</v>
      </c>
    </row>
    <row r="289" s="2" customFormat="1">
      <c r="A289" s="39"/>
      <c r="B289" s="40"/>
      <c r="C289" s="41"/>
      <c r="D289" s="236" t="s">
        <v>176</v>
      </c>
      <c r="E289" s="41"/>
      <c r="F289" s="237" t="s">
        <v>683</v>
      </c>
      <c r="G289" s="41"/>
      <c r="H289" s="41"/>
      <c r="I289" s="238"/>
      <c r="J289" s="238"/>
      <c r="K289" s="41"/>
      <c r="L289" s="41"/>
      <c r="M289" s="45"/>
      <c r="N289" s="239"/>
      <c r="O289" s="240"/>
      <c r="P289" s="92"/>
      <c r="Q289" s="92"/>
      <c r="R289" s="92"/>
      <c r="S289" s="92"/>
      <c r="T289" s="92"/>
      <c r="U289" s="92"/>
      <c r="V289" s="92"/>
      <c r="W289" s="92"/>
      <c r="X289" s="93"/>
      <c r="Y289" s="39"/>
      <c r="Z289" s="39"/>
      <c r="AA289" s="39"/>
      <c r="AB289" s="39"/>
      <c r="AC289" s="39"/>
      <c r="AD289" s="39"/>
      <c r="AE289" s="39"/>
      <c r="AT289" s="18" t="s">
        <v>176</v>
      </c>
      <c r="AU289" s="18" t="s">
        <v>88</v>
      </c>
    </row>
    <row r="290" s="2" customFormat="1">
      <c r="A290" s="39"/>
      <c r="B290" s="40"/>
      <c r="C290" s="41"/>
      <c r="D290" s="236" t="s">
        <v>186</v>
      </c>
      <c r="E290" s="41"/>
      <c r="F290" s="243" t="s">
        <v>754</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186</v>
      </c>
      <c r="AU290" s="18" t="s">
        <v>88</v>
      </c>
    </row>
    <row r="291" s="2" customFormat="1" ht="24.15" customHeight="1">
      <c r="A291" s="39"/>
      <c r="B291" s="40"/>
      <c r="C291" s="222" t="s">
        <v>452</v>
      </c>
      <c r="D291" s="222" t="s">
        <v>169</v>
      </c>
      <c r="E291" s="223" t="s">
        <v>756</v>
      </c>
      <c r="F291" s="224" t="s">
        <v>716</v>
      </c>
      <c r="G291" s="225" t="s">
        <v>172</v>
      </c>
      <c r="H291" s="226">
        <v>250.27500000000001</v>
      </c>
      <c r="I291" s="227"/>
      <c r="J291" s="227"/>
      <c r="K291" s="228">
        <f>ROUND(P291*H291,2)</f>
        <v>0</v>
      </c>
      <c r="L291" s="224" t="s">
        <v>1</v>
      </c>
      <c r="M291" s="45"/>
      <c r="N291" s="229" t="s">
        <v>1</v>
      </c>
      <c r="O291" s="230" t="s">
        <v>41</v>
      </c>
      <c r="P291" s="231">
        <f>I291+J291</f>
        <v>0</v>
      </c>
      <c r="Q291" s="231">
        <f>ROUND(I291*H291,2)</f>
        <v>0</v>
      </c>
      <c r="R291" s="231">
        <f>ROUND(J291*H291,2)</f>
        <v>0</v>
      </c>
      <c r="S291" s="92"/>
      <c r="T291" s="232">
        <f>S291*H291</f>
        <v>0</v>
      </c>
      <c r="U291" s="232">
        <v>0</v>
      </c>
      <c r="V291" s="232">
        <f>U291*H291</f>
        <v>0</v>
      </c>
      <c r="W291" s="232">
        <v>0</v>
      </c>
      <c r="X291" s="233">
        <f>W291*H291</f>
        <v>0</v>
      </c>
      <c r="Y291" s="39"/>
      <c r="Z291" s="39"/>
      <c r="AA291" s="39"/>
      <c r="AB291" s="39"/>
      <c r="AC291" s="39"/>
      <c r="AD291" s="39"/>
      <c r="AE291" s="39"/>
      <c r="AR291" s="234" t="s">
        <v>174</v>
      </c>
      <c r="AT291" s="234" t="s">
        <v>169</v>
      </c>
      <c r="AU291" s="234" t="s">
        <v>88</v>
      </c>
      <c r="AY291" s="18" t="s">
        <v>167</v>
      </c>
      <c r="BE291" s="235">
        <f>IF(O291="základní",K291,0)</f>
        <v>0</v>
      </c>
      <c r="BF291" s="235">
        <f>IF(O291="snížená",K291,0)</f>
        <v>0</v>
      </c>
      <c r="BG291" s="235">
        <f>IF(O291="zákl. přenesená",K291,0)</f>
        <v>0</v>
      </c>
      <c r="BH291" s="235">
        <f>IF(O291="sníž. přenesená",K291,0)</f>
        <v>0</v>
      </c>
      <c r="BI291" s="235">
        <f>IF(O291="nulová",K291,0)</f>
        <v>0</v>
      </c>
      <c r="BJ291" s="18" t="s">
        <v>86</v>
      </c>
      <c r="BK291" s="235">
        <f>ROUND(P291*H291,2)</f>
        <v>0</v>
      </c>
      <c r="BL291" s="18" t="s">
        <v>174</v>
      </c>
      <c r="BM291" s="234" t="s">
        <v>1770</v>
      </c>
    </row>
    <row r="292" s="2" customFormat="1">
      <c r="A292" s="39"/>
      <c r="B292" s="40"/>
      <c r="C292" s="41"/>
      <c r="D292" s="236" t="s">
        <v>176</v>
      </c>
      <c r="E292" s="41"/>
      <c r="F292" s="237" t="s">
        <v>718</v>
      </c>
      <c r="G292" s="41"/>
      <c r="H292" s="41"/>
      <c r="I292" s="238"/>
      <c r="J292" s="238"/>
      <c r="K292" s="41"/>
      <c r="L292" s="41"/>
      <c r="M292" s="45"/>
      <c r="N292" s="239"/>
      <c r="O292" s="240"/>
      <c r="P292" s="92"/>
      <c r="Q292" s="92"/>
      <c r="R292" s="92"/>
      <c r="S292" s="92"/>
      <c r="T292" s="92"/>
      <c r="U292" s="92"/>
      <c r="V292" s="92"/>
      <c r="W292" s="92"/>
      <c r="X292" s="93"/>
      <c r="Y292" s="39"/>
      <c r="Z292" s="39"/>
      <c r="AA292" s="39"/>
      <c r="AB292" s="39"/>
      <c r="AC292" s="39"/>
      <c r="AD292" s="39"/>
      <c r="AE292" s="39"/>
      <c r="AT292" s="18" t="s">
        <v>176</v>
      </c>
      <c r="AU292" s="18" t="s">
        <v>88</v>
      </c>
    </row>
    <row r="293" s="2" customFormat="1" ht="24.15" customHeight="1">
      <c r="A293" s="39"/>
      <c r="B293" s="40"/>
      <c r="C293" s="222" t="s">
        <v>457</v>
      </c>
      <c r="D293" s="222" t="s">
        <v>169</v>
      </c>
      <c r="E293" s="223" t="s">
        <v>759</v>
      </c>
      <c r="F293" s="224" t="s">
        <v>760</v>
      </c>
      <c r="G293" s="225" t="s">
        <v>172</v>
      </c>
      <c r="H293" s="226">
        <v>250.27500000000001</v>
      </c>
      <c r="I293" s="227"/>
      <c r="J293" s="227"/>
      <c r="K293" s="228">
        <f>ROUND(P293*H293,2)</f>
        <v>0</v>
      </c>
      <c r="L293" s="224" t="s">
        <v>450</v>
      </c>
      <c r="M293" s="45"/>
      <c r="N293" s="229" t="s">
        <v>1</v>
      </c>
      <c r="O293" s="230" t="s">
        <v>41</v>
      </c>
      <c r="P293" s="231">
        <f>I293+J293</f>
        <v>0</v>
      </c>
      <c r="Q293" s="231">
        <f>ROUND(I293*H293,2)</f>
        <v>0</v>
      </c>
      <c r="R293" s="231">
        <f>ROUND(J293*H293,2)</f>
        <v>0</v>
      </c>
      <c r="S293" s="92"/>
      <c r="T293" s="232">
        <f>S293*H293</f>
        <v>0</v>
      </c>
      <c r="U293" s="232">
        <v>0</v>
      </c>
      <c r="V293" s="232">
        <f>U293*H293</f>
        <v>0</v>
      </c>
      <c r="W293" s="232">
        <v>0</v>
      </c>
      <c r="X293" s="233">
        <f>W293*H293</f>
        <v>0</v>
      </c>
      <c r="Y293" s="39"/>
      <c r="Z293" s="39"/>
      <c r="AA293" s="39"/>
      <c r="AB293" s="39"/>
      <c r="AC293" s="39"/>
      <c r="AD293" s="39"/>
      <c r="AE293" s="39"/>
      <c r="AR293" s="234" t="s">
        <v>174</v>
      </c>
      <c r="AT293" s="234" t="s">
        <v>169</v>
      </c>
      <c r="AU293" s="234" t="s">
        <v>88</v>
      </c>
      <c r="AY293" s="18" t="s">
        <v>167</v>
      </c>
      <c r="BE293" s="235">
        <f>IF(O293="základní",K293,0)</f>
        <v>0</v>
      </c>
      <c r="BF293" s="235">
        <f>IF(O293="snížená",K293,0)</f>
        <v>0</v>
      </c>
      <c r="BG293" s="235">
        <f>IF(O293="zákl. přenesená",K293,0)</f>
        <v>0</v>
      </c>
      <c r="BH293" s="235">
        <f>IF(O293="sníž. přenesená",K293,0)</f>
        <v>0</v>
      </c>
      <c r="BI293" s="235">
        <f>IF(O293="nulová",K293,0)</f>
        <v>0</v>
      </c>
      <c r="BJ293" s="18" t="s">
        <v>86</v>
      </c>
      <c r="BK293" s="235">
        <f>ROUND(P293*H293,2)</f>
        <v>0</v>
      </c>
      <c r="BL293" s="18" t="s">
        <v>174</v>
      </c>
      <c r="BM293" s="234" t="s">
        <v>1771</v>
      </c>
    </row>
    <row r="294" s="2" customFormat="1">
      <c r="A294" s="39"/>
      <c r="B294" s="40"/>
      <c r="C294" s="41"/>
      <c r="D294" s="236" t="s">
        <v>176</v>
      </c>
      <c r="E294" s="41"/>
      <c r="F294" s="237" t="s">
        <v>762</v>
      </c>
      <c r="G294" s="41"/>
      <c r="H294" s="41"/>
      <c r="I294" s="238"/>
      <c r="J294" s="238"/>
      <c r="K294" s="41"/>
      <c r="L294" s="41"/>
      <c r="M294" s="45"/>
      <c r="N294" s="239"/>
      <c r="O294" s="240"/>
      <c r="P294" s="92"/>
      <c r="Q294" s="92"/>
      <c r="R294" s="92"/>
      <c r="S294" s="92"/>
      <c r="T294" s="92"/>
      <c r="U294" s="92"/>
      <c r="V294" s="92"/>
      <c r="W294" s="92"/>
      <c r="X294" s="93"/>
      <c r="Y294" s="39"/>
      <c r="Z294" s="39"/>
      <c r="AA294" s="39"/>
      <c r="AB294" s="39"/>
      <c r="AC294" s="39"/>
      <c r="AD294" s="39"/>
      <c r="AE294" s="39"/>
      <c r="AT294" s="18" t="s">
        <v>176</v>
      </c>
      <c r="AU294" s="18" t="s">
        <v>88</v>
      </c>
    </row>
    <row r="295" s="2" customFormat="1">
      <c r="A295" s="39"/>
      <c r="B295" s="40"/>
      <c r="C295" s="41"/>
      <c r="D295" s="241" t="s">
        <v>178</v>
      </c>
      <c r="E295" s="41"/>
      <c r="F295" s="242" t="s">
        <v>763</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178</v>
      </c>
      <c r="AU295" s="18" t="s">
        <v>88</v>
      </c>
    </row>
    <row r="296" s="2" customFormat="1" ht="24.15" customHeight="1">
      <c r="A296" s="39"/>
      <c r="B296" s="40"/>
      <c r="C296" s="222" t="s">
        <v>690</v>
      </c>
      <c r="D296" s="222" t="s">
        <v>169</v>
      </c>
      <c r="E296" s="223" t="s">
        <v>759</v>
      </c>
      <c r="F296" s="224" t="s">
        <v>760</v>
      </c>
      <c r="G296" s="225" t="s">
        <v>172</v>
      </c>
      <c r="H296" s="226">
        <v>250.27500000000001</v>
      </c>
      <c r="I296" s="227"/>
      <c r="J296" s="227"/>
      <c r="K296" s="228">
        <f>ROUND(P296*H296,2)</f>
        <v>0</v>
      </c>
      <c r="L296" s="224" t="s">
        <v>450</v>
      </c>
      <c r="M296" s="45"/>
      <c r="N296" s="229" t="s">
        <v>1</v>
      </c>
      <c r="O296" s="230" t="s">
        <v>41</v>
      </c>
      <c r="P296" s="231">
        <f>I296+J296</f>
        <v>0</v>
      </c>
      <c r="Q296" s="231">
        <f>ROUND(I296*H296,2)</f>
        <v>0</v>
      </c>
      <c r="R296" s="231">
        <f>ROUND(J296*H296,2)</f>
        <v>0</v>
      </c>
      <c r="S296" s="92"/>
      <c r="T296" s="232">
        <f>S296*H296</f>
        <v>0</v>
      </c>
      <c r="U296" s="232">
        <v>0</v>
      </c>
      <c r="V296" s="232">
        <f>U296*H296</f>
        <v>0</v>
      </c>
      <c r="W296" s="232">
        <v>0</v>
      </c>
      <c r="X296" s="233">
        <f>W296*H296</f>
        <v>0</v>
      </c>
      <c r="Y296" s="39"/>
      <c r="Z296" s="39"/>
      <c r="AA296" s="39"/>
      <c r="AB296" s="39"/>
      <c r="AC296" s="39"/>
      <c r="AD296" s="39"/>
      <c r="AE296" s="39"/>
      <c r="AR296" s="234" t="s">
        <v>174</v>
      </c>
      <c r="AT296" s="234" t="s">
        <v>169</v>
      </c>
      <c r="AU296" s="234" t="s">
        <v>88</v>
      </c>
      <c r="AY296" s="18" t="s">
        <v>167</v>
      </c>
      <c r="BE296" s="235">
        <f>IF(O296="základní",K296,0)</f>
        <v>0</v>
      </c>
      <c r="BF296" s="235">
        <f>IF(O296="snížená",K296,0)</f>
        <v>0</v>
      </c>
      <c r="BG296" s="235">
        <f>IF(O296="zákl. přenesená",K296,0)</f>
        <v>0</v>
      </c>
      <c r="BH296" s="235">
        <f>IF(O296="sníž. přenesená",K296,0)</f>
        <v>0</v>
      </c>
      <c r="BI296" s="235">
        <f>IF(O296="nulová",K296,0)</f>
        <v>0</v>
      </c>
      <c r="BJ296" s="18" t="s">
        <v>86</v>
      </c>
      <c r="BK296" s="235">
        <f>ROUND(P296*H296,2)</f>
        <v>0</v>
      </c>
      <c r="BL296" s="18" t="s">
        <v>174</v>
      </c>
      <c r="BM296" s="234" t="s">
        <v>1772</v>
      </c>
    </row>
    <row r="297" s="2" customFormat="1">
      <c r="A297" s="39"/>
      <c r="B297" s="40"/>
      <c r="C297" s="41"/>
      <c r="D297" s="236" t="s">
        <v>176</v>
      </c>
      <c r="E297" s="41"/>
      <c r="F297" s="237" t="s">
        <v>762</v>
      </c>
      <c r="G297" s="41"/>
      <c r="H297" s="41"/>
      <c r="I297" s="238"/>
      <c r="J297" s="238"/>
      <c r="K297" s="41"/>
      <c r="L297" s="41"/>
      <c r="M297" s="45"/>
      <c r="N297" s="239"/>
      <c r="O297" s="240"/>
      <c r="P297" s="92"/>
      <c r="Q297" s="92"/>
      <c r="R297" s="92"/>
      <c r="S297" s="92"/>
      <c r="T297" s="92"/>
      <c r="U297" s="92"/>
      <c r="V297" s="92"/>
      <c r="W297" s="92"/>
      <c r="X297" s="93"/>
      <c r="Y297" s="39"/>
      <c r="Z297" s="39"/>
      <c r="AA297" s="39"/>
      <c r="AB297" s="39"/>
      <c r="AC297" s="39"/>
      <c r="AD297" s="39"/>
      <c r="AE297" s="39"/>
      <c r="AT297" s="18" t="s">
        <v>176</v>
      </c>
      <c r="AU297" s="18" t="s">
        <v>88</v>
      </c>
    </row>
    <row r="298" s="2" customFormat="1">
      <c r="A298" s="39"/>
      <c r="B298" s="40"/>
      <c r="C298" s="41"/>
      <c r="D298" s="241" t="s">
        <v>178</v>
      </c>
      <c r="E298" s="41"/>
      <c r="F298" s="242" t="s">
        <v>763</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178</v>
      </c>
      <c r="AU298" s="18" t="s">
        <v>88</v>
      </c>
    </row>
    <row r="299" s="2" customFormat="1" ht="24.15" customHeight="1">
      <c r="A299" s="39"/>
      <c r="B299" s="40"/>
      <c r="C299" s="222" t="s">
        <v>696</v>
      </c>
      <c r="D299" s="222" t="s">
        <v>169</v>
      </c>
      <c r="E299" s="223" t="s">
        <v>767</v>
      </c>
      <c r="F299" s="224" t="s">
        <v>768</v>
      </c>
      <c r="G299" s="225" t="s">
        <v>172</v>
      </c>
      <c r="H299" s="226">
        <v>275.303</v>
      </c>
      <c r="I299" s="227"/>
      <c r="J299" s="227"/>
      <c r="K299" s="228">
        <f>ROUND(P299*H299,2)</f>
        <v>0</v>
      </c>
      <c r="L299" s="224" t="s">
        <v>450</v>
      </c>
      <c r="M299" s="45"/>
      <c r="N299" s="229" t="s">
        <v>1</v>
      </c>
      <c r="O299" s="230" t="s">
        <v>41</v>
      </c>
      <c r="P299" s="231">
        <f>I299+J299</f>
        <v>0</v>
      </c>
      <c r="Q299" s="231">
        <f>ROUND(I299*H299,2)</f>
        <v>0</v>
      </c>
      <c r="R299" s="231">
        <f>ROUND(J299*H299,2)</f>
        <v>0</v>
      </c>
      <c r="S299" s="92"/>
      <c r="T299" s="232">
        <f>S299*H299</f>
        <v>0</v>
      </c>
      <c r="U299" s="232">
        <v>0.00046999999999999999</v>
      </c>
      <c r="V299" s="232">
        <f>U299*H299</f>
        <v>0.12939240999999999</v>
      </c>
      <c r="W299" s="232">
        <v>0</v>
      </c>
      <c r="X299" s="233">
        <f>W299*H299</f>
        <v>0</v>
      </c>
      <c r="Y299" s="39"/>
      <c r="Z299" s="39"/>
      <c r="AA299" s="39"/>
      <c r="AB299" s="39"/>
      <c r="AC299" s="39"/>
      <c r="AD299" s="39"/>
      <c r="AE299" s="39"/>
      <c r="AR299" s="234" t="s">
        <v>174</v>
      </c>
      <c r="AT299" s="234" t="s">
        <v>169</v>
      </c>
      <c r="AU299" s="234" t="s">
        <v>88</v>
      </c>
      <c r="AY299" s="18" t="s">
        <v>167</v>
      </c>
      <c r="BE299" s="235">
        <f>IF(O299="základní",K299,0)</f>
        <v>0</v>
      </c>
      <c r="BF299" s="235">
        <f>IF(O299="snížená",K299,0)</f>
        <v>0</v>
      </c>
      <c r="BG299" s="235">
        <f>IF(O299="zákl. přenesená",K299,0)</f>
        <v>0</v>
      </c>
      <c r="BH299" s="235">
        <f>IF(O299="sníž. přenesená",K299,0)</f>
        <v>0</v>
      </c>
      <c r="BI299" s="235">
        <f>IF(O299="nulová",K299,0)</f>
        <v>0</v>
      </c>
      <c r="BJ299" s="18" t="s">
        <v>86</v>
      </c>
      <c r="BK299" s="235">
        <f>ROUND(P299*H299,2)</f>
        <v>0</v>
      </c>
      <c r="BL299" s="18" t="s">
        <v>174</v>
      </c>
      <c r="BM299" s="234" t="s">
        <v>1773</v>
      </c>
    </row>
    <row r="300" s="2" customFormat="1">
      <c r="A300" s="39"/>
      <c r="B300" s="40"/>
      <c r="C300" s="41"/>
      <c r="D300" s="236" t="s">
        <v>176</v>
      </c>
      <c r="E300" s="41"/>
      <c r="F300" s="237" t="s">
        <v>770</v>
      </c>
      <c r="G300" s="41"/>
      <c r="H300" s="41"/>
      <c r="I300" s="238"/>
      <c r="J300" s="238"/>
      <c r="K300" s="41"/>
      <c r="L300" s="41"/>
      <c r="M300" s="45"/>
      <c r="N300" s="239"/>
      <c r="O300" s="240"/>
      <c r="P300" s="92"/>
      <c r="Q300" s="92"/>
      <c r="R300" s="92"/>
      <c r="S300" s="92"/>
      <c r="T300" s="92"/>
      <c r="U300" s="92"/>
      <c r="V300" s="92"/>
      <c r="W300" s="92"/>
      <c r="X300" s="93"/>
      <c r="Y300" s="39"/>
      <c r="Z300" s="39"/>
      <c r="AA300" s="39"/>
      <c r="AB300" s="39"/>
      <c r="AC300" s="39"/>
      <c r="AD300" s="39"/>
      <c r="AE300" s="39"/>
      <c r="AT300" s="18" t="s">
        <v>176</v>
      </c>
      <c r="AU300" s="18" t="s">
        <v>88</v>
      </c>
    </row>
    <row r="301" s="2" customFormat="1">
      <c r="A301" s="39"/>
      <c r="B301" s="40"/>
      <c r="C301" s="41"/>
      <c r="D301" s="241" t="s">
        <v>178</v>
      </c>
      <c r="E301" s="41"/>
      <c r="F301" s="242" t="s">
        <v>771</v>
      </c>
      <c r="G301" s="41"/>
      <c r="H301" s="41"/>
      <c r="I301" s="238"/>
      <c r="J301" s="238"/>
      <c r="K301" s="41"/>
      <c r="L301" s="41"/>
      <c r="M301" s="45"/>
      <c r="N301" s="239"/>
      <c r="O301" s="240"/>
      <c r="P301" s="92"/>
      <c r="Q301" s="92"/>
      <c r="R301" s="92"/>
      <c r="S301" s="92"/>
      <c r="T301" s="92"/>
      <c r="U301" s="92"/>
      <c r="V301" s="92"/>
      <c r="W301" s="92"/>
      <c r="X301" s="93"/>
      <c r="Y301" s="39"/>
      <c r="Z301" s="39"/>
      <c r="AA301" s="39"/>
      <c r="AB301" s="39"/>
      <c r="AC301" s="39"/>
      <c r="AD301" s="39"/>
      <c r="AE301" s="39"/>
      <c r="AT301" s="18" t="s">
        <v>178</v>
      </c>
      <c r="AU301" s="18" t="s">
        <v>88</v>
      </c>
    </row>
    <row r="302" s="13" customFormat="1">
      <c r="A302" s="13"/>
      <c r="B302" s="244"/>
      <c r="C302" s="245"/>
      <c r="D302" s="236" t="s">
        <v>304</v>
      </c>
      <c r="E302" s="268" t="s">
        <v>1</v>
      </c>
      <c r="F302" s="246" t="s">
        <v>1774</v>
      </c>
      <c r="G302" s="245"/>
      <c r="H302" s="247">
        <v>275.303</v>
      </c>
      <c r="I302" s="248"/>
      <c r="J302" s="248"/>
      <c r="K302" s="245"/>
      <c r="L302" s="245"/>
      <c r="M302" s="249"/>
      <c r="N302" s="250"/>
      <c r="O302" s="251"/>
      <c r="P302" s="251"/>
      <c r="Q302" s="251"/>
      <c r="R302" s="251"/>
      <c r="S302" s="251"/>
      <c r="T302" s="251"/>
      <c r="U302" s="251"/>
      <c r="V302" s="251"/>
      <c r="W302" s="251"/>
      <c r="X302" s="252"/>
      <c r="Y302" s="13"/>
      <c r="Z302" s="13"/>
      <c r="AA302" s="13"/>
      <c r="AB302" s="13"/>
      <c r="AC302" s="13"/>
      <c r="AD302" s="13"/>
      <c r="AE302" s="13"/>
      <c r="AT302" s="253" t="s">
        <v>304</v>
      </c>
      <c r="AU302" s="253" t="s">
        <v>88</v>
      </c>
      <c r="AV302" s="13" t="s">
        <v>88</v>
      </c>
      <c r="AW302" s="13" t="s">
        <v>5</v>
      </c>
      <c r="AX302" s="13" t="s">
        <v>86</v>
      </c>
      <c r="AY302" s="253" t="s">
        <v>167</v>
      </c>
    </row>
    <row r="303" s="12" customFormat="1" ht="22.8" customHeight="1">
      <c r="A303" s="12"/>
      <c r="B303" s="205"/>
      <c r="C303" s="206"/>
      <c r="D303" s="207" t="s">
        <v>77</v>
      </c>
      <c r="E303" s="220" t="s">
        <v>88</v>
      </c>
      <c r="F303" s="220" t="s">
        <v>773</v>
      </c>
      <c r="G303" s="206"/>
      <c r="H303" s="206"/>
      <c r="I303" s="209"/>
      <c r="J303" s="209"/>
      <c r="K303" s="221">
        <f>BK303</f>
        <v>0</v>
      </c>
      <c r="L303" s="206"/>
      <c r="M303" s="211"/>
      <c r="N303" s="212"/>
      <c r="O303" s="213"/>
      <c r="P303" s="213"/>
      <c r="Q303" s="214">
        <f>SUM(Q304:Q307)</f>
        <v>0</v>
      </c>
      <c r="R303" s="214">
        <f>SUM(R304:R307)</f>
        <v>0</v>
      </c>
      <c r="S303" s="213"/>
      <c r="T303" s="215">
        <f>SUM(T304:T307)</f>
        <v>0</v>
      </c>
      <c r="U303" s="213"/>
      <c r="V303" s="215">
        <f>SUM(V304:V307)</f>
        <v>11.170224000000001</v>
      </c>
      <c r="W303" s="213"/>
      <c r="X303" s="216">
        <f>SUM(X304:X307)</f>
        <v>0</v>
      </c>
      <c r="Y303" s="12"/>
      <c r="Z303" s="12"/>
      <c r="AA303" s="12"/>
      <c r="AB303" s="12"/>
      <c r="AC303" s="12"/>
      <c r="AD303" s="12"/>
      <c r="AE303" s="12"/>
      <c r="AR303" s="217" t="s">
        <v>86</v>
      </c>
      <c r="AT303" s="218" t="s">
        <v>77</v>
      </c>
      <c r="AU303" s="218" t="s">
        <v>86</v>
      </c>
      <c r="AY303" s="217" t="s">
        <v>167</v>
      </c>
      <c r="BK303" s="219">
        <f>SUM(BK304:BK307)</f>
        <v>0</v>
      </c>
    </row>
    <row r="304" s="2" customFormat="1" ht="37.8" customHeight="1">
      <c r="A304" s="39"/>
      <c r="B304" s="40"/>
      <c r="C304" s="222" t="s">
        <v>702</v>
      </c>
      <c r="D304" s="222" t="s">
        <v>169</v>
      </c>
      <c r="E304" s="223" t="s">
        <v>775</v>
      </c>
      <c r="F304" s="224" t="s">
        <v>776</v>
      </c>
      <c r="G304" s="225" t="s">
        <v>576</v>
      </c>
      <c r="H304" s="226">
        <v>40.799999999999997</v>
      </c>
      <c r="I304" s="227"/>
      <c r="J304" s="227"/>
      <c r="K304" s="228">
        <f>ROUND(P304*H304,2)</f>
        <v>0</v>
      </c>
      <c r="L304" s="224" t="s">
        <v>478</v>
      </c>
      <c r="M304" s="45"/>
      <c r="N304" s="229" t="s">
        <v>1</v>
      </c>
      <c r="O304" s="230" t="s">
        <v>41</v>
      </c>
      <c r="P304" s="231">
        <f>I304+J304</f>
        <v>0</v>
      </c>
      <c r="Q304" s="231">
        <f>ROUND(I304*H304,2)</f>
        <v>0</v>
      </c>
      <c r="R304" s="231">
        <f>ROUND(J304*H304,2)</f>
        <v>0</v>
      </c>
      <c r="S304" s="92"/>
      <c r="T304" s="232">
        <f>S304*H304</f>
        <v>0</v>
      </c>
      <c r="U304" s="232">
        <v>0.27378000000000002</v>
      </c>
      <c r="V304" s="232">
        <f>U304*H304</f>
        <v>11.170224000000001</v>
      </c>
      <c r="W304" s="232">
        <v>0</v>
      </c>
      <c r="X304" s="233">
        <f>W304*H304</f>
        <v>0</v>
      </c>
      <c r="Y304" s="39"/>
      <c r="Z304" s="39"/>
      <c r="AA304" s="39"/>
      <c r="AB304" s="39"/>
      <c r="AC304" s="39"/>
      <c r="AD304" s="39"/>
      <c r="AE304" s="39"/>
      <c r="AR304" s="234" t="s">
        <v>174</v>
      </c>
      <c r="AT304" s="234" t="s">
        <v>169</v>
      </c>
      <c r="AU304" s="234" t="s">
        <v>88</v>
      </c>
      <c r="AY304" s="18" t="s">
        <v>167</v>
      </c>
      <c r="BE304" s="235">
        <f>IF(O304="základní",K304,0)</f>
        <v>0</v>
      </c>
      <c r="BF304" s="235">
        <f>IF(O304="snížená",K304,0)</f>
        <v>0</v>
      </c>
      <c r="BG304" s="235">
        <f>IF(O304="zákl. přenesená",K304,0)</f>
        <v>0</v>
      </c>
      <c r="BH304" s="235">
        <f>IF(O304="sníž. přenesená",K304,0)</f>
        <v>0</v>
      </c>
      <c r="BI304" s="235">
        <f>IF(O304="nulová",K304,0)</f>
        <v>0</v>
      </c>
      <c r="BJ304" s="18" t="s">
        <v>86</v>
      </c>
      <c r="BK304" s="235">
        <f>ROUND(P304*H304,2)</f>
        <v>0</v>
      </c>
      <c r="BL304" s="18" t="s">
        <v>174</v>
      </c>
      <c r="BM304" s="234" t="s">
        <v>1775</v>
      </c>
    </row>
    <row r="305" s="2" customFormat="1">
      <c r="A305" s="39"/>
      <c r="B305" s="40"/>
      <c r="C305" s="41"/>
      <c r="D305" s="236" t="s">
        <v>176</v>
      </c>
      <c r="E305" s="41"/>
      <c r="F305" s="237" t="s">
        <v>778</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176</v>
      </c>
      <c r="AU305" s="18" t="s">
        <v>88</v>
      </c>
    </row>
    <row r="306" s="2" customFormat="1">
      <c r="A306" s="39"/>
      <c r="B306" s="40"/>
      <c r="C306" s="41"/>
      <c r="D306" s="241" t="s">
        <v>178</v>
      </c>
      <c r="E306" s="41"/>
      <c r="F306" s="242" t="s">
        <v>779</v>
      </c>
      <c r="G306" s="41"/>
      <c r="H306" s="41"/>
      <c r="I306" s="238"/>
      <c r="J306" s="238"/>
      <c r="K306" s="41"/>
      <c r="L306" s="41"/>
      <c r="M306" s="45"/>
      <c r="N306" s="239"/>
      <c r="O306" s="240"/>
      <c r="P306" s="92"/>
      <c r="Q306" s="92"/>
      <c r="R306" s="92"/>
      <c r="S306" s="92"/>
      <c r="T306" s="92"/>
      <c r="U306" s="92"/>
      <c r="V306" s="92"/>
      <c r="W306" s="92"/>
      <c r="X306" s="93"/>
      <c r="Y306" s="39"/>
      <c r="Z306" s="39"/>
      <c r="AA306" s="39"/>
      <c r="AB306" s="39"/>
      <c r="AC306" s="39"/>
      <c r="AD306" s="39"/>
      <c r="AE306" s="39"/>
      <c r="AT306" s="18" t="s">
        <v>178</v>
      </c>
      <c r="AU306" s="18" t="s">
        <v>88</v>
      </c>
    </row>
    <row r="307" s="2" customFormat="1">
      <c r="A307" s="39"/>
      <c r="B307" s="40"/>
      <c r="C307" s="41"/>
      <c r="D307" s="236" t="s">
        <v>186</v>
      </c>
      <c r="E307" s="41"/>
      <c r="F307" s="243" t="s">
        <v>1407</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186</v>
      </c>
      <c r="AU307" s="18" t="s">
        <v>88</v>
      </c>
    </row>
    <row r="308" s="12" customFormat="1" ht="22.8" customHeight="1">
      <c r="A308" s="12"/>
      <c r="B308" s="205"/>
      <c r="C308" s="206"/>
      <c r="D308" s="207" t="s">
        <v>77</v>
      </c>
      <c r="E308" s="220" t="s">
        <v>188</v>
      </c>
      <c r="F308" s="220" t="s">
        <v>836</v>
      </c>
      <c r="G308" s="206"/>
      <c r="H308" s="206"/>
      <c r="I308" s="209"/>
      <c r="J308" s="209"/>
      <c r="K308" s="221">
        <f>BK308</f>
        <v>0</v>
      </c>
      <c r="L308" s="206"/>
      <c r="M308" s="211"/>
      <c r="N308" s="212"/>
      <c r="O308" s="213"/>
      <c r="P308" s="213"/>
      <c r="Q308" s="214">
        <f>SUM(Q309:Q312)</f>
        <v>0</v>
      </c>
      <c r="R308" s="214">
        <f>SUM(R309:R312)</f>
        <v>0</v>
      </c>
      <c r="S308" s="213"/>
      <c r="T308" s="215">
        <f>SUM(T309:T312)</f>
        <v>0</v>
      </c>
      <c r="U308" s="213"/>
      <c r="V308" s="215">
        <f>SUM(V309:V312)</f>
        <v>2.9918654999999998</v>
      </c>
      <c r="W308" s="213"/>
      <c r="X308" s="216">
        <f>SUM(X309:X312)</f>
        <v>0</v>
      </c>
      <c r="Y308" s="12"/>
      <c r="Z308" s="12"/>
      <c r="AA308" s="12"/>
      <c r="AB308" s="12"/>
      <c r="AC308" s="12"/>
      <c r="AD308" s="12"/>
      <c r="AE308" s="12"/>
      <c r="AR308" s="217" t="s">
        <v>86</v>
      </c>
      <c r="AT308" s="218" t="s">
        <v>77</v>
      </c>
      <c r="AU308" s="218" t="s">
        <v>86</v>
      </c>
      <c r="AY308" s="217" t="s">
        <v>167</v>
      </c>
      <c r="BK308" s="219">
        <f>SUM(BK309:BK312)</f>
        <v>0</v>
      </c>
    </row>
    <row r="309" s="2" customFormat="1" ht="24.15" customHeight="1">
      <c r="A309" s="39"/>
      <c r="B309" s="40"/>
      <c r="C309" s="222" t="s">
        <v>708</v>
      </c>
      <c r="D309" s="222" t="s">
        <v>169</v>
      </c>
      <c r="E309" s="223" t="s">
        <v>1561</v>
      </c>
      <c r="F309" s="224" t="s">
        <v>1562</v>
      </c>
      <c r="G309" s="225" t="s">
        <v>576</v>
      </c>
      <c r="H309" s="226">
        <v>23.5</v>
      </c>
      <c r="I309" s="227"/>
      <c r="J309" s="227"/>
      <c r="K309" s="228">
        <f>ROUND(P309*H309,2)</f>
        <v>0</v>
      </c>
      <c r="L309" s="224" t="s">
        <v>606</v>
      </c>
      <c r="M309" s="45"/>
      <c r="N309" s="229" t="s">
        <v>1</v>
      </c>
      <c r="O309" s="230" t="s">
        <v>41</v>
      </c>
      <c r="P309" s="231">
        <f>I309+J309</f>
        <v>0</v>
      </c>
      <c r="Q309" s="231">
        <f>ROUND(I309*H309,2)</f>
        <v>0</v>
      </c>
      <c r="R309" s="231">
        <f>ROUND(J309*H309,2)</f>
        <v>0</v>
      </c>
      <c r="S309" s="92"/>
      <c r="T309" s="232">
        <f>S309*H309</f>
        <v>0</v>
      </c>
      <c r="U309" s="232">
        <v>0.12064</v>
      </c>
      <c r="V309" s="232">
        <f>U309*H309</f>
        <v>2.8350399999999998</v>
      </c>
      <c r="W309" s="232">
        <v>0</v>
      </c>
      <c r="X309" s="233">
        <f>W309*H309</f>
        <v>0</v>
      </c>
      <c r="Y309" s="39"/>
      <c r="Z309" s="39"/>
      <c r="AA309" s="39"/>
      <c r="AB309" s="39"/>
      <c r="AC309" s="39"/>
      <c r="AD309" s="39"/>
      <c r="AE309" s="39"/>
      <c r="AR309" s="234" t="s">
        <v>174</v>
      </c>
      <c r="AT309" s="234" t="s">
        <v>169</v>
      </c>
      <c r="AU309" s="234" t="s">
        <v>88</v>
      </c>
      <c r="AY309" s="18" t="s">
        <v>167</v>
      </c>
      <c r="BE309" s="235">
        <f>IF(O309="základní",K309,0)</f>
        <v>0</v>
      </c>
      <c r="BF309" s="235">
        <f>IF(O309="snížená",K309,0)</f>
        <v>0</v>
      </c>
      <c r="BG309" s="235">
        <f>IF(O309="zákl. přenesená",K309,0)</f>
        <v>0</v>
      </c>
      <c r="BH309" s="235">
        <f>IF(O309="sníž. přenesená",K309,0)</f>
        <v>0</v>
      </c>
      <c r="BI309" s="235">
        <f>IF(O309="nulová",K309,0)</f>
        <v>0</v>
      </c>
      <c r="BJ309" s="18" t="s">
        <v>86</v>
      </c>
      <c r="BK309" s="235">
        <f>ROUND(P309*H309,2)</f>
        <v>0</v>
      </c>
      <c r="BL309" s="18" t="s">
        <v>174</v>
      </c>
      <c r="BM309" s="234" t="s">
        <v>1776</v>
      </c>
    </row>
    <row r="310" s="2" customFormat="1">
      <c r="A310" s="39"/>
      <c r="B310" s="40"/>
      <c r="C310" s="41"/>
      <c r="D310" s="236" t="s">
        <v>176</v>
      </c>
      <c r="E310" s="41"/>
      <c r="F310" s="237" t="s">
        <v>1564</v>
      </c>
      <c r="G310" s="41"/>
      <c r="H310" s="41"/>
      <c r="I310" s="238"/>
      <c r="J310" s="238"/>
      <c r="K310" s="41"/>
      <c r="L310" s="41"/>
      <c r="M310" s="45"/>
      <c r="N310" s="239"/>
      <c r="O310" s="240"/>
      <c r="P310" s="92"/>
      <c r="Q310" s="92"/>
      <c r="R310" s="92"/>
      <c r="S310" s="92"/>
      <c r="T310" s="92"/>
      <c r="U310" s="92"/>
      <c r="V310" s="92"/>
      <c r="W310" s="92"/>
      <c r="X310" s="93"/>
      <c r="Y310" s="39"/>
      <c r="Z310" s="39"/>
      <c r="AA310" s="39"/>
      <c r="AB310" s="39"/>
      <c r="AC310" s="39"/>
      <c r="AD310" s="39"/>
      <c r="AE310" s="39"/>
      <c r="AT310" s="18" t="s">
        <v>176</v>
      </c>
      <c r="AU310" s="18" t="s">
        <v>88</v>
      </c>
    </row>
    <row r="311" s="2" customFormat="1" ht="24.15" customHeight="1">
      <c r="A311" s="39"/>
      <c r="B311" s="40"/>
      <c r="C311" s="222" t="s">
        <v>714</v>
      </c>
      <c r="D311" s="222" t="s">
        <v>169</v>
      </c>
      <c r="E311" s="223" t="s">
        <v>1777</v>
      </c>
      <c r="F311" s="224" t="s">
        <v>1778</v>
      </c>
      <c r="G311" s="225" t="s">
        <v>576</v>
      </c>
      <c r="H311" s="226">
        <v>0.65000000000000002</v>
      </c>
      <c r="I311" s="227"/>
      <c r="J311" s="227"/>
      <c r="K311" s="228">
        <f>ROUND(P311*H311,2)</f>
        <v>0</v>
      </c>
      <c r="L311" s="224" t="s">
        <v>606</v>
      </c>
      <c r="M311" s="45"/>
      <c r="N311" s="229" t="s">
        <v>1</v>
      </c>
      <c r="O311" s="230" t="s">
        <v>41</v>
      </c>
      <c r="P311" s="231">
        <f>I311+J311</f>
        <v>0</v>
      </c>
      <c r="Q311" s="231">
        <f>ROUND(I311*H311,2)</f>
        <v>0</v>
      </c>
      <c r="R311" s="231">
        <f>ROUND(J311*H311,2)</f>
        <v>0</v>
      </c>
      <c r="S311" s="92"/>
      <c r="T311" s="232">
        <f>S311*H311</f>
        <v>0</v>
      </c>
      <c r="U311" s="232">
        <v>0.24127000000000001</v>
      </c>
      <c r="V311" s="232">
        <f>U311*H311</f>
        <v>0.15682550000000001</v>
      </c>
      <c r="W311" s="232">
        <v>0</v>
      </c>
      <c r="X311" s="233">
        <f>W311*H311</f>
        <v>0</v>
      </c>
      <c r="Y311" s="39"/>
      <c r="Z311" s="39"/>
      <c r="AA311" s="39"/>
      <c r="AB311" s="39"/>
      <c r="AC311" s="39"/>
      <c r="AD311" s="39"/>
      <c r="AE311" s="39"/>
      <c r="AR311" s="234" t="s">
        <v>174</v>
      </c>
      <c r="AT311" s="234" t="s">
        <v>169</v>
      </c>
      <c r="AU311" s="234" t="s">
        <v>88</v>
      </c>
      <c r="AY311" s="18" t="s">
        <v>167</v>
      </c>
      <c r="BE311" s="235">
        <f>IF(O311="základní",K311,0)</f>
        <v>0</v>
      </c>
      <c r="BF311" s="235">
        <f>IF(O311="snížená",K311,0)</f>
        <v>0</v>
      </c>
      <c r="BG311" s="235">
        <f>IF(O311="zákl. přenesená",K311,0)</f>
        <v>0</v>
      </c>
      <c r="BH311" s="235">
        <f>IF(O311="sníž. přenesená",K311,0)</f>
        <v>0</v>
      </c>
      <c r="BI311" s="235">
        <f>IF(O311="nulová",K311,0)</f>
        <v>0</v>
      </c>
      <c r="BJ311" s="18" t="s">
        <v>86</v>
      </c>
      <c r="BK311" s="235">
        <f>ROUND(P311*H311,2)</f>
        <v>0</v>
      </c>
      <c r="BL311" s="18" t="s">
        <v>174</v>
      </c>
      <c r="BM311" s="234" t="s">
        <v>1779</v>
      </c>
    </row>
    <row r="312" s="2" customFormat="1">
      <c r="A312" s="39"/>
      <c r="B312" s="40"/>
      <c r="C312" s="41"/>
      <c r="D312" s="236" t="s">
        <v>176</v>
      </c>
      <c r="E312" s="41"/>
      <c r="F312" s="237" t="s">
        <v>1780</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176</v>
      </c>
      <c r="AU312" s="18" t="s">
        <v>88</v>
      </c>
    </row>
    <row r="313" s="12" customFormat="1" ht="22.8" customHeight="1">
      <c r="A313" s="12"/>
      <c r="B313" s="205"/>
      <c r="C313" s="206"/>
      <c r="D313" s="207" t="s">
        <v>77</v>
      </c>
      <c r="E313" s="220" t="s">
        <v>201</v>
      </c>
      <c r="F313" s="220" t="s">
        <v>869</v>
      </c>
      <c r="G313" s="206"/>
      <c r="H313" s="206"/>
      <c r="I313" s="209"/>
      <c r="J313" s="209"/>
      <c r="K313" s="221">
        <f>BK313</f>
        <v>0</v>
      </c>
      <c r="L313" s="206"/>
      <c r="M313" s="211"/>
      <c r="N313" s="212"/>
      <c r="O313" s="213"/>
      <c r="P313" s="213"/>
      <c r="Q313" s="214">
        <f>SUM(Q314:Q394)</f>
        <v>0</v>
      </c>
      <c r="R313" s="214">
        <f>SUM(R314:R394)</f>
        <v>0</v>
      </c>
      <c r="S313" s="213"/>
      <c r="T313" s="215">
        <f>SUM(T314:T394)</f>
        <v>0</v>
      </c>
      <c r="U313" s="213"/>
      <c r="V313" s="215">
        <f>SUM(V314:V394)</f>
        <v>110.01060700000001</v>
      </c>
      <c r="W313" s="213"/>
      <c r="X313" s="216">
        <f>SUM(X314:X394)</f>
        <v>0</v>
      </c>
      <c r="Y313" s="12"/>
      <c r="Z313" s="12"/>
      <c r="AA313" s="12"/>
      <c r="AB313" s="12"/>
      <c r="AC313" s="12"/>
      <c r="AD313" s="12"/>
      <c r="AE313" s="12"/>
      <c r="AR313" s="217" t="s">
        <v>86</v>
      </c>
      <c r="AT313" s="218" t="s">
        <v>77</v>
      </c>
      <c r="AU313" s="218" t="s">
        <v>86</v>
      </c>
      <c r="AY313" s="217" t="s">
        <v>167</v>
      </c>
      <c r="BK313" s="219">
        <f>SUM(BK314:BK394)</f>
        <v>0</v>
      </c>
    </row>
    <row r="314" s="2" customFormat="1">
      <c r="A314" s="39"/>
      <c r="B314" s="40"/>
      <c r="C314" s="222" t="s">
        <v>722</v>
      </c>
      <c r="D314" s="222" t="s">
        <v>169</v>
      </c>
      <c r="E314" s="223" t="s">
        <v>871</v>
      </c>
      <c r="F314" s="224" t="s">
        <v>872</v>
      </c>
      <c r="G314" s="225" t="s">
        <v>172</v>
      </c>
      <c r="H314" s="226">
        <v>52</v>
      </c>
      <c r="I314" s="227"/>
      <c r="J314" s="227"/>
      <c r="K314" s="228">
        <f>ROUND(P314*H314,2)</f>
        <v>0</v>
      </c>
      <c r="L314" s="224" t="s">
        <v>478</v>
      </c>
      <c r="M314" s="45"/>
      <c r="N314" s="229" t="s">
        <v>1</v>
      </c>
      <c r="O314" s="230" t="s">
        <v>41</v>
      </c>
      <c r="P314" s="231">
        <f>I314+J314</f>
        <v>0</v>
      </c>
      <c r="Q314" s="231">
        <f>ROUND(I314*H314,2)</f>
        <v>0</v>
      </c>
      <c r="R314" s="231">
        <f>ROUND(J314*H314,2)</f>
        <v>0</v>
      </c>
      <c r="S314" s="92"/>
      <c r="T314" s="232">
        <f>S314*H314</f>
        <v>0</v>
      </c>
      <c r="U314" s="232">
        <v>0</v>
      </c>
      <c r="V314" s="232">
        <f>U314*H314</f>
        <v>0</v>
      </c>
      <c r="W314" s="232">
        <v>0</v>
      </c>
      <c r="X314" s="233">
        <f>W314*H314</f>
        <v>0</v>
      </c>
      <c r="Y314" s="39"/>
      <c r="Z314" s="39"/>
      <c r="AA314" s="39"/>
      <c r="AB314" s="39"/>
      <c r="AC314" s="39"/>
      <c r="AD314" s="39"/>
      <c r="AE314" s="39"/>
      <c r="AR314" s="234" t="s">
        <v>174</v>
      </c>
      <c r="AT314" s="234" t="s">
        <v>169</v>
      </c>
      <c r="AU314" s="234" t="s">
        <v>88</v>
      </c>
      <c r="AY314" s="18" t="s">
        <v>167</v>
      </c>
      <c r="BE314" s="235">
        <f>IF(O314="základní",K314,0)</f>
        <v>0</v>
      </c>
      <c r="BF314" s="235">
        <f>IF(O314="snížená",K314,0)</f>
        <v>0</v>
      </c>
      <c r="BG314" s="235">
        <f>IF(O314="zákl. přenesená",K314,0)</f>
        <v>0</v>
      </c>
      <c r="BH314" s="235">
        <f>IF(O314="sníž. přenesená",K314,0)</f>
        <v>0</v>
      </c>
      <c r="BI314" s="235">
        <f>IF(O314="nulová",K314,0)</f>
        <v>0</v>
      </c>
      <c r="BJ314" s="18" t="s">
        <v>86</v>
      </c>
      <c r="BK314" s="235">
        <f>ROUND(P314*H314,2)</f>
        <v>0</v>
      </c>
      <c r="BL314" s="18" t="s">
        <v>174</v>
      </c>
      <c r="BM314" s="234" t="s">
        <v>1781</v>
      </c>
    </row>
    <row r="315" s="2" customFormat="1">
      <c r="A315" s="39"/>
      <c r="B315" s="40"/>
      <c r="C315" s="41"/>
      <c r="D315" s="236" t="s">
        <v>176</v>
      </c>
      <c r="E315" s="41"/>
      <c r="F315" s="237" t="s">
        <v>874</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176</v>
      </c>
      <c r="AU315" s="18" t="s">
        <v>88</v>
      </c>
    </row>
    <row r="316" s="2" customFormat="1">
      <c r="A316" s="39"/>
      <c r="B316" s="40"/>
      <c r="C316" s="41"/>
      <c r="D316" s="241" t="s">
        <v>178</v>
      </c>
      <c r="E316" s="41"/>
      <c r="F316" s="242" t="s">
        <v>875</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178</v>
      </c>
      <c r="AU316" s="18" t="s">
        <v>88</v>
      </c>
    </row>
    <row r="317" s="2" customFormat="1">
      <c r="A317" s="39"/>
      <c r="B317" s="40"/>
      <c r="C317" s="41"/>
      <c r="D317" s="236" t="s">
        <v>186</v>
      </c>
      <c r="E317" s="41"/>
      <c r="F317" s="243" t="s">
        <v>1782</v>
      </c>
      <c r="G317" s="41"/>
      <c r="H317" s="41"/>
      <c r="I317" s="238"/>
      <c r="J317" s="238"/>
      <c r="K317" s="41"/>
      <c r="L317" s="41"/>
      <c r="M317" s="45"/>
      <c r="N317" s="239"/>
      <c r="O317" s="240"/>
      <c r="P317" s="92"/>
      <c r="Q317" s="92"/>
      <c r="R317" s="92"/>
      <c r="S317" s="92"/>
      <c r="T317" s="92"/>
      <c r="U317" s="92"/>
      <c r="V317" s="92"/>
      <c r="W317" s="92"/>
      <c r="X317" s="93"/>
      <c r="Y317" s="39"/>
      <c r="Z317" s="39"/>
      <c r="AA317" s="39"/>
      <c r="AB317" s="39"/>
      <c r="AC317" s="39"/>
      <c r="AD317" s="39"/>
      <c r="AE317" s="39"/>
      <c r="AT317" s="18" t="s">
        <v>186</v>
      </c>
      <c r="AU317" s="18" t="s">
        <v>88</v>
      </c>
    </row>
    <row r="318" s="2" customFormat="1" ht="24.15" customHeight="1">
      <c r="A318" s="39"/>
      <c r="B318" s="40"/>
      <c r="C318" s="222" t="s">
        <v>728</v>
      </c>
      <c r="D318" s="222" t="s">
        <v>169</v>
      </c>
      <c r="E318" s="223" t="s">
        <v>884</v>
      </c>
      <c r="F318" s="224" t="s">
        <v>885</v>
      </c>
      <c r="G318" s="225" t="s">
        <v>172</v>
      </c>
      <c r="H318" s="226">
        <v>351.5</v>
      </c>
      <c r="I318" s="227"/>
      <c r="J318" s="227"/>
      <c r="K318" s="228">
        <f>ROUND(P318*H318,2)</f>
        <v>0</v>
      </c>
      <c r="L318" s="224" t="s">
        <v>478</v>
      </c>
      <c r="M318" s="45"/>
      <c r="N318" s="229" t="s">
        <v>1</v>
      </c>
      <c r="O318" s="230" t="s">
        <v>41</v>
      </c>
      <c r="P318" s="231">
        <f>I318+J318</f>
        <v>0</v>
      </c>
      <c r="Q318" s="231">
        <f>ROUND(I318*H318,2)</f>
        <v>0</v>
      </c>
      <c r="R318" s="231">
        <f>ROUND(J318*H318,2)</f>
        <v>0</v>
      </c>
      <c r="S318" s="92"/>
      <c r="T318" s="232">
        <f>S318*H318</f>
        <v>0</v>
      </c>
      <c r="U318" s="232">
        <v>0</v>
      </c>
      <c r="V318" s="232">
        <f>U318*H318</f>
        <v>0</v>
      </c>
      <c r="W318" s="232">
        <v>0</v>
      </c>
      <c r="X318" s="233">
        <f>W318*H318</f>
        <v>0</v>
      </c>
      <c r="Y318" s="39"/>
      <c r="Z318" s="39"/>
      <c r="AA318" s="39"/>
      <c r="AB318" s="39"/>
      <c r="AC318" s="39"/>
      <c r="AD318" s="39"/>
      <c r="AE318" s="39"/>
      <c r="AR318" s="234" t="s">
        <v>174</v>
      </c>
      <c r="AT318" s="234" t="s">
        <v>169</v>
      </c>
      <c r="AU318" s="234" t="s">
        <v>88</v>
      </c>
      <c r="AY318" s="18" t="s">
        <v>167</v>
      </c>
      <c r="BE318" s="235">
        <f>IF(O318="základní",K318,0)</f>
        <v>0</v>
      </c>
      <c r="BF318" s="235">
        <f>IF(O318="snížená",K318,0)</f>
        <v>0</v>
      </c>
      <c r="BG318" s="235">
        <f>IF(O318="zákl. přenesená",K318,0)</f>
        <v>0</v>
      </c>
      <c r="BH318" s="235">
        <f>IF(O318="sníž. přenesená",K318,0)</f>
        <v>0</v>
      </c>
      <c r="BI318" s="235">
        <f>IF(O318="nulová",K318,0)</f>
        <v>0</v>
      </c>
      <c r="BJ318" s="18" t="s">
        <v>86</v>
      </c>
      <c r="BK318" s="235">
        <f>ROUND(P318*H318,2)</f>
        <v>0</v>
      </c>
      <c r="BL318" s="18" t="s">
        <v>174</v>
      </c>
      <c r="BM318" s="234" t="s">
        <v>1783</v>
      </c>
    </row>
    <row r="319" s="2" customFormat="1">
      <c r="A319" s="39"/>
      <c r="B319" s="40"/>
      <c r="C319" s="41"/>
      <c r="D319" s="236" t="s">
        <v>176</v>
      </c>
      <c r="E319" s="41"/>
      <c r="F319" s="237" t="s">
        <v>887</v>
      </c>
      <c r="G319" s="41"/>
      <c r="H319" s="41"/>
      <c r="I319" s="238"/>
      <c r="J319" s="238"/>
      <c r="K319" s="41"/>
      <c r="L319" s="41"/>
      <c r="M319" s="45"/>
      <c r="N319" s="239"/>
      <c r="O319" s="240"/>
      <c r="P319" s="92"/>
      <c r="Q319" s="92"/>
      <c r="R319" s="92"/>
      <c r="S319" s="92"/>
      <c r="T319" s="92"/>
      <c r="U319" s="92"/>
      <c r="V319" s="92"/>
      <c r="W319" s="92"/>
      <c r="X319" s="93"/>
      <c r="Y319" s="39"/>
      <c r="Z319" s="39"/>
      <c r="AA319" s="39"/>
      <c r="AB319" s="39"/>
      <c r="AC319" s="39"/>
      <c r="AD319" s="39"/>
      <c r="AE319" s="39"/>
      <c r="AT319" s="18" t="s">
        <v>176</v>
      </c>
      <c r="AU319" s="18" t="s">
        <v>88</v>
      </c>
    </row>
    <row r="320" s="2" customFormat="1">
      <c r="A320" s="39"/>
      <c r="B320" s="40"/>
      <c r="C320" s="41"/>
      <c r="D320" s="241" t="s">
        <v>178</v>
      </c>
      <c r="E320" s="41"/>
      <c r="F320" s="242" t="s">
        <v>888</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178</v>
      </c>
      <c r="AU320" s="18" t="s">
        <v>88</v>
      </c>
    </row>
    <row r="321" s="2" customFormat="1">
      <c r="A321" s="39"/>
      <c r="B321" s="40"/>
      <c r="C321" s="41"/>
      <c r="D321" s="236" t="s">
        <v>186</v>
      </c>
      <c r="E321" s="41"/>
      <c r="F321" s="243" t="s">
        <v>1511</v>
      </c>
      <c r="G321" s="41"/>
      <c r="H321" s="41"/>
      <c r="I321" s="238"/>
      <c r="J321" s="238"/>
      <c r="K321" s="41"/>
      <c r="L321" s="41"/>
      <c r="M321" s="45"/>
      <c r="N321" s="239"/>
      <c r="O321" s="240"/>
      <c r="P321" s="92"/>
      <c r="Q321" s="92"/>
      <c r="R321" s="92"/>
      <c r="S321" s="92"/>
      <c r="T321" s="92"/>
      <c r="U321" s="92"/>
      <c r="V321" s="92"/>
      <c r="W321" s="92"/>
      <c r="X321" s="93"/>
      <c r="Y321" s="39"/>
      <c r="Z321" s="39"/>
      <c r="AA321" s="39"/>
      <c r="AB321" s="39"/>
      <c r="AC321" s="39"/>
      <c r="AD321" s="39"/>
      <c r="AE321" s="39"/>
      <c r="AT321" s="18" t="s">
        <v>186</v>
      </c>
      <c r="AU321" s="18" t="s">
        <v>88</v>
      </c>
    </row>
    <row r="322" s="2" customFormat="1">
      <c r="A322" s="39"/>
      <c r="B322" s="40"/>
      <c r="C322" s="222" t="s">
        <v>732</v>
      </c>
      <c r="D322" s="222" t="s">
        <v>169</v>
      </c>
      <c r="E322" s="223" t="s">
        <v>1784</v>
      </c>
      <c r="F322" s="224" t="s">
        <v>1785</v>
      </c>
      <c r="G322" s="225" t="s">
        <v>172</v>
      </c>
      <c r="H322" s="226">
        <v>17</v>
      </c>
      <c r="I322" s="227"/>
      <c r="J322" s="227"/>
      <c r="K322" s="228">
        <f>ROUND(P322*H322,2)</f>
        <v>0</v>
      </c>
      <c r="L322" s="224" t="s">
        <v>478</v>
      </c>
      <c r="M322" s="45"/>
      <c r="N322" s="229" t="s">
        <v>1</v>
      </c>
      <c r="O322" s="230" t="s">
        <v>41</v>
      </c>
      <c r="P322" s="231">
        <f>I322+J322</f>
        <v>0</v>
      </c>
      <c r="Q322" s="231">
        <f>ROUND(I322*H322,2)</f>
        <v>0</v>
      </c>
      <c r="R322" s="231">
        <f>ROUND(J322*H322,2)</f>
        <v>0</v>
      </c>
      <c r="S322" s="92"/>
      <c r="T322" s="232">
        <f>S322*H322</f>
        <v>0</v>
      </c>
      <c r="U322" s="232">
        <v>0</v>
      </c>
      <c r="V322" s="232">
        <f>U322*H322</f>
        <v>0</v>
      </c>
      <c r="W322" s="232">
        <v>0</v>
      </c>
      <c r="X322" s="233">
        <f>W322*H322</f>
        <v>0</v>
      </c>
      <c r="Y322" s="39"/>
      <c r="Z322" s="39"/>
      <c r="AA322" s="39"/>
      <c r="AB322" s="39"/>
      <c r="AC322" s="39"/>
      <c r="AD322" s="39"/>
      <c r="AE322" s="39"/>
      <c r="AR322" s="234" t="s">
        <v>174</v>
      </c>
      <c r="AT322" s="234" t="s">
        <v>169</v>
      </c>
      <c r="AU322" s="234" t="s">
        <v>88</v>
      </c>
      <c r="AY322" s="18" t="s">
        <v>167</v>
      </c>
      <c r="BE322" s="235">
        <f>IF(O322="základní",K322,0)</f>
        <v>0</v>
      </c>
      <c r="BF322" s="235">
        <f>IF(O322="snížená",K322,0)</f>
        <v>0</v>
      </c>
      <c r="BG322" s="235">
        <f>IF(O322="zákl. přenesená",K322,0)</f>
        <v>0</v>
      </c>
      <c r="BH322" s="235">
        <f>IF(O322="sníž. přenesená",K322,0)</f>
        <v>0</v>
      </c>
      <c r="BI322" s="235">
        <f>IF(O322="nulová",K322,0)</f>
        <v>0</v>
      </c>
      <c r="BJ322" s="18" t="s">
        <v>86</v>
      </c>
      <c r="BK322" s="235">
        <f>ROUND(P322*H322,2)</f>
        <v>0</v>
      </c>
      <c r="BL322" s="18" t="s">
        <v>174</v>
      </c>
      <c r="BM322" s="234" t="s">
        <v>1786</v>
      </c>
    </row>
    <row r="323" s="2" customFormat="1">
      <c r="A323" s="39"/>
      <c r="B323" s="40"/>
      <c r="C323" s="41"/>
      <c r="D323" s="236" t="s">
        <v>176</v>
      </c>
      <c r="E323" s="41"/>
      <c r="F323" s="237" t="s">
        <v>1787</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176</v>
      </c>
      <c r="AU323" s="18" t="s">
        <v>88</v>
      </c>
    </row>
    <row r="324" s="2" customFormat="1">
      <c r="A324" s="39"/>
      <c r="B324" s="40"/>
      <c r="C324" s="41"/>
      <c r="D324" s="241" t="s">
        <v>178</v>
      </c>
      <c r="E324" s="41"/>
      <c r="F324" s="242" t="s">
        <v>1788</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178</v>
      </c>
      <c r="AU324" s="18" t="s">
        <v>88</v>
      </c>
    </row>
    <row r="325" s="2" customFormat="1">
      <c r="A325" s="39"/>
      <c r="B325" s="40"/>
      <c r="C325" s="41"/>
      <c r="D325" s="236" t="s">
        <v>186</v>
      </c>
      <c r="E325" s="41"/>
      <c r="F325" s="243" t="s">
        <v>1789</v>
      </c>
      <c r="G325" s="41"/>
      <c r="H325" s="41"/>
      <c r="I325" s="238"/>
      <c r="J325" s="238"/>
      <c r="K325" s="41"/>
      <c r="L325" s="41"/>
      <c r="M325" s="45"/>
      <c r="N325" s="239"/>
      <c r="O325" s="240"/>
      <c r="P325" s="92"/>
      <c r="Q325" s="92"/>
      <c r="R325" s="92"/>
      <c r="S325" s="92"/>
      <c r="T325" s="92"/>
      <c r="U325" s="92"/>
      <c r="V325" s="92"/>
      <c r="W325" s="92"/>
      <c r="X325" s="93"/>
      <c r="Y325" s="39"/>
      <c r="Z325" s="39"/>
      <c r="AA325" s="39"/>
      <c r="AB325" s="39"/>
      <c r="AC325" s="39"/>
      <c r="AD325" s="39"/>
      <c r="AE325" s="39"/>
      <c r="AT325" s="18" t="s">
        <v>186</v>
      </c>
      <c r="AU325" s="18" t="s">
        <v>88</v>
      </c>
    </row>
    <row r="326" s="2" customFormat="1" ht="24.15" customHeight="1">
      <c r="A326" s="39"/>
      <c r="B326" s="40"/>
      <c r="C326" s="222" t="s">
        <v>736</v>
      </c>
      <c r="D326" s="222" t="s">
        <v>169</v>
      </c>
      <c r="E326" s="223" t="s">
        <v>890</v>
      </c>
      <c r="F326" s="224" t="s">
        <v>891</v>
      </c>
      <c r="G326" s="225" t="s">
        <v>172</v>
      </c>
      <c r="H326" s="226">
        <v>313</v>
      </c>
      <c r="I326" s="227"/>
      <c r="J326" s="227"/>
      <c r="K326" s="228">
        <f>ROUND(P326*H326,2)</f>
        <v>0</v>
      </c>
      <c r="L326" s="224" t="s">
        <v>478</v>
      </c>
      <c r="M326" s="45"/>
      <c r="N326" s="229" t="s">
        <v>1</v>
      </c>
      <c r="O326" s="230" t="s">
        <v>41</v>
      </c>
      <c r="P326" s="231">
        <f>I326+J326</f>
        <v>0</v>
      </c>
      <c r="Q326" s="231">
        <f>ROUND(I326*H326,2)</f>
        <v>0</v>
      </c>
      <c r="R326" s="231">
        <f>ROUND(J326*H326,2)</f>
        <v>0</v>
      </c>
      <c r="S326" s="92"/>
      <c r="T326" s="232">
        <f>S326*H326</f>
        <v>0</v>
      </c>
      <c r="U326" s="232">
        <v>0</v>
      </c>
      <c r="V326" s="232">
        <f>U326*H326</f>
        <v>0</v>
      </c>
      <c r="W326" s="232">
        <v>0</v>
      </c>
      <c r="X326" s="233">
        <f>W326*H326</f>
        <v>0</v>
      </c>
      <c r="Y326" s="39"/>
      <c r="Z326" s="39"/>
      <c r="AA326" s="39"/>
      <c r="AB326" s="39"/>
      <c r="AC326" s="39"/>
      <c r="AD326" s="39"/>
      <c r="AE326" s="39"/>
      <c r="AR326" s="234" t="s">
        <v>174</v>
      </c>
      <c r="AT326" s="234" t="s">
        <v>169</v>
      </c>
      <c r="AU326" s="234" t="s">
        <v>88</v>
      </c>
      <c r="AY326" s="18" t="s">
        <v>167</v>
      </c>
      <c r="BE326" s="235">
        <f>IF(O326="základní",K326,0)</f>
        <v>0</v>
      </c>
      <c r="BF326" s="235">
        <f>IF(O326="snížená",K326,0)</f>
        <v>0</v>
      </c>
      <c r="BG326" s="235">
        <f>IF(O326="zákl. přenesená",K326,0)</f>
        <v>0</v>
      </c>
      <c r="BH326" s="235">
        <f>IF(O326="sníž. přenesená",K326,0)</f>
        <v>0</v>
      </c>
      <c r="BI326" s="235">
        <f>IF(O326="nulová",K326,0)</f>
        <v>0</v>
      </c>
      <c r="BJ326" s="18" t="s">
        <v>86</v>
      </c>
      <c r="BK326" s="235">
        <f>ROUND(P326*H326,2)</f>
        <v>0</v>
      </c>
      <c r="BL326" s="18" t="s">
        <v>174</v>
      </c>
      <c r="BM326" s="234" t="s">
        <v>1790</v>
      </c>
    </row>
    <row r="327" s="2" customFormat="1">
      <c r="A327" s="39"/>
      <c r="B327" s="40"/>
      <c r="C327" s="41"/>
      <c r="D327" s="236" t="s">
        <v>176</v>
      </c>
      <c r="E327" s="41"/>
      <c r="F327" s="237" t="s">
        <v>893</v>
      </c>
      <c r="G327" s="41"/>
      <c r="H327" s="41"/>
      <c r="I327" s="238"/>
      <c r="J327" s="238"/>
      <c r="K327" s="41"/>
      <c r="L327" s="41"/>
      <c r="M327" s="45"/>
      <c r="N327" s="239"/>
      <c r="O327" s="240"/>
      <c r="P327" s="92"/>
      <c r="Q327" s="92"/>
      <c r="R327" s="92"/>
      <c r="S327" s="92"/>
      <c r="T327" s="92"/>
      <c r="U327" s="92"/>
      <c r="V327" s="92"/>
      <c r="W327" s="92"/>
      <c r="X327" s="93"/>
      <c r="Y327" s="39"/>
      <c r="Z327" s="39"/>
      <c r="AA327" s="39"/>
      <c r="AB327" s="39"/>
      <c r="AC327" s="39"/>
      <c r="AD327" s="39"/>
      <c r="AE327" s="39"/>
      <c r="AT327" s="18" t="s">
        <v>176</v>
      </c>
      <c r="AU327" s="18" t="s">
        <v>88</v>
      </c>
    </row>
    <row r="328" s="2" customFormat="1">
      <c r="A328" s="39"/>
      <c r="B328" s="40"/>
      <c r="C328" s="41"/>
      <c r="D328" s="241" t="s">
        <v>178</v>
      </c>
      <c r="E328" s="41"/>
      <c r="F328" s="242" t="s">
        <v>894</v>
      </c>
      <c r="G328" s="41"/>
      <c r="H328" s="41"/>
      <c r="I328" s="238"/>
      <c r="J328" s="238"/>
      <c r="K328" s="41"/>
      <c r="L328" s="41"/>
      <c r="M328" s="45"/>
      <c r="N328" s="239"/>
      <c r="O328" s="240"/>
      <c r="P328" s="92"/>
      <c r="Q328" s="92"/>
      <c r="R328" s="92"/>
      <c r="S328" s="92"/>
      <c r="T328" s="92"/>
      <c r="U328" s="92"/>
      <c r="V328" s="92"/>
      <c r="W328" s="92"/>
      <c r="X328" s="93"/>
      <c r="Y328" s="39"/>
      <c r="Z328" s="39"/>
      <c r="AA328" s="39"/>
      <c r="AB328" s="39"/>
      <c r="AC328" s="39"/>
      <c r="AD328" s="39"/>
      <c r="AE328" s="39"/>
      <c r="AT328" s="18" t="s">
        <v>178</v>
      </c>
      <c r="AU328" s="18" t="s">
        <v>88</v>
      </c>
    </row>
    <row r="329" s="2" customFormat="1">
      <c r="A329" s="39"/>
      <c r="B329" s="40"/>
      <c r="C329" s="41"/>
      <c r="D329" s="236" t="s">
        <v>186</v>
      </c>
      <c r="E329" s="41"/>
      <c r="F329" s="243" t="s">
        <v>1574</v>
      </c>
      <c r="G329" s="41"/>
      <c r="H329" s="41"/>
      <c r="I329" s="238"/>
      <c r="J329" s="238"/>
      <c r="K329" s="41"/>
      <c r="L329" s="41"/>
      <c r="M329" s="45"/>
      <c r="N329" s="239"/>
      <c r="O329" s="240"/>
      <c r="P329" s="92"/>
      <c r="Q329" s="92"/>
      <c r="R329" s="92"/>
      <c r="S329" s="92"/>
      <c r="T329" s="92"/>
      <c r="U329" s="92"/>
      <c r="V329" s="92"/>
      <c r="W329" s="92"/>
      <c r="X329" s="93"/>
      <c r="Y329" s="39"/>
      <c r="Z329" s="39"/>
      <c r="AA329" s="39"/>
      <c r="AB329" s="39"/>
      <c r="AC329" s="39"/>
      <c r="AD329" s="39"/>
      <c r="AE329" s="39"/>
      <c r="AT329" s="18" t="s">
        <v>186</v>
      </c>
      <c r="AU329" s="18" t="s">
        <v>88</v>
      </c>
    </row>
    <row r="330" s="2" customFormat="1" ht="33" customHeight="1">
      <c r="A330" s="39"/>
      <c r="B330" s="40"/>
      <c r="C330" s="222" t="s">
        <v>740</v>
      </c>
      <c r="D330" s="222" t="s">
        <v>169</v>
      </c>
      <c r="E330" s="223" t="s">
        <v>1575</v>
      </c>
      <c r="F330" s="224" t="s">
        <v>1576</v>
      </c>
      <c r="G330" s="225" t="s">
        <v>172</v>
      </c>
      <c r="H330" s="226">
        <v>280.60000000000002</v>
      </c>
      <c r="I330" s="227"/>
      <c r="J330" s="227"/>
      <c r="K330" s="228">
        <f>ROUND(P330*H330,2)</f>
        <v>0</v>
      </c>
      <c r="L330" s="224" t="s">
        <v>478</v>
      </c>
      <c r="M330" s="45"/>
      <c r="N330" s="229" t="s">
        <v>1</v>
      </c>
      <c r="O330" s="230" t="s">
        <v>41</v>
      </c>
      <c r="P330" s="231">
        <f>I330+J330</f>
        <v>0</v>
      </c>
      <c r="Q330" s="231">
        <f>ROUND(I330*H330,2)</f>
        <v>0</v>
      </c>
      <c r="R330" s="231">
        <f>ROUND(J330*H330,2)</f>
        <v>0</v>
      </c>
      <c r="S330" s="92"/>
      <c r="T330" s="232">
        <f>S330*H330</f>
        <v>0</v>
      </c>
      <c r="U330" s="232">
        <v>0</v>
      </c>
      <c r="V330" s="232">
        <f>U330*H330</f>
        <v>0</v>
      </c>
      <c r="W330" s="232">
        <v>0</v>
      </c>
      <c r="X330" s="233">
        <f>W330*H330</f>
        <v>0</v>
      </c>
      <c r="Y330" s="39"/>
      <c r="Z330" s="39"/>
      <c r="AA330" s="39"/>
      <c r="AB330" s="39"/>
      <c r="AC330" s="39"/>
      <c r="AD330" s="39"/>
      <c r="AE330" s="39"/>
      <c r="AR330" s="234" t="s">
        <v>174</v>
      </c>
      <c r="AT330" s="234" t="s">
        <v>169</v>
      </c>
      <c r="AU330" s="234" t="s">
        <v>88</v>
      </c>
      <c r="AY330" s="18" t="s">
        <v>167</v>
      </c>
      <c r="BE330" s="235">
        <f>IF(O330="základní",K330,0)</f>
        <v>0</v>
      </c>
      <c r="BF330" s="235">
        <f>IF(O330="snížená",K330,0)</f>
        <v>0</v>
      </c>
      <c r="BG330" s="235">
        <f>IF(O330="zákl. přenesená",K330,0)</f>
        <v>0</v>
      </c>
      <c r="BH330" s="235">
        <f>IF(O330="sníž. přenesená",K330,0)</f>
        <v>0</v>
      </c>
      <c r="BI330" s="235">
        <f>IF(O330="nulová",K330,0)</f>
        <v>0</v>
      </c>
      <c r="BJ330" s="18" t="s">
        <v>86</v>
      </c>
      <c r="BK330" s="235">
        <f>ROUND(P330*H330,2)</f>
        <v>0</v>
      </c>
      <c r="BL330" s="18" t="s">
        <v>174</v>
      </c>
      <c r="BM330" s="234" t="s">
        <v>1791</v>
      </c>
    </row>
    <row r="331" s="2" customFormat="1">
      <c r="A331" s="39"/>
      <c r="B331" s="40"/>
      <c r="C331" s="41"/>
      <c r="D331" s="236" t="s">
        <v>176</v>
      </c>
      <c r="E331" s="41"/>
      <c r="F331" s="237" t="s">
        <v>1578</v>
      </c>
      <c r="G331" s="41"/>
      <c r="H331" s="41"/>
      <c r="I331" s="238"/>
      <c r="J331" s="238"/>
      <c r="K331" s="41"/>
      <c r="L331" s="41"/>
      <c r="M331" s="45"/>
      <c r="N331" s="239"/>
      <c r="O331" s="240"/>
      <c r="P331" s="92"/>
      <c r="Q331" s="92"/>
      <c r="R331" s="92"/>
      <c r="S331" s="92"/>
      <c r="T331" s="92"/>
      <c r="U331" s="92"/>
      <c r="V331" s="92"/>
      <c r="W331" s="92"/>
      <c r="X331" s="93"/>
      <c r="Y331" s="39"/>
      <c r="Z331" s="39"/>
      <c r="AA331" s="39"/>
      <c r="AB331" s="39"/>
      <c r="AC331" s="39"/>
      <c r="AD331" s="39"/>
      <c r="AE331" s="39"/>
      <c r="AT331" s="18" t="s">
        <v>176</v>
      </c>
      <c r="AU331" s="18" t="s">
        <v>88</v>
      </c>
    </row>
    <row r="332" s="2" customFormat="1">
      <c r="A332" s="39"/>
      <c r="B332" s="40"/>
      <c r="C332" s="41"/>
      <c r="D332" s="241" t="s">
        <v>178</v>
      </c>
      <c r="E332" s="41"/>
      <c r="F332" s="242" t="s">
        <v>1579</v>
      </c>
      <c r="G332" s="41"/>
      <c r="H332" s="41"/>
      <c r="I332" s="238"/>
      <c r="J332" s="238"/>
      <c r="K332" s="41"/>
      <c r="L332" s="41"/>
      <c r="M332" s="45"/>
      <c r="N332" s="239"/>
      <c r="O332" s="240"/>
      <c r="P332" s="92"/>
      <c r="Q332" s="92"/>
      <c r="R332" s="92"/>
      <c r="S332" s="92"/>
      <c r="T332" s="92"/>
      <c r="U332" s="92"/>
      <c r="V332" s="92"/>
      <c r="W332" s="92"/>
      <c r="X332" s="93"/>
      <c r="Y332" s="39"/>
      <c r="Z332" s="39"/>
      <c r="AA332" s="39"/>
      <c r="AB332" s="39"/>
      <c r="AC332" s="39"/>
      <c r="AD332" s="39"/>
      <c r="AE332" s="39"/>
      <c r="AT332" s="18" t="s">
        <v>178</v>
      </c>
      <c r="AU332" s="18" t="s">
        <v>88</v>
      </c>
    </row>
    <row r="333" s="2" customFormat="1">
      <c r="A333" s="39"/>
      <c r="B333" s="40"/>
      <c r="C333" s="41"/>
      <c r="D333" s="236" t="s">
        <v>186</v>
      </c>
      <c r="E333" s="41"/>
      <c r="F333" s="243" t="s">
        <v>1792</v>
      </c>
      <c r="G333" s="41"/>
      <c r="H333" s="41"/>
      <c r="I333" s="238"/>
      <c r="J333" s="238"/>
      <c r="K333" s="41"/>
      <c r="L333" s="41"/>
      <c r="M333" s="45"/>
      <c r="N333" s="239"/>
      <c r="O333" s="240"/>
      <c r="P333" s="92"/>
      <c r="Q333" s="92"/>
      <c r="R333" s="92"/>
      <c r="S333" s="92"/>
      <c r="T333" s="92"/>
      <c r="U333" s="92"/>
      <c r="V333" s="92"/>
      <c r="W333" s="92"/>
      <c r="X333" s="93"/>
      <c r="Y333" s="39"/>
      <c r="Z333" s="39"/>
      <c r="AA333" s="39"/>
      <c r="AB333" s="39"/>
      <c r="AC333" s="39"/>
      <c r="AD333" s="39"/>
      <c r="AE333" s="39"/>
      <c r="AT333" s="18" t="s">
        <v>186</v>
      </c>
      <c r="AU333" s="18" t="s">
        <v>88</v>
      </c>
    </row>
    <row r="334" s="2" customFormat="1" ht="24.15" customHeight="1">
      <c r="A334" s="39"/>
      <c r="B334" s="40"/>
      <c r="C334" s="222" t="s">
        <v>746</v>
      </c>
      <c r="D334" s="222" t="s">
        <v>169</v>
      </c>
      <c r="E334" s="223" t="s">
        <v>896</v>
      </c>
      <c r="F334" s="224" t="s">
        <v>897</v>
      </c>
      <c r="G334" s="225" t="s">
        <v>172</v>
      </c>
      <c r="H334" s="226">
        <v>280.60000000000002</v>
      </c>
      <c r="I334" s="227"/>
      <c r="J334" s="227"/>
      <c r="K334" s="228">
        <f>ROUND(P334*H334,2)</f>
        <v>0</v>
      </c>
      <c r="L334" s="224" t="s">
        <v>478</v>
      </c>
      <c r="M334" s="45"/>
      <c r="N334" s="229" t="s">
        <v>1</v>
      </c>
      <c r="O334" s="230" t="s">
        <v>41</v>
      </c>
      <c r="P334" s="231">
        <f>I334+J334</f>
        <v>0</v>
      </c>
      <c r="Q334" s="231">
        <f>ROUND(I334*H334,2)</f>
        <v>0</v>
      </c>
      <c r="R334" s="231">
        <f>ROUND(J334*H334,2)</f>
        <v>0</v>
      </c>
      <c r="S334" s="92"/>
      <c r="T334" s="232">
        <f>S334*H334</f>
        <v>0</v>
      </c>
      <c r="U334" s="232">
        <v>0</v>
      </c>
      <c r="V334" s="232">
        <f>U334*H334</f>
        <v>0</v>
      </c>
      <c r="W334" s="232">
        <v>0</v>
      </c>
      <c r="X334" s="233">
        <f>W334*H334</f>
        <v>0</v>
      </c>
      <c r="Y334" s="39"/>
      <c r="Z334" s="39"/>
      <c r="AA334" s="39"/>
      <c r="AB334" s="39"/>
      <c r="AC334" s="39"/>
      <c r="AD334" s="39"/>
      <c r="AE334" s="39"/>
      <c r="AR334" s="234" t="s">
        <v>174</v>
      </c>
      <c r="AT334" s="234" t="s">
        <v>169</v>
      </c>
      <c r="AU334" s="234" t="s">
        <v>88</v>
      </c>
      <c r="AY334" s="18" t="s">
        <v>167</v>
      </c>
      <c r="BE334" s="235">
        <f>IF(O334="základní",K334,0)</f>
        <v>0</v>
      </c>
      <c r="BF334" s="235">
        <f>IF(O334="snížená",K334,0)</f>
        <v>0</v>
      </c>
      <c r="BG334" s="235">
        <f>IF(O334="zákl. přenesená",K334,0)</f>
        <v>0</v>
      </c>
      <c r="BH334" s="235">
        <f>IF(O334="sníž. přenesená",K334,0)</f>
        <v>0</v>
      </c>
      <c r="BI334" s="235">
        <f>IF(O334="nulová",K334,0)</f>
        <v>0</v>
      </c>
      <c r="BJ334" s="18" t="s">
        <v>86</v>
      </c>
      <c r="BK334" s="235">
        <f>ROUND(P334*H334,2)</f>
        <v>0</v>
      </c>
      <c r="BL334" s="18" t="s">
        <v>174</v>
      </c>
      <c r="BM334" s="234" t="s">
        <v>1793</v>
      </c>
    </row>
    <row r="335" s="2" customFormat="1">
      <c r="A335" s="39"/>
      <c r="B335" s="40"/>
      <c r="C335" s="41"/>
      <c r="D335" s="236" t="s">
        <v>176</v>
      </c>
      <c r="E335" s="41"/>
      <c r="F335" s="237" t="s">
        <v>899</v>
      </c>
      <c r="G335" s="41"/>
      <c r="H335" s="41"/>
      <c r="I335" s="238"/>
      <c r="J335" s="238"/>
      <c r="K335" s="41"/>
      <c r="L335" s="41"/>
      <c r="M335" s="45"/>
      <c r="N335" s="239"/>
      <c r="O335" s="240"/>
      <c r="P335" s="92"/>
      <c r="Q335" s="92"/>
      <c r="R335" s="92"/>
      <c r="S335" s="92"/>
      <c r="T335" s="92"/>
      <c r="U335" s="92"/>
      <c r="V335" s="92"/>
      <c r="W335" s="92"/>
      <c r="X335" s="93"/>
      <c r="Y335" s="39"/>
      <c r="Z335" s="39"/>
      <c r="AA335" s="39"/>
      <c r="AB335" s="39"/>
      <c r="AC335" s="39"/>
      <c r="AD335" s="39"/>
      <c r="AE335" s="39"/>
      <c r="AT335" s="18" t="s">
        <v>176</v>
      </c>
      <c r="AU335" s="18" t="s">
        <v>88</v>
      </c>
    </row>
    <row r="336" s="2" customFormat="1">
      <c r="A336" s="39"/>
      <c r="B336" s="40"/>
      <c r="C336" s="41"/>
      <c r="D336" s="241" t="s">
        <v>178</v>
      </c>
      <c r="E336" s="41"/>
      <c r="F336" s="242" t="s">
        <v>900</v>
      </c>
      <c r="G336" s="41"/>
      <c r="H336" s="41"/>
      <c r="I336" s="238"/>
      <c r="J336" s="238"/>
      <c r="K336" s="41"/>
      <c r="L336" s="41"/>
      <c r="M336" s="45"/>
      <c r="N336" s="239"/>
      <c r="O336" s="240"/>
      <c r="P336" s="92"/>
      <c r="Q336" s="92"/>
      <c r="R336" s="92"/>
      <c r="S336" s="92"/>
      <c r="T336" s="92"/>
      <c r="U336" s="92"/>
      <c r="V336" s="92"/>
      <c r="W336" s="92"/>
      <c r="X336" s="93"/>
      <c r="Y336" s="39"/>
      <c r="Z336" s="39"/>
      <c r="AA336" s="39"/>
      <c r="AB336" s="39"/>
      <c r="AC336" s="39"/>
      <c r="AD336" s="39"/>
      <c r="AE336" s="39"/>
      <c r="AT336" s="18" t="s">
        <v>178</v>
      </c>
      <c r="AU336" s="18" t="s">
        <v>88</v>
      </c>
    </row>
    <row r="337" s="2" customFormat="1">
      <c r="A337" s="39"/>
      <c r="B337" s="40"/>
      <c r="C337" s="41"/>
      <c r="D337" s="236" t="s">
        <v>186</v>
      </c>
      <c r="E337" s="41"/>
      <c r="F337" s="243" t="s">
        <v>1574</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186</v>
      </c>
      <c r="AU337" s="18" t="s">
        <v>88</v>
      </c>
    </row>
    <row r="338" s="2" customFormat="1" ht="24.15" customHeight="1">
      <c r="A338" s="39"/>
      <c r="B338" s="40"/>
      <c r="C338" s="222" t="s">
        <v>751</v>
      </c>
      <c r="D338" s="222" t="s">
        <v>169</v>
      </c>
      <c r="E338" s="223" t="s">
        <v>896</v>
      </c>
      <c r="F338" s="224" t="s">
        <v>897</v>
      </c>
      <c r="G338" s="225" t="s">
        <v>172</v>
      </c>
      <c r="H338" s="226">
        <v>48.399999999999999</v>
      </c>
      <c r="I338" s="227"/>
      <c r="J338" s="227"/>
      <c r="K338" s="228">
        <f>ROUND(P338*H338,2)</f>
        <v>0</v>
      </c>
      <c r="L338" s="224" t="s">
        <v>478</v>
      </c>
      <c r="M338" s="45"/>
      <c r="N338" s="229" t="s">
        <v>1</v>
      </c>
      <c r="O338" s="230" t="s">
        <v>41</v>
      </c>
      <c r="P338" s="231">
        <f>I338+J338</f>
        <v>0</v>
      </c>
      <c r="Q338" s="231">
        <f>ROUND(I338*H338,2)</f>
        <v>0</v>
      </c>
      <c r="R338" s="231">
        <f>ROUND(J338*H338,2)</f>
        <v>0</v>
      </c>
      <c r="S338" s="92"/>
      <c r="T338" s="232">
        <f>S338*H338</f>
        <v>0</v>
      </c>
      <c r="U338" s="232">
        <v>0</v>
      </c>
      <c r="V338" s="232">
        <f>U338*H338</f>
        <v>0</v>
      </c>
      <c r="W338" s="232">
        <v>0</v>
      </c>
      <c r="X338" s="233">
        <f>W338*H338</f>
        <v>0</v>
      </c>
      <c r="Y338" s="39"/>
      <c r="Z338" s="39"/>
      <c r="AA338" s="39"/>
      <c r="AB338" s="39"/>
      <c r="AC338" s="39"/>
      <c r="AD338" s="39"/>
      <c r="AE338" s="39"/>
      <c r="AR338" s="234" t="s">
        <v>174</v>
      </c>
      <c r="AT338" s="234" t="s">
        <v>169</v>
      </c>
      <c r="AU338" s="234" t="s">
        <v>88</v>
      </c>
      <c r="AY338" s="18" t="s">
        <v>167</v>
      </c>
      <c r="BE338" s="235">
        <f>IF(O338="základní",K338,0)</f>
        <v>0</v>
      </c>
      <c r="BF338" s="235">
        <f>IF(O338="snížená",K338,0)</f>
        <v>0</v>
      </c>
      <c r="BG338" s="235">
        <f>IF(O338="zákl. přenesená",K338,0)</f>
        <v>0</v>
      </c>
      <c r="BH338" s="235">
        <f>IF(O338="sníž. přenesená",K338,0)</f>
        <v>0</v>
      </c>
      <c r="BI338" s="235">
        <f>IF(O338="nulová",K338,0)</f>
        <v>0</v>
      </c>
      <c r="BJ338" s="18" t="s">
        <v>86</v>
      </c>
      <c r="BK338" s="235">
        <f>ROUND(P338*H338,2)</f>
        <v>0</v>
      </c>
      <c r="BL338" s="18" t="s">
        <v>174</v>
      </c>
      <c r="BM338" s="234" t="s">
        <v>1794</v>
      </c>
    </row>
    <row r="339" s="2" customFormat="1">
      <c r="A339" s="39"/>
      <c r="B339" s="40"/>
      <c r="C339" s="41"/>
      <c r="D339" s="236" t="s">
        <v>176</v>
      </c>
      <c r="E339" s="41"/>
      <c r="F339" s="237" t="s">
        <v>899</v>
      </c>
      <c r="G339" s="41"/>
      <c r="H339" s="41"/>
      <c r="I339" s="238"/>
      <c r="J339" s="238"/>
      <c r="K339" s="41"/>
      <c r="L339" s="41"/>
      <c r="M339" s="45"/>
      <c r="N339" s="239"/>
      <c r="O339" s="240"/>
      <c r="P339" s="92"/>
      <c r="Q339" s="92"/>
      <c r="R339" s="92"/>
      <c r="S339" s="92"/>
      <c r="T339" s="92"/>
      <c r="U339" s="92"/>
      <c r="V339" s="92"/>
      <c r="W339" s="92"/>
      <c r="X339" s="93"/>
      <c r="Y339" s="39"/>
      <c r="Z339" s="39"/>
      <c r="AA339" s="39"/>
      <c r="AB339" s="39"/>
      <c r="AC339" s="39"/>
      <c r="AD339" s="39"/>
      <c r="AE339" s="39"/>
      <c r="AT339" s="18" t="s">
        <v>176</v>
      </c>
      <c r="AU339" s="18" t="s">
        <v>88</v>
      </c>
    </row>
    <row r="340" s="2" customFormat="1">
      <c r="A340" s="39"/>
      <c r="B340" s="40"/>
      <c r="C340" s="41"/>
      <c r="D340" s="241" t="s">
        <v>178</v>
      </c>
      <c r="E340" s="41"/>
      <c r="F340" s="242" t="s">
        <v>900</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178</v>
      </c>
      <c r="AU340" s="18" t="s">
        <v>88</v>
      </c>
    </row>
    <row r="341" s="2" customFormat="1">
      <c r="A341" s="39"/>
      <c r="B341" s="40"/>
      <c r="C341" s="41"/>
      <c r="D341" s="236" t="s">
        <v>186</v>
      </c>
      <c r="E341" s="41"/>
      <c r="F341" s="243" t="s">
        <v>1782</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186</v>
      </c>
      <c r="AU341" s="18" t="s">
        <v>88</v>
      </c>
    </row>
    <row r="342" s="2" customFormat="1" ht="24.15" customHeight="1">
      <c r="A342" s="39"/>
      <c r="B342" s="40"/>
      <c r="C342" s="222" t="s">
        <v>755</v>
      </c>
      <c r="D342" s="222" t="s">
        <v>169</v>
      </c>
      <c r="E342" s="223" t="s">
        <v>896</v>
      </c>
      <c r="F342" s="224" t="s">
        <v>897</v>
      </c>
      <c r="G342" s="225" t="s">
        <v>172</v>
      </c>
      <c r="H342" s="226">
        <v>17</v>
      </c>
      <c r="I342" s="227"/>
      <c r="J342" s="227"/>
      <c r="K342" s="228">
        <f>ROUND(P342*H342,2)</f>
        <v>0</v>
      </c>
      <c r="L342" s="224" t="s">
        <v>478</v>
      </c>
      <c r="M342" s="45"/>
      <c r="N342" s="229" t="s">
        <v>1</v>
      </c>
      <c r="O342" s="230" t="s">
        <v>41</v>
      </c>
      <c r="P342" s="231">
        <f>I342+J342</f>
        <v>0</v>
      </c>
      <c r="Q342" s="231">
        <f>ROUND(I342*H342,2)</f>
        <v>0</v>
      </c>
      <c r="R342" s="231">
        <f>ROUND(J342*H342,2)</f>
        <v>0</v>
      </c>
      <c r="S342" s="92"/>
      <c r="T342" s="232">
        <f>S342*H342</f>
        <v>0</v>
      </c>
      <c r="U342" s="232">
        <v>0</v>
      </c>
      <c r="V342" s="232">
        <f>U342*H342</f>
        <v>0</v>
      </c>
      <c r="W342" s="232">
        <v>0</v>
      </c>
      <c r="X342" s="233">
        <f>W342*H342</f>
        <v>0</v>
      </c>
      <c r="Y342" s="39"/>
      <c r="Z342" s="39"/>
      <c r="AA342" s="39"/>
      <c r="AB342" s="39"/>
      <c r="AC342" s="39"/>
      <c r="AD342" s="39"/>
      <c r="AE342" s="39"/>
      <c r="AR342" s="234" t="s">
        <v>174</v>
      </c>
      <c r="AT342" s="234" t="s">
        <v>169</v>
      </c>
      <c r="AU342" s="234" t="s">
        <v>88</v>
      </c>
      <c r="AY342" s="18" t="s">
        <v>167</v>
      </c>
      <c r="BE342" s="235">
        <f>IF(O342="základní",K342,0)</f>
        <v>0</v>
      </c>
      <c r="BF342" s="235">
        <f>IF(O342="snížená",K342,0)</f>
        <v>0</v>
      </c>
      <c r="BG342" s="235">
        <f>IF(O342="zákl. přenesená",K342,0)</f>
        <v>0</v>
      </c>
      <c r="BH342" s="235">
        <f>IF(O342="sníž. přenesená",K342,0)</f>
        <v>0</v>
      </c>
      <c r="BI342" s="235">
        <f>IF(O342="nulová",K342,0)</f>
        <v>0</v>
      </c>
      <c r="BJ342" s="18" t="s">
        <v>86</v>
      </c>
      <c r="BK342" s="235">
        <f>ROUND(P342*H342,2)</f>
        <v>0</v>
      </c>
      <c r="BL342" s="18" t="s">
        <v>174</v>
      </c>
      <c r="BM342" s="234" t="s">
        <v>1795</v>
      </c>
    </row>
    <row r="343" s="2" customFormat="1">
      <c r="A343" s="39"/>
      <c r="B343" s="40"/>
      <c r="C343" s="41"/>
      <c r="D343" s="236" t="s">
        <v>176</v>
      </c>
      <c r="E343" s="41"/>
      <c r="F343" s="237" t="s">
        <v>899</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176</v>
      </c>
      <c r="AU343" s="18" t="s">
        <v>88</v>
      </c>
    </row>
    <row r="344" s="2" customFormat="1">
      <c r="A344" s="39"/>
      <c r="B344" s="40"/>
      <c r="C344" s="41"/>
      <c r="D344" s="241" t="s">
        <v>178</v>
      </c>
      <c r="E344" s="41"/>
      <c r="F344" s="242" t="s">
        <v>900</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178</v>
      </c>
      <c r="AU344" s="18" t="s">
        <v>88</v>
      </c>
    </row>
    <row r="345" s="2" customFormat="1">
      <c r="A345" s="39"/>
      <c r="B345" s="40"/>
      <c r="C345" s="41"/>
      <c r="D345" s="236" t="s">
        <v>186</v>
      </c>
      <c r="E345" s="41"/>
      <c r="F345" s="243" t="s">
        <v>1789</v>
      </c>
      <c r="G345" s="41"/>
      <c r="H345" s="41"/>
      <c r="I345" s="238"/>
      <c r="J345" s="238"/>
      <c r="K345" s="41"/>
      <c r="L345" s="41"/>
      <c r="M345" s="45"/>
      <c r="N345" s="239"/>
      <c r="O345" s="240"/>
      <c r="P345" s="92"/>
      <c r="Q345" s="92"/>
      <c r="R345" s="92"/>
      <c r="S345" s="92"/>
      <c r="T345" s="92"/>
      <c r="U345" s="92"/>
      <c r="V345" s="92"/>
      <c r="W345" s="92"/>
      <c r="X345" s="93"/>
      <c r="Y345" s="39"/>
      <c r="Z345" s="39"/>
      <c r="AA345" s="39"/>
      <c r="AB345" s="39"/>
      <c r="AC345" s="39"/>
      <c r="AD345" s="39"/>
      <c r="AE345" s="39"/>
      <c r="AT345" s="18" t="s">
        <v>186</v>
      </c>
      <c r="AU345" s="18" t="s">
        <v>88</v>
      </c>
    </row>
    <row r="346" s="2" customFormat="1">
      <c r="A346" s="39"/>
      <c r="B346" s="40"/>
      <c r="C346" s="222" t="s">
        <v>758</v>
      </c>
      <c r="D346" s="222" t="s">
        <v>169</v>
      </c>
      <c r="E346" s="223" t="s">
        <v>1583</v>
      </c>
      <c r="F346" s="224" t="s">
        <v>1584</v>
      </c>
      <c r="G346" s="225" t="s">
        <v>172</v>
      </c>
      <c r="H346" s="226">
        <v>561.20000000000005</v>
      </c>
      <c r="I346" s="227"/>
      <c r="J346" s="227"/>
      <c r="K346" s="228">
        <f>ROUND(P346*H346,2)</f>
        <v>0</v>
      </c>
      <c r="L346" s="224" t="s">
        <v>478</v>
      </c>
      <c r="M346" s="45"/>
      <c r="N346" s="229" t="s">
        <v>1</v>
      </c>
      <c r="O346" s="230" t="s">
        <v>41</v>
      </c>
      <c r="P346" s="231">
        <f>I346+J346</f>
        <v>0</v>
      </c>
      <c r="Q346" s="231">
        <f>ROUND(I346*H346,2)</f>
        <v>0</v>
      </c>
      <c r="R346" s="231">
        <f>ROUND(J346*H346,2)</f>
        <v>0</v>
      </c>
      <c r="S346" s="92"/>
      <c r="T346" s="232">
        <f>S346*H346</f>
        <v>0</v>
      </c>
      <c r="U346" s="232">
        <v>0</v>
      </c>
      <c r="V346" s="232">
        <f>U346*H346</f>
        <v>0</v>
      </c>
      <c r="W346" s="232">
        <v>0</v>
      </c>
      <c r="X346" s="233">
        <f>W346*H346</f>
        <v>0</v>
      </c>
      <c r="Y346" s="39"/>
      <c r="Z346" s="39"/>
      <c r="AA346" s="39"/>
      <c r="AB346" s="39"/>
      <c r="AC346" s="39"/>
      <c r="AD346" s="39"/>
      <c r="AE346" s="39"/>
      <c r="AR346" s="234" t="s">
        <v>174</v>
      </c>
      <c r="AT346" s="234" t="s">
        <v>169</v>
      </c>
      <c r="AU346" s="234" t="s">
        <v>88</v>
      </c>
      <c r="AY346" s="18" t="s">
        <v>167</v>
      </c>
      <c r="BE346" s="235">
        <f>IF(O346="základní",K346,0)</f>
        <v>0</v>
      </c>
      <c r="BF346" s="235">
        <f>IF(O346="snížená",K346,0)</f>
        <v>0</v>
      </c>
      <c r="BG346" s="235">
        <f>IF(O346="zákl. přenesená",K346,0)</f>
        <v>0</v>
      </c>
      <c r="BH346" s="235">
        <f>IF(O346="sníž. přenesená",K346,0)</f>
        <v>0</v>
      </c>
      <c r="BI346" s="235">
        <f>IF(O346="nulová",K346,0)</f>
        <v>0</v>
      </c>
      <c r="BJ346" s="18" t="s">
        <v>86</v>
      </c>
      <c r="BK346" s="235">
        <f>ROUND(P346*H346,2)</f>
        <v>0</v>
      </c>
      <c r="BL346" s="18" t="s">
        <v>174</v>
      </c>
      <c r="BM346" s="234" t="s">
        <v>1796</v>
      </c>
    </row>
    <row r="347" s="2" customFormat="1">
      <c r="A347" s="39"/>
      <c r="B347" s="40"/>
      <c r="C347" s="41"/>
      <c r="D347" s="236" t="s">
        <v>176</v>
      </c>
      <c r="E347" s="41"/>
      <c r="F347" s="237" t="s">
        <v>1586</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176</v>
      </c>
      <c r="AU347" s="18" t="s">
        <v>88</v>
      </c>
    </row>
    <row r="348" s="2" customFormat="1">
      <c r="A348" s="39"/>
      <c r="B348" s="40"/>
      <c r="C348" s="41"/>
      <c r="D348" s="241" t="s">
        <v>178</v>
      </c>
      <c r="E348" s="41"/>
      <c r="F348" s="242" t="s">
        <v>1587</v>
      </c>
      <c r="G348" s="41"/>
      <c r="H348" s="41"/>
      <c r="I348" s="238"/>
      <c r="J348" s="238"/>
      <c r="K348" s="41"/>
      <c r="L348" s="41"/>
      <c r="M348" s="45"/>
      <c r="N348" s="239"/>
      <c r="O348" s="240"/>
      <c r="P348" s="92"/>
      <c r="Q348" s="92"/>
      <c r="R348" s="92"/>
      <c r="S348" s="92"/>
      <c r="T348" s="92"/>
      <c r="U348" s="92"/>
      <c r="V348" s="92"/>
      <c r="W348" s="92"/>
      <c r="X348" s="93"/>
      <c r="Y348" s="39"/>
      <c r="Z348" s="39"/>
      <c r="AA348" s="39"/>
      <c r="AB348" s="39"/>
      <c r="AC348" s="39"/>
      <c r="AD348" s="39"/>
      <c r="AE348" s="39"/>
      <c r="AT348" s="18" t="s">
        <v>178</v>
      </c>
      <c r="AU348" s="18" t="s">
        <v>88</v>
      </c>
    </row>
    <row r="349" s="2" customFormat="1" ht="33" customHeight="1">
      <c r="A349" s="39"/>
      <c r="B349" s="40"/>
      <c r="C349" s="222" t="s">
        <v>764</v>
      </c>
      <c r="D349" s="222" t="s">
        <v>169</v>
      </c>
      <c r="E349" s="223" t="s">
        <v>921</v>
      </c>
      <c r="F349" s="224" t="s">
        <v>922</v>
      </c>
      <c r="G349" s="225" t="s">
        <v>172</v>
      </c>
      <c r="H349" s="226">
        <v>280.60000000000002</v>
      </c>
      <c r="I349" s="227"/>
      <c r="J349" s="227"/>
      <c r="K349" s="228">
        <f>ROUND(P349*H349,2)</f>
        <v>0</v>
      </c>
      <c r="L349" s="224" t="s">
        <v>478</v>
      </c>
      <c r="M349" s="45"/>
      <c r="N349" s="229" t="s">
        <v>1</v>
      </c>
      <c r="O349" s="230" t="s">
        <v>41</v>
      </c>
      <c r="P349" s="231">
        <f>I349+J349</f>
        <v>0</v>
      </c>
      <c r="Q349" s="231">
        <f>ROUND(I349*H349,2)</f>
        <v>0</v>
      </c>
      <c r="R349" s="231">
        <f>ROUND(J349*H349,2)</f>
        <v>0</v>
      </c>
      <c r="S349" s="92"/>
      <c r="T349" s="232">
        <f>S349*H349</f>
        <v>0</v>
      </c>
      <c r="U349" s="232">
        <v>0</v>
      </c>
      <c r="V349" s="232">
        <f>U349*H349</f>
        <v>0</v>
      </c>
      <c r="W349" s="232">
        <v>0</v>
      </c>
      <c r="X349" s="233">
        <f>W349*H349</f>
        <v>0</v>
      </c>
      <c r="Y349" s="39"/>
      <c r="Z349" s="39"/>
      <c r="AA349" s="39"/>
      <c r="AB349" s="39"/>
      <c r="AC349" s="39"/>
      <c r="AD349" s="39"/>
      <c r="AE349" s="39"/>
      <c r="AR349" s="234" t="s">
        <v>174</v>
      </c>
      <c r="AT349" s="234" t="s">
        <v>169</v>
      </c>
      <c r="AU349" s="234" t="s">
        <v>88</v>
      </c>
      <c r="AY349" s="18" t="s">
        <v>167</v>
      </c>
      <c r="BE349" s="235">
        <f>IF(O349="základní",K349,0)</f>
        <v>0</v>
      </c>
      <c r="BF349" s="235">
        <f>IF(O349="snížená",K349,0)</f>
        <v>0</v>
      </c>
      <c r="BG349" s="235">
        <f>IF(O349="zákl. přenesená",K349,0)</f>
        <v>0</v>
      </c>
      <c r="BH349" s="235">
        <f>IF(O349="sníž. přenesená",K349,0)</f>
        <v>0</v>
      </c>
      <c r="BI349" s="235">
        <f>IF(O349="nulová",K349,0)</f>
        <v>0</v>
      </c>
      <c r="BJ349" s="18" t="s">
        <v>86</v>
      </c>
      <c r="BK349" s="235">
        <f>ROUND(P349*H349,2)</f>
        <v>0</v>
      </c>
      <c r="BL349" s="18" t="s">
        <v>174</v>
      </c>
      <c r="BM349" s="234" t="s">
        <v>1797</v>
      </c>
    </row>
    <row r="350" s="2" customFormat="1">
      <c r="A350" s="39"/>
      <c r="B350" s="40"/>
      <c r="C350" s="41"/>
      <c r="D350" s="236" t="s">
        <v>176</v>
      </c>
      <c r="E350" s="41"/>
      <c r="F350" s="237" t="s">
        <v>924</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176</v>
      </c>
      <c r="AU350" s="18" t="s">
        <v>88</v>
      </c>
    </row>
    <row r="351" s="2" customFormat="1">
      <c r="A351" s="39"/>
      <c r="B351" s="40"/>
      <c r="C351" s="41"/>
      <c r="D351" s="241" t="s">
        <v>178</v>
      </c>
      <c r="E351" s="41"/>
      <c r="F351" s="242" t="s">
        <v>925</v>
      </c>
      <c r="G351" s="41"/>
      <c r="H351" s="41"/>
      <c r="I351" s="238"/>
      <c r="J351" s="238"/>
      <c r="K351" s="41"/>
      <c r="L351" s="41"/>
      <c r="M351" s="45"/>
      <c r="N351" s="239"/>
      <c r="O351" s="240"/>
      <c r="P351" s="92"/>
      <c r="Q351" s="92"/>
      <c r="R351" s="92"/>
      <c r="S351" s="92"/>
      <c r="T351" s="92"/>
      <c r="U351" s="92"/>
      <c r="V351" s="92"/>
      <c r="W351" s="92"/>
      <c r="X351" s="93"/>
      <c r="Y351" s="39"/>
      <c r="Z351" s="39"/>
      <c r="AA351" s="39"/>
      <c r="AB351" s="39"/>
      <c r="AC351" s="39"/>
      <c r="AD351" s="39"/>
      <c r="AE351" s="39"/>
      <c r="AT351" s="18" t="s">
        <v>178</v>
      </c>
      <c r="AU351" s="18" t="s">
        <v>88</v>
      </c>
    </row>
    <row r="352" s="2" customFormat="1" ht="24.15" customHeight="1">
      <c r="A352" s="39"/>
      <c r="B352" s="40"/>
      <c r="C352" s="222" t="s">
        <v>766</v>
      </c>
      <c r="D352" s="222" t="s">
        <v>169</v>
      </c>
      <c r="E352" s="223" t="s">
        <v>927</v>
      </c>
      <c r="F352" s="224" t="s">
        <v>928</v>
      </c>
      <c r="G352" s="225" t="s">
        <v>172</v>
      </c>
      <c r="H352" s="226">
        <v>280.60000000000002</v>
      </c>
      <c r="I352" s="227"/>
      <c r="J352" s="227"/>
      <c r="K352" s="228">
        <f>ROUND(P352*H352,2)</f>
        <v>0</v>
      </c>
      <c r="L352" s="224" t="s">
        <v>478</v>
      </c>
      <c r="M352" s="45"/>
      <c r="N352" s="229" t="s">
        <v>1</v>
      </c>
      <c r="O352" s="230" t="s">
        <v>41</v>
      </c>
      <c r="P352" s="231">
        <f>I352+J352</f>
        <v>0</v>
      </c>
      <c r="Q352" s="231">
        <f>ROUND(I352*H352,2)</f>
        <v>0</v>
      </c>
      <c r="R352" s="231">
        <f>ROUND(J352*H352,2)</f>
        <v>0</v>
      </c>
      <c r="S352" s="92"/>
      <c r="T352" s="232">
        <f>S352*H352</f>
        <v>0</v>
      </c>
      <c r="U352" s="232">
        <v>0</v>
      </c>
      <c r="V352" s="232">
        <f>U352*H352</f>
        <v>0</v>
      </c>
      <c r="W352" s="232">
        <v>0</v>
      </c>
      <c r="X352" s="233">
        <f>W352*H352</f>
        <v>0</v>
      </c>
      <c r="Y352" s="39"/>
      <c r="Z352" s="39"/>
      <c r="AA352" s="39"/>
      <c r="AB352" s="39"/>
      <c r="AC352" s="39"/>
      <c r="AD352" s="39"/>
      <c r="AE352" s="39"/>
      <c r="AR352" s="234" t="s">
        <v>174</v>
      </c>
      <c r="AT352" s="234" t="s">
        <v>169</v>
      </c>
      <c r="AU352" s="234" t="s">
        <v>88</v>
      </c>
      <c r="AY352" s="18" t="s">
        <v>167</v>
      </c>
      <c r="BE352" s="235">
        <f>IF(O352="základní",K352,0)</f>
        <v>0</v>
      </c>
      <c r="BF352" s="235">
        <f>IF(O352="snížená",K352,0)</f>
        <v>0</v>
      </c>
      <c r="BG352" s="235">
        <f>IF(O352="zákl. přenesená",K352,0)</f>
        <v>0</v>
      </c>
      <c r="BH352" s="235">
        <f>IF(O352="sníž. přenesená",K352,0)</f>
        <v>0</v>
      </c>
      <c r="BI352" s="235">
        <f>IF(O352="nulová",K352,0)</f>
        <v>0</v>
      </c>
      <c r="BJ352" s="18" t="s">
        <v>86</v>
      </c>
      <c r="BK352" s="235">
        <f>ROUND(P352*H352,2)</f>
        <v>0</v>
      </c>
      <c r="BL352" s="18" t="s">
        <v>174</v>
      </c>
      <c r="BM352" s="234" t="s">
        <v>1798</v>
      </c>
    </row>
    <row r="353" s="2" customFormat="1">
      <c r="A353" s="39"/>
      <c r="B353" s="40"/>
      <c r="C353" s="41"/>
      <c r="D353" s="236" t="s">
        <v>176</v>
      </c>
      <c r="E353" s="41"/>
      <c r="F353" s="237" t="s">
        <v>930</v>
      </c>
      <c r="G353" s="41"/>
      <c r="H353" s="41"/>
      <c r="I353" s="238"/>
      <c r="J353" s="238"/>
      <c r="K353" s="41"/>
      <c r="L353" s="41"/>
      <c r="M353" s="45"/>
      <c r="N353" s="239"/>
      <c r="O353" s="240"/>
      <c r="P353" s="92"/>
      <c r="Q353" s="92"/>
      <c r="R353" s="92"/>
      <c r="S353" s="92"/>
      <c r="T353" s="92"/>
      <c r="U353" s="92"/>
      <c r="V353" s="92"/>
      <c r="W353" s="92"/>
      <c r="X353" s="93"/>
      <c r="Y353" s="39"/>
      <c r="Z353" s="39"/>
      <c r="AA353" s="39"/>
      <c r="AB353" s="39"/>
      <c r="AC353" s="39"/>
      <c r="AD353" s="39"/>
      <c r="AE353" s="39"/>
      <c r="AT353" s="18" t="s">
        <v>176</v>
      </c>
      <c r="AU353" s="18" t="s">
        <v>88</v>
      </c>
    </row>
    <row r="354" s="2" customFormat="1">
      <c r="A354" s="39"/>
      <c r="B354" s="40"/>
      <c r="C354" s="41"/>
      <c r="D354" s="241" t="s">
        <v>178</v>
      </c>
      <c r="E354" s="41"/>
      <c r="F354" s="242" t="s">
        <v>931</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178</v>
      </c>
      <c r="AU354" s="18" t="s">
        <v>88</v>
      </c>
    </row>
    <row r="355" s="2" customFormat="1" ht="24.15" customHeight="1">
      <c r="A355" s="39"/>
      <c r="B355" s="40"/>
      <c r="C355" s="254" t="s">
        <v>774</v>
      </c>
      <c r="D355" s="254" t="s">
        <v>345</v>
      </c>
      <c r="E355" s="255" t="s">
        <v>1799</v>
      </c>
      <c r="F355" s="256" t="s">
        <v>1800</v>
      </c>
      <c r="G355" s="257" t="s">
        <v>172</v>
      </c>
      <c r="H355" s="258">
        <v>1.6479999999999999</v>
      </c>
      <c r="I355" s="259"/>
      <c r="J355" s="260"/>
      <c r="K355" s="261">
        <f>ROUND(P355*H355,2)</f>
        <v>0</v>
      </c>
      <c r="L355" s="256" t="s">
        <v>173</v>
      </c>
      <c r="M355" s="262"/>
      <c r="N355" s="263" t="s">
        <v>1</v>
      </c>
      <c r="O355" s="230" t="s">
        <v>41</v>
      </c>
      <c r="P355" s="231">
        <f>I355+J355</f>
        <v>0</v>
      </c>
      <c r="Q355" s="231">
        <f>ROUND(I355*H355,2)</f>
        <v>0</v>
      </c>
      <c r="R355" s="231">
        <f>ROUND(J355*H355,2)</f>
        <v>0</v>
      </c>
      <c r="S355" s="92"/>
      <c r="T355" s="232">
        <f>S355*H355</f>
        <v>0</v>
      </c>
      <c r="U355" s="232">
        <v>0.17499999999999999</v>
      </c>
      <c r="V355" s="232">
        <f>U355*H355</f>
        <v>0.28839999999999999</v>
      </c>
      <c r="W355" s="232">
        <v>0</v>
      </c>
      <c r="X355" s="233">
        <f>W355*H355</f>
        <v>0</v>
      </c>
      <c r="Y355" s="39"/>
      <c r="Z355" s="39"/>
      <c r="AA355" s="39"/>
      <c r="AB355" s="39"/>
      <c r="AC355" s="39"/>
      <c r="AD355" s="39"/>
      <c r="AE355" s="39"/>
      <c r="AR355" s="234" t="s">
        <v>221</v>
      </c>
      <c r="AT355" s="234" t="s">
        <v>345</v>
      </c>
      <c r="AU355" s="234" t="s">
        <v>88</v>
      </c>
      <c r="AY355" s="18" t="s">
        <v>167</v>
      </c>
      <c r="BE355" s="235">
        <f>IF(O355="základní",K355,0)</f>
        <v>0</v>
      </c>
      <c r="BF355" s="235">
        <f>IF(O355="snížená",K355,0)</f>
        <v>0</v>
      </c>
      <c r="BG355" s="235">
        <f>IF(O355="zákl. přenesená",K355,0)</f>
        <v>0</v>
      </c>
      <c r="BH355" s="235">
        <f>IF(O355="sníž. přenesená",K355,0)</f>
        <v>0</v>
      </c>
      <c r="BI355" s="235">
        <f>IF(O355="nulová",K355,0)</f>
        <v>0</v>
      </c>
      <c r="BJ355" s="18" t="s">
        <v>86</v>
      </c>
      <c r="BK355" s="235">
        <f>ROUND(P355*H355,2)</f>
        <v>0</v>
      </c>
      <c r="BL355" s="18" t="s">
        <v>174</v>
      </c>
      <c r="BM355" s="234" t="s">
        <v>1801</v>
      </c>
    </row>
    <row r="356" s="2" customFormat="1">
      <c r="A356" s="39"/>
      <c r="B356" s="40"/>
      <c r="C356" s="41"/>
      <c r="D356" s="236" t="s">
        <v>176</v>
      </c>
      <c r="E356" s="41"/>
      <c r="F356" s="237" t="s">
        <v>1800</v>
      </c>
      <c r="G356" s="41"/>
      <c r="H356" s="41"/>
      <c r="I356" s="238"/>
      <c r="J356" s="238"/>
      <c r="K356" s="41"/>
      <c r="L356" s="41"/>
      <c r="M356" s="45"/>
      <c r="N356" s="239"/>
      <c r="O356" s="240"/>
      <c r="P356" s="92"/>
      <c r="Q356" s="92"/>
      <c r="R356" s="92"/>
      <c r="S356" s="92"/>
      <c r="T356" s="92"/>
      <c r="U356" s="92"/>
      <c r="V356" s="92"/>
      <c r="W356" s="92"/>
      <c r="X356" s="93"/>
      <c r="Y356" s="39"/>
      <c r="Z356" s="39"/>
      <c r="AA356" s="39"/>
      <c r="AB356" s="39"/>
      <c r="AC356" s="39"/>
      <c r="AD356" s="39"/>
      <c r="AE356" s="39"/>
      <c r="AT356" s="18" t="s">
        <v>176</v>
      </c>
      <c r="AU356" s="18" t="s">
        <v>88</v>
      </c>
    </row>
    <row r="357" s="2" customFormat="1">
      <c r="A357" s="39"/>
      <c r="B357" s="40"/>
      <c r="C357" s="41"/>
      <c r="D357" s="236" t="s">
        <v>186</v>
      </c>
      <c r="E357" s="41"/>
      <c r="F357" s="243" t="s">
        <v>1511</v>
      </c>
      <c r="G357" s="41"/>
      <c r="H357" s="41"/>
      <c r="I357" s="238"/>
      <c r="J357" s="238"/>
      <c r="K357" s="41"/>
      <c r="L357" s="41"/>
      <c r="M357" s="45"/>
      <c r="N357" s="239"/>
      <c r="O357" s="240"/>
      <c r="P357" s="92"/>
      <c r="Q357" s="92"/>
      <c r="R357" s="92"/>
      <c r="S357" s="92"/>
      <c r="T357" s="92"/>
      <c r="U357" s="92"/>
      <c r="V357" s="92"/>
      <c r="W357" s="92"/>
      <c r="X357" s="93"/>
      <c r="Y357" s="39"/>
      <c r="Z357" s="39"/>
      <c r="AA357" s="39"/>
      <c r="AB357" s="39"/>
      <c r="AC357" s="39"/>
      <c r="AD357" s="39"/>
      <c r="AE357" s="39"/>
      <c r="AT357" s="18" t="s">
        <v>186</v>
      </c>
      <c r="AU357" s="18" t="s">
        <v>88</v>
      </c>
    </row>
    <row r="358" s="13" customFormat="1">
      <c r="A358" s="13"/>
      <c r="B358" s="244"/>
      <c r="C358" s="245"/>
      <c r="D358" s="236" t="s">
        <v>304</v>
      </c>
      <c r="E358" s="268" t="s">
        <v>1</v>
      </c>
      <c r="F358" s="246" t="s">
        <v>1594</v>
      </c>
      <c r="G358" s="245"/>
      <c r="H358" s="247">
        <v>1.6479999999999999</v>
      </c>
      <c r="I358" s="248"/>
      <c r="J358" s="248"/>
      <c r="K358" s="245"/>
      <c r="L358" s="245"/>
      <c r="M358" s="249"/>
      <c r="N358" s="250"/>
      <c r="O358" s="251"/>
      <c r="P358" s="251"/>
      <c r="Q358" s="251"/>
      <c r="R358" s="251"/>
      <c r="S358" s="251"/>
      <c r="T358" s="251"/>
      <c r="U358" s="251"/>
      <c r="V358" s="251"/>
      <c r="W358" s="251"/>
      <c r="X358" s="252"/>
      <c r="Y358" s="13"/>
      <c r="Z358" s="13"/>
      <c r="AA358" s="13"/>
      <c r="AB358" s="13"/>
      <c r="AC358" s="13"/>
      <c r="AD358" s="13"/>
      <c r="AE358" s="13"/>
      <c r="AT358" s="253" t="s">
        <v>304</v>
      </c>
      <c r="AU358" s="253" t="s">
        <v>88</v>
      </c>
      <c r="AV358" s="13" t="s">
        <v>88</v>
      </c>
      <c r="AW358" s="13" t="s">
        <v>5</v>
      </c>
      <c r="AX358" s="13" t="s">
        <v>86</v>
      </c>
      <c r="AY358" s="253" t="s">
        <v>167</v>
      </c>
    </row>
    <row r="359" s="2" customFormat="1">
      <c r="A359" s="39"/>
      <c r="B359" s="40"/>
      <c r="C359" s="254" t="s">
        <v>781</v>
      </c>
      <c r="D359" s="254" t="s">
        <v>345</v>
      </c>
      <c r="E359" s="255" t="s">
        <v>1802</v>
      </c>
      <c r="F359" s="256" t="s">
        <v>1803</v>
      </c>
      <c r="G359" s="257" t="s">
        <v>172</v>
      </c>
      <c r="H359" s="258">
        <v>360.80900000000003</v>
      </c>
      <c r="I359" s="259"/>
      <c r="J359" s="260"/>
      <c r="K359" s="261">
        <f>ROUND(P359*H359,2)</f>
        <v>0</v>
      </c>
      <c r="L359" s="256" t="s">
        <v>478</v>
      </c>
      <c r="M359" s="262"/>
      <c r="N359" s="263" t="s">
        <v>1</v>
      </c>
      <c r="O359" s="230" t="s">
        <v>41</v>
      </c>
      <c r="P359" s="231">
        <f>I359+J359</f>
        <v>0</v>
      </c>
      <c r="Q359" s="231">
        <f>ROUND(I359*H359,2)</f>
        <v>0</v>
      </c>
      <c r="R359" s="231">
        <f>ROUND(J359*H359,2)</f>
        <v>0</v>
      </c>
      <c r="S359" s="92"/>
      <c r="T359" s="232">
        <f>S359*H359</f>
        <v>0</v>
      </c>
      <c r="U359" s="232">
        <v>0.161</v>
      </c>
      <c r="V359" s="232">
        <f>U359*H359</f>
        <v>58.090249000000007</v>
      </c>
      <c r="W359" s="232">
        <v>0</v>
      </c>
      <c r="X359" s="233">
        <f>W359*H359</f>
        <v>0</v>
      </c>
      <c r="Y359" s="39"/>
      <c r="Z359" s="39"/>
      <c r="AA359" s="39"/>
      <c r="AB359" s="39"/>
      <c r="AC359" s="39"/>
      <c r="AD359" s="39"/>
      <c r="AE359" s="39"/>
      <c r="AR359" s="234" t="s">
        <v>221</v>
      </c>
      <c r="AT359" s="234" t="s">
        <v>345</v>
      </c>
      <c r="AU359" s="234" t="s">
        <v>88</v>
      </c>
      <c r="AY359" s="18" t="s">
        <v>167</v>
      </c>
      <c r="BE359" s="235">
        <f>IF(O359="základní",K359,0)</f>
        <v>0</v>
      </c>
      <c r="BF359" s="235">
        <f>IF(O359="snížená",K359,0)</f>
        <v>0</v>
      </c>
      <c r="BG359" s="235">
        <f>IF(O359="zákl. přenesená",K359,0)</f>
        <v>0</v>
      </c>
      <c r="BH359" s="235">
        <f>IF(O359="sníž. přenesená",K359,0)</f>
        <v>0</v>
      </c>
      <c r="BI359" s="235">
        <f>IF(O359="nulová",K359,0)</f>
        <v>0</v>
      </c>
      <c r="BJ359" s="18" t="s">
        <v>86</v>
      </c>
      <c r="BK359" s="235">
        <f>ROUND(P359*H359,2)</f>
        <v>0</v>
      </c>
      <c r="BL359" s="18" t="s">
        <v>174</v>
      </c>
      <c r="BM359" s="234" t="s">
        <v>1804</v>
      </c>
    </row>
    <row r="360" s="2" customFormat="1">
      <c r="A360" s="39"/>
      <c r="B360" s="40"/>
      <c r="C360" s="41"/>
      <c r="D360" s="236" t="s">
        <v>176</v>
      </c>
      <c r="E360" s="41"/>
      <c r="F360" s="237" t="s">
        <v>1803</v>
      </c>
      <c r="G360" s="41"/>
      <c r="H360" s="41"/>
      <c r="I360" s="238"/>
      <c r="J360" s="238"/>
      <c r="K360" s="41"/>
      <c r="L360" s="41"/>
      <c r="M360" s="45"/>
      <c r="N360" s="239"/>
      <c r="O360" s="240"/>
      <c r="P360" s="92"/>
      <c r="Q360" s="92"/>
      <c r="R360" s="92"/>
      <c r="S360" s="92"/>
      <c r="T360" s="92"/>
      <c r="U360" s="92"/>
      <c r="V360" s="92"/>
      <c r="W360" s="92"/>
      <c r="X360" s="93"/>
      <c r="Y360" s="39"/>
      <c r="Z360" s="39"/>
      <c r="AA360" s="39"/>
      <c r="AB360" s="39"/>
      <c r="AC360" s="39"/>
      <c r="AD360" s="39"/>
      <c r="AE360" s="39"/>
      <c r="AT360" s="18" t="s">
        <v>176</v>
      </c>
      <c r="AU360" s="18" t="s">
        <v>88</v>
      </c>
    </row>
    <row r="361" s="2" customFormat="1">
      <c r="A361" s="39"/>
      <c r="B361" s="40"/>
      <c r="C361" s="41"/>
      <c r="D361" s="236" t="s">
        <v>186</v>
      </c>
      <c r="E361" s="41"/>
      <c r="F361" s="243" t="s">
        <v>1805</v>
      </c>
      <c r="G361" s="41"/>
      <c r="H361" s="41"/>
      <c r="I361" s="238"/>
      <c r="J361" s="238"/>
      <c r="K361" s="41"/>
      <c r="L361" s="41"/>
      <c r="M361" s="45"/>
      <c r="N361" s="239"/>
      <c r="O361" s="240"/>
      <c r="P361" s="92"/>
      <c r="Q361" s="92"/>
      <c r="R361" s="92"/>
      <c r="S361" s="92"/>
      <c r="T361" s="92"/>
      <c r="U361" s="92"/>
      <c r="V361" s="92"/>
      <c r="W361" s="92"/>
      <c r="X361" s="93"/>
      <c r="Y361" s="39"/>
      <c r="Z361" s="39"/>
      <c r="AA361" s="39"/>
      <c r="AB361" s="39"/>
      <c r="AC361" s="39"/>
      <c r="AD361" s="39"/>
      <c r="AE361" s="39"/>
      <c r="AT361" s="18" t="s">
        <v>186</v>
      </c>
      <c r="AU361" s="18" t="s">
        <v>88</v>
      </c>
    </row>
    <row r="362" s="13" customFormat="1">
      <c r="A362" s="13"/>
      <c r="B362" s="244"/>
      <c r="C362" s="245"/>
      <c r="D362" s="236" t="s">
        <v>304</v>
      </c>
      <c r="E362" s="268" t="s">
        <v>1</v>
      </c>
      <c r="F362" s="246" t="s">
        <v>1806</v>
      </c>
      <c r="G362" s="245"/>
      <c r="H362" s="247">
        <v>360.80900000000003</v>
      </c>
      <c r="I362" s="248"/>
      <c r="J362" s="248"/>
      <c r="K362" s="245"/>
      <c r="L362" s="245"/>
      <c r="M362" s="249"/>
      <c r="N362" s="250"/>
      <c r="O362" s="251"/>
      <c r="P362" s="251"/>
      <c r="Q362" s="251"/>
      <c r="R362" s="251"/>
      <c r="S362" s="251"/>
      <c r="T362" s="251"/>
      <c r="U362" s="251"/>
      <c r="V362" s="251"/>
      <c r="W362" s="251"/>
      <c r="X362" s="252"/>
      <c r="Y362" s="13"/>
      <c r="Z362" s="13"/>
      <c r="AA362" s="13"/>
      <c r="AB362" s="13"/>
      <c r="AC362" s="13"/>
      <c r="AD362" s="13"/>
      <c r="AE362" s="13"/>
      <c r="AT362" s="253" t="s">
        <v>304</v>
      </c>
      <c r="AU362" s="253" t="s">
        <v>88</v>
      </c>
      <c r="AV362" s="13" t="s">
        <v>88</v>
      </c>
      <c r="AW362" s="13" t="s">
        <v>5</v>
      </c>
      <c r="AX362" s="13" t="s">
        <v>86</v>
      </c>
      <c r="AY362" s="253" t="s">
        <v>167</v>
      </c>
    </row>
    <row r="363" s="2" customFormat="1" ht="24.15" customHeight="1">
      <c r="A363" s="39"/>
      <c r="B363" s="40"/>
      <c r="C363" s="222" t="s">
        <v>787</v>
      </c>
      <c r="D363" s="222" t="s">
        <v>169</v>
      </c>
      <c r="E363" s="223" t="s">
        <v>933</v>
      </c>
      <c r="F363" s="224" t="s">
        <v>934</v>
      </c>
      <c r="G363" s="225" t="s">
        <v>172</v>
      </c>
      <c r="H363" s="226">
        <v>17</v>
      </c>
      <c r="I363" s="227"/>
      <c r="J363" s="227"/>
      <c r="K363" s="228">
        <f>ROUND(P363*H363,2)</f>
        <v>0</v>
      </c>
      <c r="L363" s="224" t="s">
        <v>478</v>
      </c>
      <c r="M363" s="45"/>
      <c r="N363" s="229" t="s">
        <v>1</v>
      </c>
      <c r="O363" s="230" t="s">
        <v>41</v>
      </c>
      <c r="P363" s="231">
        <f>I363+J363</f>
        <v>0</v>
      </c>
      <c r="Q363" s="231">
        <f>ROUND(I363*H363,2)</f>
        <v>0</v>
      </c>
      <c r="R363" s="231">
        <f>ROUND(J363*H363,2)</f>
        <v>0</v>
      </c>
      <c r="S363" s="92"/>
      <c r="T363" s="232">
        <f>S363*H363</f>
        <v>0</v>
      </c>
      <c r="U363" s="232">
        <v>0.19536000000000001</v>
      </c>
      <c r="V363" s="232">
        <f>U363*H363</f>
        <v>3.3211200000000001</v>
      </c>
      <c r="W363" s="232">
        <v>0</v>
      </c>
      <c r="X363" s="233">
        <f>W363*H363</f>
        <v>0</v>
      </c>
      <c r="Y363" s="39"/>
      <c r="Z363" s="39"/>
      <c r="AA363" s="39"/>
      <c r="AB363" s="39"/>
      <c r="AC363" s="39"/>
      <c r="AD363" s="39"/>
      <c r="AE363" s="39"/>
      <c r="AR363" s="234" t="s">
        <v>174</v>
      </c>
      <c r="AT363" s="234" t="s">
        <v>169</v>
      </c>
      <c r="AU363" s="234" t="s">
        <v>88</v>
      </c>
      <c r="AY363" s="18" t="s">
        <v>167</v>
      </c>
      <c r="BE363" s="235">
        <f>IF(O363="základní",K363,0)</f>
        <v>0</v>
      </c>
      <c r="BF363" s="235">
        <f>IF(O363="snížená",K363,0)</f>
        <v>0</v>
      </c>
      <c r="BG363" s="235">
        <f>IF(O363="zákl. přenesená",K363,0)</f>
        <v>0</v>
      </c>
      <c r="BH363" s="235">
        <f>IF(O363="sníž. přenesená",K363,0)</f>
        <v>0</v>
      </c>
      <c r="BI363" s="235">
        <f>IF(O363="nulová",K363,0)</f>
        <v>0</v>
      </c>
      <c r="BJ363" s="18" t="s">
        <v>86</v>
      </c>
      <c r="BK363" s="235">
        <f>ROUND(P363*H363,2)</f>
        <v>0</v>
      </c>
      <c r="BL363" s="18" t="s">
        <v>174</v>
      </c>
      <c r="BM363" s="234" t="s">
        <v>1807</v>
      </c>
    </row>
    <row r="364" s="2" customFormat="1">
      <c r="A364" s="39"/>
      <c r="B364" s="40"/>
      <c r="C364" s="41"/>
      <c r="D364" s="236" t="s">
        <v>176</v>
      </c>
      <c r="E364" s="41"/>
      <c r="F364" s="237" t="s">
        <v>936</v>
      </c>
      <c r="G364" s="41"/>
      <c r="H364" s="41"/>
      <c r="I364" s="238"/>
      <c r="J364" s="238"/>
      <c r="K364" s="41"/>
      <c r="L364" s="41"/>
      <c r="M364" s="45"/>
      <c r="N364" s="239"/>
      <c r="O364" s="240"/>
      <c r="P364" s="92"/>
      <c r="Q364" s="92"/>
      <c r="R364" s="92"/>
      <c r="S364" s="92"/>
      <c r="T364" s="92"/>
      <c r="U364" s="92"/>
      <c r="V364" s="92"/>
      <c r="W364" s="92"/>
      <c r="X364" s="93"/>
      <c r="Y364" s="39"/>
      <c r="Z364" s="39"/>
      <c r="AA364" s="39"/>
      <c r="AB364" s="39"/>
      <c r="AC364" s="39"/>
      <c r="AD364" s="39"/>
      <c r="AE364" s="39"/>
      <c r="AT364" s="18" t="s">
        <v>176</v>
      </c>
      <c r="AU364" s="18" t="s">
        <v>88</v>
      </c>
    </row>
    <row r="365" s="2" customFormat="1">
      <c r="A365" s="39"/>
      <c r="B365" s="40"/>
      <c r="C365" s="41"/>
      <c r="D365" s="241" t="s">
        <v>178</v>
      </c>
      <c r="E365" s="41"/>
      <c r="F365" s="242" t="s">
        <v>937</v>
      </c>
      <c r="G365" s="41"/>
      <c r="H365" s="41"/>
      <c r="I365" s="238"/>
      <c r="J365" s="238"/>
      <c r="K365" s="41"/>
      <c r="L365" s="41"/>
      <c r="M365" s="45"/>
      <c r="N365" s="239"/>
      <c r="O365" s="240"/>
      <c r="P365" s="92"/>
      <c r="Q365" s="92"/>
      <c r="R365" s="92"/>
      <c r="S365" s="92"/>
      <c r="T365" s="92"/>
      <c r="U365" s="92"/>
      <c r="V365" s="92"/>
      <c r="W365" s="92"/>
      <c r="X365" s="93"/>
      <c r="Y365" s="39"/>
      <c r="Z365" s="39"/>
      <c r="AA365" s="39"/>
      <c r="AB365" s="39"/>
      <c r="AC365" s="39"/>
      <c r="AD365" s="39"/>
      <c r="AE365" s="39"/>
      <c r="AT365" s="18" t="s">
        <v>178</v>
      </c>
      <c r="AU365" s="18" t="s">
        <v>88</v>
      </c>
    </row>
    <row r="366" s="2" customFormat="1">
      <c r="A366" s="39"/>
      <c r="B366" s="40"/>
      <c r="C366" s="41"/>
      <c r="D366" s="236" t="s">
        <v>186</v>
      </c>
      <c r="E366" s="41"/>
      <c r="F366" s="243" t="s">
        <v>938</v>
      </c>
      <c r="G366" s="41"/>
      <c r="H366" s="41"/>
      <c r="I366" s="238"/>
      <c r="J366" s="238"/>
      <c r="K366" s="41"/>
      <c r="L366" s="41"/>
      <c r="M366" s="45"/>
      <c r="N366" s="239"/>
      <c r="O366" s="240"/>
      <c r="P366" s="92"/>
      <c r="Q366" s="92"/>
      <c r="R366" s="92"/>
      <c r="S366" s="92"/>
      <c r="T366" s="92"/>
      <c r="U366" s="92"/>
      <c r="V366" s="92"/>
      <c r="W366" s="92"/>
      <c r="X366" s="93"/>
      <c r="Y366" s="39"/>
      <c r="Z366" s="39"/>
      <c r="AA366" s="39"/>
      <c r="AB366" s="39"/>
      <c r="AC366" s="39"/>
      <c r="AD366" s="39"/>
      <c r="AE366" s="39"/>
      <c r="AT366" s="18" t="s">
        <v>186</v>
      </c>
      <c r="AU366" s="18" t="s">
        <v>88</v>
      </c>
    </row>
    <row r="367" s="2" customFormat="1" ht="24.15" customHeight="1">
      <c r="A367" s="39"/>
      <c r="B367" s="40"/>
      <c r="C367" s="254" t="s">
        <v>793</v>
      </c>
      <c r="D367" s="254" t="s">
        <v>345</v>
      </c>
      <c r="E367" s="255" t="s">
        <v>1014</v>
      </c>
      <c r="F367" s="256" t="s">
        <v>1015</v>
      </c>
      <c r="G367" s="257" t="s">
        <v>172</v>
      </c>
      <c r="H367" s="258">
        <v>17.850000000000001</v>
      </c>
      <c r="I367" s="259"/>
      <c r="J367" s="260"/>
      <c r="K367" s="261">
        <f>ROUND(P367*H367,2)</f>
        <v>0</v>
      </c>
      <c r="L367" s="256" t="s">
        <v>478</v>
      </c>
      <c r="M367" s="262"/>
      <c r="N367" s="263" t="s">
        <v>1</v>
      </c>
      <c r="O367" s="230" t="s">
        <v>41</v>
      </c>
      <c r="P367" s="231">
        <f>I367+J367</f>
        <v>0</v>
      </c>
      <c r="Q367" s="231">
        <f>ROUND(I367*H367,2)</f>
        <v>0</v>
      </c>
      <c r="R367" s="231">
        <f>ROUND(J367*H367,2)</f>
        <v>0</v>
      </c>
      <c r="S367" s="92"/>
      <c r="T367" s="232">
        <f>S367*H367</f>
        <v>0</v>
      </c>
      <c r="U367" s="232">
        <v>0.22800000000000001</v>
      </c>
      <c r="V367" s="232">
        <f>U367*H367</f>
        <v>4.0698000000000008</v>
      </c>
      <c r="W367" s="232">
        <v>0</v>
      </c>
      <c r="X367" s="233">
        <f>W367*H367</f>
        <v>0</v>
      </c>
      <c r="Y367" s="39"/>
      <c r="Z367" s="39"/>
      <c r="AA367" s="39"/>
      <c r="AB367" s="39"/>
      <c r="AC367" s="39"/>
      <c r="AD367" s="39"/>
      <c r="AE367" s="39"/>
      <c r="AR367" s="234" t="s">
        <v>221</v>
      </c>
      <c r="AT367" s="234" t="s">
        <v>345</v>
      </c>
      <c r="AU367" s="234" t="s">
        <v>88</v>
      </c>
      <c r="AY367" s="18" t="s">
        <v>167</v>
      </c>
      <c r="BE367" s="235">
        <f>IF(O367="základní",K367,0)</f>
        <v>0</v>
      </c>
      <c r="BF367" s="235">
        <f>IF(O367="snížená",K367,0)</f>
        <v>0</v>
      </c>
      <c r="BG367" s="235">
        <f>IF(O367="zákl. přenesená",K367,0)</f>
        <v>0</v>
      </c>
      <c r="BH367" s="235">
        <f>IF(O367="sníž. přenesená",K367,0)</f>
        <v>0</v>
      </c>
      <c r="BI367" s="235">
        <f>IF(O367="nulová",K367,0)</f>
        <v>0</v>
      </c>
      <c r="BJ367" s="18" t="s">
        <v>86</v>
      </c>
      <c r="BK367" s="235">
        <f>ROUND(P367*H367,2)</f>
        <v>0</v>
      </c>
      <c r="BL367" s="18" t="s">
        <v>174</v>
      </c>
      <c r="BM367" s="234" t="s">
        <v>1808</v>
      </c>
    </row>
    <row r="368" s="2" customFormat="1">
      <c r="A368" s="39"/>
      <c r="B368" s="40"/>
      <c r="C368" s="41"/>
      <c r="D368" s="236" t="s">
        <v>176</v>
      </c>
      <c r="E368" s="41"/>
      <c r="F368" s="237" t="s">
        <v>1015</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176</v>
      </c>
      <c r="AU368" s="18" t="s">
        <v>88</v>
      </c>
    </row>
    <row r="369" s="2" customFormat="1">
      <c r="A369" s="39"/>
      <c r="B369" s="40"/>
      <c r="C369" s="41"/>
      <c r="D369" s="236" t="s">
        <v>186</v>
      </c>
      <c r="E369" s="41"/>
      <c r="F369" s="243" t="s">
        <v>1416</v>
      </c>
      <c r="G369" s="41"/>
      <c r="H369" s="41"/>
      <c r="I369" s="238"/>
      <c r="J369" s="238"/>
      <c r="K369" s="41"/>
      <c r="L369" s="41"/>
      <c r="M369" s="45"/>
      <c r="N369" s="239"/>
      <c r="O369" s="240"/>
      <c r="P369" s="92"/>
      <c r="Q369" s="92"/>
      <c r="R369" s="92"/>
      <c r="S369" s="92"/>
      <c r="T369" s="92"/>
      <c r="U369" s="92"/>
      <c r="V369" s="92"/>
      <c r="W369" s="92"/>
      <c r="X369" s="93"/>
      <c r="Y369" s="39"/>
      <c r="Z369" s="39"/>
      <c r="AA369" s="39"/>
      <c r="AB369" s="39"/>
      <c r="AC369" s="39"/>
      <c r="AD369" s="39"/>
      <c r="AE369" s="39"/>
      <c r="AT369" s="18" t="s">
        <v>186</v>
      </c>
      <c r="AU369" s="18" t="s">
        <v>88</v>
      </c>
    </row>
    <row r="370" s="13" customFormat="1">
      <c r="A370" s="13"/>
      <c r="B370" s="244"/>
      <c r="C370" s="245"/>
      <c r="D370" s="236" t="s">
        <v>304</v>
      </c>
      <c r="E370" s="268" t="s">
        <v>1</v>
      </c>
      <c r="F370" s="246" t="s">
        <v>1809</v>
      </c>
      <c r="G370" s="245"/>
      <c r="H370" s="247">
        <v>17.850000000000001</v>
      </c>
      <c r="I370" s="248"/>
      <c r="J370" s="248"/>
      <c r="K370" s="245"/>
      <c r="L370" s="245"/>
      <c r="M370" s="249"/>
      <c r="N370" s="250"/>
      <c r="O370" s="251"/>
      <c r="P370" s="251"/>
      <c r="Q370" s="251"/>
      <c r="R370" s="251"/>
      <c r="S370" s="251"/>
      <c r="T370" s="251"/>
      <c r="U370" s="251"/>
      <c r="V370" s="251"/>
      <c r="W370" s="251"/>
      <c r="X370" s="252"/>
      <c r="Y370" s="13"/>
      <c r="Z370" s="13"/>
      <c r="AA370" s="13"/>
      <c r="AB370" s="13"/>
      <c r="AC370" s="13"/>
      <c r="AD370" s="13"/>
      <c r="AE370" s="13"/>
      <c r="AT370" s="253" t="s">
        <v>304</v>
      </c>
      <c r="AU370" s="253" t="s">
        <v>88</v>
      </c>
      <c r="AV370" s="13" t="s">
        <v>88</v>
      </c>
      <c r="AW370" s="13" t="s">
        <v>5</v>
      </c>
      <c r="AX370" s="13" t="s">
        <v>86</v>
      </c>
      <c r="AY370" s="253" t="s">
        <v>167</v>
      </c>
    </row>
    <row r="371" s="2" customFormat="1" ht="16.5" customHeight="1">
      <c r="A371" s="39"/>
      <c r="B371" s="40"/>
      <c r="C371" s="254" t="s">
        <v>800</v>
      </c>
      <c r="D371" s="254" t="s">
        <v>345</v>
      </c>
      <c r="E371" s="255" t="s">
        <v>908</v>
      </c>
      <c r="F371" s="256" t="s">
        <v>909</v>
      </c>
      <c r="G371" s="257" t="s">
        <v>699</v>
      </c>
      <c r="H371" s="258">
        <v>1488.5</v>
      </c>
      <c r="I371" s="259"/>
      <c r="J371" s="260"/>
      <c r="K371" s="261">
        <f>ROUND(P371*H371,2)</f>
        <v>0</v>
      </c>
      <c r="L371" s="256" t="s">
        <v>1</v>
      </c>
      <c r="M371" s="262"/>
      <c r="N371" s="263" t="s">
        <v>1</v>
      </c>
      <c r="O371" s="230" t="s">
        <v>41</v>
      </c>
      <c r="P371" s="231">
        <f>I371+J371</f>
        <v>0</v>
      </c>
      <c r="Q371" s="231">
        <f>ROUND(I371*H371,2)</f>
        <v>0</v>
      </c>
      <c r="R371" s="231">
        <f>ROUND(J371*H371,2)</f>
        <v>0</v>
      </c>
      <c r="S371" s="92"/>
      <c r="T371" s="232">
        <f>S371*H371</f>
        <v>0</v>
      </c>
      <c r="U371" s="232">
        <v>0</v>
      </c>
      <c r="V371" s="232">
        <f>U371*H371</f>
        <v>0</v>
      </c>
      <c r="W371" s="232">
        <v>0</v>
      </c>
      <c r="X371" s="233">
        <f>W371*H371</f>
        <v>0</v>
      </c>
      <c r="Y371" s="39"/>
      <c r="Z371" s="39"/>
      <c r="AA371" s="39"/>
      <c r="AB371" s="39"/>
      <c r="AC371" s="39"/>
      <c r="AD371" s="39"/>
      <c r="AE371" s="39"/>
      <c r="AR371" s="234" t="s">
        <v>221</v>
      </c>
      <c r="AT371" s="234" t="s">
        <v>345</v>
      </c>
      <c r="AU371" s="234" t="s">
        <v>88</v>
      </c>
      <c r="AY371" s="18" t="s">
        <v>167</v>
      </c>
      <c r="BE371" s="235">
        <f>IF(O371="základní",K371,0)</f>
        <v>0</v>
      </c>
      <c r="BF371" s="235">
        <f>IF(O371="snížená",K371,0)</f>
        <v>0</v>
      </c>
      <c r="BG371" s="235">
        <f>IF(O371="zákl. přenesená",K371,0)</f>
        <v>0</v>
      </c>
      <c r="BH371" s="235">
        <f>IF(O371="sníž. přenesená",K371,0)</f>
        <v>0</v>
      </c>
      <c r="BI371" s="235">
        <f>IF(O371="nulová",K371,0)</f>
        <v>0</v>
      </c>
      <c r="BJ371" s="18" t="s">
        <v>86</v>
      </c>
      <c r="BK371" s="235">
        <f>ROUND(P371*H371,2)</f>
        <v>0</v>
      </c>
      <c r="BL371" s="18" t="s">
        <v>174</v>
      </c>
      <c r="BM371" s="234" t="s">
        <v>1810</v>
      </c>
    </row>
    <row r="372" s="2" customFormat="1">
      <c r="A372" s="39"/>
      <c r="B372" s="40"/>
      <c r="C372" s="41"/>
      <c r="D372" s="236" t="s">
        <v>176</v>
      </c>
      <c r="E372" s="41"/>
      <c r="F372" s="237" t="s">
        <v>909</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176</v>
      </c>
      <c r="AU372" s="18" t="s">
        <v>88</v>
      </c>
    </row>
    <row r="373" s="2" customFormat="1">
      <c r="A373" s="39"/>
      <c r="B373" s="40"/>
      <c r="C373" s="41"/>
      <c r="D373" s="236" t="s">
        <v>186</v>
      </c>
      <c r="E373" s="41"/>
      <c r="F373" s="243" t="s">
        <v>1428</v>
      </c>
      <c r="G373" s="41"/>
      <c r="H373" s="41"/>
      <c r="I373" s="238"/>
      <c r="J373" s="238"/>
      <c r="K373" s="41"/>
      <c r="L373" s="41"/>
      <c r="M373" s="45"/>
      <c r="N373" s="239"/>
      <c r="O373" s="240"/>
      <c r="P373" s="92"/>
      <c r="Q373" s="92"/>
      <c r="R373" s="92"/>
      <c r="S373" s="92"/>
      <c r="T373" s="92"/>
      <c r="U373" s="92"/>
      <c r="V373" s="92"/>
      <c r="W373" s="92"/>
      <c r="X373" s="93"/>
      <c r="Y373" s="39"/>
      <c r="Z373" s="39"/>
      <c r="AA373" s="39"/>
      <c r="AB373" s="39"/>
      <c r="AC373" s="39"/>
      <c r="AD373" s="39"/>
      <c r="AE373" s="39"/>
      <c r="AT373" s="18" t="s">
        <v>186</v>
      </c>
      <c r="AU373" s="18" t="s">
        <v>88</v>
      </c>
    </row>
    <row r="374" s="13" customFormat="1">
      <c r="A374" s="13"/>
      <c r="B374" s="244"/>
      <c r="C374" s="245"/>
      <c r="D374" s="236" t="s">
        <v>304</v>
      </c>
      <c r="E374" s="268" t="s">
        <v>1</v>
      </c>
      <c r="F374" s="246" t="s">
        <v>1811</v>
      </c>
      <c r="G374" s="245"/>
      <c r="H374" s="247">
        <v>1488.5</v>
      </c>
      <c r="I374" s="248"/>
      <c r="J374" s="248"/>
      <c r="K374" s="245"/>
      <c r="L374" s="245"/>
      <c r="M374" s="249"/>
      <c r="N374" s="250"/>
      <c r="O374" s="251"/>
      <c r="P374" s="251"/>
      <c r="Q374" s="251"/>
      <c r="R374" s="251"/>
      <c r="S374" s="251"/>
      <c r="T374" s="251"/>
      <c r="U374" s="251"/>
      <c r="V374" s="251"/>
      <c r="W374" s="251"/>
      <c r="X374" s="252"/>
      <c r="Y374" s="13"/>
      <c r="Z374" s="13"/>
      <c r="AA374" s="13"/>
      <c r="AB374" s="13"/>
      <c r="AC374" s="13"/>
      <c r="AD374" s="13"/>
      <c r="AE374" s="13"/>
      <c r="AT374" s="253" t="s">
        <v>304</v>
      </c>
      <c r="AU374" s="253" t="s">
        <v>88</v>
      </c>
      <c r="AV374" s="13" t="s">
        <v>88</v>
      </c>
      <c r="AW374" s="13" t="s">
        <v>5</v>
      </c>
      <c r="AX374" s="13" t="s">
        <v>86</v>
      </c>
      <c r="AY374" s="253" t="s">
        <v>167</v>
      </c>
    </row>
    <row r="375" s="2" customFormat="1" ht="16.5" customHeight="1">
      <c r="A375" s="39"/>
      <c r="B375" s="40"/>
      <c r="C375" s="254" t="s">
        <v>807</v>
      </c>
      <c r="D375" s="254" t="s">
        <v>345</v>
      </c>
      <c r="E375" s="255" t="s">
        <v>915</v>
      </c>
      <c r="F375" s="256" t="s">
        <v>916</v>
      </c>
      <c r="G375" s="257" t="s">
        <v>699</v>
      </c>
      <c r="H375" s="258">
        <v>59.539999999999999</v>
      </c>
      <c r="I375" s="259"/>
      <c r="J375" s="260"/>
      <c r="K375" s="261">
        <f>ROUND(P375*H375,2)</f>
        <v>0</v>
      </c>
      <c r="L375" s="256" t="s">
        <v>1</v>
      </c>
      <c r="M375" s="262"/>
      <c r="N375" s="263" t="s">
        <v>1</v>
      </c>
      <c r="O375" s="230" t="s">
        <v>41</v>
      </c>
      <c r="P375" s="231">
        <f>I375+J375</f>
        <v>0</v>
      </c>
      <c r="Q375" s="231">
        <f>ROUND(I375*H375,2)</f>
        <v>0</v>
      </c>
      <c r="R375" s="231">
        <f>ROUND(J375*H375,2)</f>
        <v>0</v>
      </c>
      <c r="S375" s="92"/>
      <c r="T375" s="232">
        <f>S375*H375</f>
        <v>0</v>
      </c>
      <c r="U375" s="232">
        <v>0</v>
      </c>
      <c r="V375" s="232">
        <f>U375*H375</f>
        <v>0</v>
      </c>
      <c r="W375" s="232">
        <v>0</v>
      </c>
      <c r="X375" s="233">
        <f>W375*H375</f>
        <v>0</v>
      </c>
      <c r="Y375" s="39"/>
      <c r="Z375" s="39"/>
      <c r="AA375" s="39"/>
      <c r="AB375" s="39"/>
      <c r="AC375" s="39"/>
      <c r="AD375" s="39"/>
      <c r="AE375" s="39"/>
      <c r="AR375" s="234" t="s">
        <v>221</v>
      </c>
      <c r="AT375" s="234" t="s">
        <v>345</v>
      </c>
      <c r="AU375" s="234" t="s">
        <v>88</v>
      </c>
      <c r="AY375" s="18" t="s">
        <v>167</v>
      </c>
      <c r="BE375" s="235">
        <f>IF(O375="základní",K375,0)</f>
        <v>0</v>
      </c>
      <c r="BF375" s="235">
        <f>IF(O375="snížená",K375,0)</f>
        <v>0</v>
      </c>
      <c r="BG375" s="235">
        <f>IF(O375="zákl. přenesená",K375,0)</f>
        <v>0</v>
      </c>
      <c r="BH375" s="235">
        <f>IF(O375="sníž. přenesená",K375,0)</f>
        <v>0</v>
      </c>
      <c r="BI375" s="235">
        <f>IF(O375="nulová",K375,0)</f>
        <v>0</v>
      </c>
      <c r="BJ375" s="18" t="s">
        <v>86</v>
      </c>
      <c r="BK375" s="235">
        <f>ROUND(P375*H375,2)</f>
        <v>0</v>
      </c>
      <c r="BL375" s="18" t="s">
        <v>174</v>
      </c>
      <c r="BM375" s="234" t="s">
        <v>1812</v>
      </c>
    </row>
    <row r="376" s="2" customFormat="1">
      <c r="A376" s="39"/>
      <c r="B376" s="40"/>
      <c r="C376" s="41"/>
      <c r="D376" s="236" t="s">
        <v>176</v>
      </c>
      <c r="E376" s="41"/>
      <c r="F376" s="237" t="s">
        <v>916</v>
      </c>
      <c r="G376" s="41"/>
      <c r="H376" s="41"/>
      <c r="I376" s="238"/>
      <c r="J376" s="238"/>
      <c r="K376" s="41"/>
      <c r="L376" s="41"/>
      <c r="M376" s="45"/>
      <c r="N376" s="239"/>
      <c r="O376" s="240"/>
      <c r="P376" s="92"/>
      <c r="Q376" s="92"/>
      <c r="R376" s="92"/>
      <c r="S376" s="92"/>
      <c r="T376" s="92"/>
      <c r="U376" s="92"/>
      <c r="V376" s="92"/>
      <c r="W376" s="92"/>
      <c r="X376" s="93"/>
      <c r="Y376" s="39"/>
      <c r="Z376" s="39"/>
      <c r="AA376" s="39"/>
      <c r="AB376" s="39"/>
      <c r="AC376" s="39"/>
      <c r="AD376" s="39"/>
      <c r="AE376" s="39"/>
      <c r="AT376" s="18" t="s">
        <v>176</v>
      </c>
      <c r="AU376" s="18" t="s">
        <v>88</v>
      </c>
    </row>
    <row r="377" s="2" customFormat="1">
      <c r="A377" s="39"/>
      <c r="B377" s="40"/>
      <c r="C377" s="41"/>
      <c r="D377" s="236" t="s">
        <v>186</v>
      </c>
      <c r="E377" s="41"/>
      <c r="F377" s="243" t="s">
        <v>1431</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186</v>
      </c>
      <c r="AU377" s="18" t="s">
        <v>88</v>
      </c>
    </row>
    <row r="378" s="13" customFormat="1">
      <c r="A378" s="13"/>
      <c r="B378" s="244"/>
      <c r="C378" s="245"/>
      <c r="D378" s="236" t="s">
        <v>304</v>
      </c>
      <c r="E378" s="268" t="s">
        <v>1</v>
      </c>
      <c r="F378" s="246" t="s">
        <v>1813</v>
      </c>
      <c r="G378" s="245"/>
      <c r="H378" s="247">
        <v>59.539999999999999</v>
      </c>
      <c r="I378" s="248"/>
      <c r="J378" s="248"/>
      <c r="K378" s="245"/>
      <c r="L378" s="245"/>
      <c r="M378" s="249"/>
      <c r="N378" s="250"/>
      <c r="O378" s="251"/>
      <c r="P378" s="251"/>
      <c r="Q378" s="251"/>
      <c r="R378" s="251"/>
      <c r="S378" s="251"/>
      <c r="T378" s="251"/>
      <c r="U378" s="251"/>
      <c r="V378" s="251"/>
      <c r="W378" s="251"/>
      <c r="X378" s="252"/>
      <c r="Y378" s="13"/>
      <c r="Z378" s="13"/>
      <c r="AA378" s="13"/>
      <c r="AB378" s="13"/>
      <c r="AC378" s="13"/>
      <c r="AD378" s="13"/>
      <c r="AE378" s="13"/>
      <c r="AT378" s="253" t="s">
        <v>304</v>
      </c>
      <c r="AU378" s="253" t="s">
        <v>88</v>
      </c>
      <c r="AV378" s="13" t="s">
        <v>88</v>
      </c>
      <c r="AW378" s="13" t="s">
        <v>5</v>
      </c>
      <c r="AX378" s="13" t="s">
        <v>86</v>
      </c>
      <c r="AY378" s="253" t="s">
        <v>167</v>
      </c>
    </row>
    <row r="379" s="2" customFormat="1" ht="24.15" customHeight="1">
      <c r="A379" s="39"/>
      <c r="B379" s="40"/>
      <c r="C379" s="222" t="s">
        <v>814</v>
      </c>
      <c r="D379" s="222" t="s">
        <v>169</v>
      </c>
      <c r="E379" s="223" t="s">
        <v>1601</v>
      </c>
      <c r="F379" s="224" t="s">
        <v>1602</v>
      </c>
      <c r="G379" s="225" t="s">
        <v>172</v>
      </c>
      <c r="H379" s="226">
        <v>33</v>
      </c>
      <c r="I379" s="227"/>
      <c r="J379" s="227"/>
      <c r="K379" s="228">
        <f>ROUND(P379*H379,2)</f>
        <v>0</v>
      </c>
      <c r="L379" s="224" t="s">
        <v>478</v>
      </c>
      <c r="M379" s="45"/>
      <c r="N379" s="229" t="s">
        <v>1</v>
      </c>
      <c r="O379" s="230" t="s">
        <v>41</v>
      </c>
      <c r="P379" s="231">
        <f>I379+J379</f>
        <v>0</v>
      </c>
      <c r="Q379" s="231">
        <f>ROUND(I379*H379,2)</f>
        <v>0</v>
      </c>
      <c r="R379" s="231">
        <f>ROUND(J379*H379,2)</f>
        <v>0</v>
      </c>
      <c r="S379" s="92"/>
      <c r="T379" s="232">
        <f>S379*H379</f>
        <v>0</v>
      </c>
      <c r="U379" s="232">
        <v>0.089219999999999994</v>
      </c>
      <c r="V379" s="232">
        <f>U379*H379</f>
        <v>2.9442599999999999</v>
      </c>
      <c r="W379" s="232">
        <v>0</v>
      </c>
      <c r="X379" s="233">
        <f>W379*H379</f>
        <v>0</v>
      </c>
      <c r="Y379" s="39"/>
      <c r="Z379" s="39"/>
      <c r="AA379" s="39"/>
      <c r="AB379" s="39"/>
      <c r="AC379" s="39"/>
      <c r="AD379" s="39"/>
      <c r="AE379" s="39"/>
      <c r="AR379" s="234" t="s">
        <v>174</v>
      </c>
      <c r="AT379" s="234" t="s">
        <v>169</v>
      </c>
      <c r="AU379" s="234" t="s">
        <v>88</v>
      </c>
      <c r="AY379" s="18" t="s">
        <v>167</v>
      </c>
      <c r="BE379" s="235">
        <f>IF(O379="základní",K379,0)</f>
        <v>0</v>
      </c>
      <c r="BF379" s="235">
        <f>IF(O379="snížená",K379,0)</f>
        <v>0</v>
      </c>
      <c r="BG379" s="235">
        <f>IF(O379="zákl. přenesená",K379,0)</f>
        <v>0</v>
      </c>
      <c r="BH379" s="235">
        <f>IF(O379="sníž. přenesená",K379,0)</f>
        <v>0</v>
      </c>
      <c r="BI379" s="235">
        <f>IF(O379="nulová",K379,0)</f>
        <v>0</v>
      </c>
      <c r="BJ379" s="18" t="s">
        <v>86</v>
      </c>
      <c r="BK379" s="235">
        <f>ROUND(P379*H379,2)</f>
        <v>0</v>
      </c>
      <c r="BL379" s="18" t="s">
        <v>174</v>
      </c>
      <c r="BM379" s="234" t="s">
        <v>1814</v>
      </c>
    </row>
    <row r="380" s="2" customFormat="1">
      <c r="A380" s="39"/>
      <c r="B380" s="40"/>
      <c r="C380" s="41"/>
      <c r="D380" s="236" t="s">
        <v>176</v>
      </c>
      <c r="E380" s="41"/>
      <c r="F380" s="237" t="s">
        <v>1604</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176</v>
      </c>
      <c r="AU380" s="18" t="s">
        <v>88</v>
      </c>
    </row>
    <row r="381" s="2" customFormat="1">
      <c r="A381" s="39"/>
      <c r="B381" s="40"/>
      <c r="C381" s="41"/>
      <c r="D381" s="241" t="s">
        <v>178</v>
      </c>
      <c r="E381" s="41"/>
      <c r="F381" s="242" t="s">
        <v>1605</v>
      </c>
      <c r="G381" s="41"/>
      <c r="H381" s="41"/>
      <c r="I381" s="238"/>
      <c r="J381" s="238"/>
      <c r="K381" s="41"/>
      <c r="L381" s="41"/>
      <c r="M381" s="45"/>
      <c r="N381" s="239"/>
      <c r="O381" s="240"/>
      <c r="P381" s="92"/>
      <c r="Q381" s="92"/>
      <c r="R381" s="92"/>
      <c r="S381" s="92"/>
      <c r="T381" s="92"/>
      <c r="U381" s="92"/>
      <c r="V381" s="92"/>
      <c r="W381" s="92"/>
      <c r="X381" s="93"/>
      <c r="Y381" s="39"/>
      <c r="Z381" s="39"/>
      <c r="AA381" s="39"/>
      <c r="AB381" s="39"/>
      <c r="AC381" s="39"/>
      <c r="AD381" s="39"/>
      <c r="AE381" s="39"/>
      <c r="AT381" s="18" t="s">
        <v>178</v>
      </c>
      <c r="AU381" s="18" t="s">
        <v>88</v>
      </c>
    </row>
    <row r="382" s="2" customFormat="1">
      <c r="A382" s="39"/>
      <c r="B382" s="40"/>
      <c r="C382" s="41"/>
      <c r="D382" s="236" t="s">
        <v>186</v>
      </c>
      <c r="E382" s="41"/>
      <c r="F382" s="243" t="s">
        <v>1511</v>
      </c>
      <c r="G382" s="41"/>
      <c r="H382" s="41"/>
      <c r="I382" s="238"/>
      <c r="J382" s="238"/>
      <c r="K382" s="41"/>
      <c r="L382" s="41"/>
      <c r="M382" s="45"/>
      <c r="N382" s="239"/>
      <c r="O382" s="240"/>
      <c r="P382" s="92"/>
      <c r="Q382" s="92"/>
      <c r="R382" s="92"/>
      <c r="S382" s="92"/>
      <c r="T382" s="92"/>
      <c r="U382" s="92"/>
      <c r="V382" s="92"/>
      <c r="W382" s="92"/>
      <c r="X382" s="93"/>
      <c r="Y382" s="39"/>
      <c r="Z382" s="39"/>
      <c r="AA382" s="39"/>
      <c r="AB382" s="39"/>
      <c r="AC382" s="39"/>
      <c r="AD382" s="39"/>
      <c r="AE382" s="39"/>
      <c r="AT382" s="18" t="s">
        <v>186</v>
      </c>
      <c r="AU382" s="18" t="s">
        <v>88</v>
      </c>
    </row>
    <row r="383" s="2" customFormat="1" ht="33" customHeight="1">
      <c r="A383" s="39"/>
      <c r="B383" s="40"/>
      <c r="C383" s="222" t="s">
        <v>820</v>
      </c>
      <c r="D383" s="222" t="s">
        <v>169</v>
      </c>
      <c r="E383" s="223" t="s">
        <v>1606</v>
      </c>
      <c r="F383" s="224" t="s">
        <v>1607</v>
      </c>
      <c r="G383" s="225" t="s">
        <v>172</v>
      </c>
      <c r="H383" s="226">
        <v>318.5</v>
      </c>
      <c r="I383" s="227"/>
      <c r="J383" s="227"/>
      <c r="K383" s="228">
        <f>ROUND(P383*H383,2)</f>
        <v>0</v>
      </c>
      <c r="L383" s="224" t="s">
        <v>478</v>
      </c>
      <c r="M383" s="45"/>
      <c r="N383" s="229" t="s">
        <v>1</v>
      </c>
      <c r="O383" s="230" t="s">
        <v>41</v>
      </c>
      <c r="P383" s="231">
        <f>I383+J383</f>
        <v>0</v>
      </c>
      <c r="Q383" s="231">
        <f>ROUND(I383*H383,2)</f>
        <v>0</v>
      </c>
      <c r="R383" s="231">
        <f>ROUND(J383*H383,2)</f>
        <v>0</v>
      </c>
      <c r="S383" s="92"/>
      <c r="T383" s="232">
        <f>S383*H383</f>
        <v>0</v>
      </c>
      <c r="U383" s="232">
        <v>0.089219999999999994</v>
      </c>
      <c r="V383" s="232">
        <f>U383*H383</f>
        <v>28.416569999999997</v>
      </c>
      <c r="W383" s="232">
        <v>0</v>
      </c>
      <c r="X383" s="233">
        <f>W383*H383</f>
        <v>0</v>
      </c>
      <c r="Y383" s="39"/>
      <c r="Z383" s="39"/>
      <c r="AA383" s="39"/>
      <c r="AB383" s="39"/>
      <c r="AC383" s="39"/>
      <c r="AD383" s="39"/>
      <c r="AE383" s="39"/>
      <c r="AR383" s="234" t="s">
        <v>174</v>
      </c>
      <c r="AT383" s="234" t="s">
        <v>169</v>
      </c>
      <c r="AU383" s="234" t="s">
        <v>88</v>
      </c>
      <c r="AY383" s="18" t="s">
        <v>167</v>
      </c>
      <c r="BE383" s="235">
        <f>IF(O383="základní",K383,0)</f>
        <v>0</v>
      </c>
      <c r="BF383" s="235">
        <f>IF(O383="snížená",K383,0)</f>
        <v>0</v>
      </c>
      <c r="BG383" s="235">
        <f>IF(O383="zákl. přenesená",K383,0)</f>
        <v>0</v>
      </c>
      <c r="BH383" s="235">
        <f>IF(O383="sníž. přenesená",K383,0)</f>
        <v>0</v>
      </c>
      <c r="BI383" s="235">
        <f>IF(O383="nulová",K383,0)</f>
        <v>0</v>
      </c>
      <c r="BJ383" s="18" t="s">
        <v>86</v>
      </c>
      <c r="BK383" s="235">
        <f>ROUND(P383*H383,2)</f>
        <v>0</v>
      </c>
      <c r="BL383" s="18" t="s">
        <v>174</v>
      </c>
      <c r="BM383" s="234" t="s">
        <v>1815</v>
      </c>
    </row>
    <row r="384" s="2" customFormat="1">
      <c r="A384" s="39"/>
      <c r="B384" s="40"/>
      <c r="C384" s="41"/>
      <c r="D384" s="236" t="s">
        <v>176</v>
      </c>
      <c r="E384" s="41"/>
      <c r="F384" s="237" t="s">
        <v>1609</v>
      </c>
      <c r="G384" s="41"/>
      <c r="H384" s="41"/>
      <c r="I384" s="238"/>
      <c r="J384" s="238"/>
      <c r="K384" s="41"/>
      <c r="L384" s="41"/>
      <c r="M384" s="45"/>
      <c r="N384" s="239"/>
      <c r="O384" s="240"/>
      <c r="P384" s="92"/>
      <c r="Q384" s="92"/>
      <c r="R384" s="92"/>
      <c r="S384" s="92"/>
      <c r="T384" s="92"/>
      <c r="U384" s="92"/>
      <c r="V384" s="92"/>
      <c r="W384" s="92"/>
      <c r="X384" s="93"/>
      <c r="Y384" s="39"/>
      <c r="Z384" s="39"/>
      <c r="AA384" s="39"/>
      <c r="AB384" s="39"/>
      <c r="AC384" s="39"/>
      <c r="AD384" s="39"/>
      <c r="AE384" s="39"/>
      <c r="AT384" s="18" t="s">
        <v>176</v>
      </c>
      <c r="AU384" s="18" t="s">
        <v>88</v>
      </c>
    </row>
    <row r="385" s="2" customFormat="1">
      <c r="A385" s="39"/>
      <c r="B385" s="40"/>
      <c r="C385" s="41"/>
      <c r="D385" s="241" t="s">
        <v>178</v>
      </c>
      <c r="E385" s="41"/>
      <c r="F385" s="242" t="s">
        <v>1610</v>
      </c>
      <c r="G385" s="41"/>
      <c r="H385" s="41"/>
      <c r="I385" s="238"/>
      <c r="J385" s="238"/>
      <c r="K385" s="41"/>
      <c r="L385" s="41"/>
      <c r="M385" s="45"/>
      <c r="N385" s="239"/>
      <c r="O385" s="240"/>
      <c r="P385" s="92"/>
      <c r="Q385" s="92"/>
      <c r="R385" s="92"/>
      <c r="S385" s="92"/>
      <c r="T385" s="92"/>
      <c r="U385" s="92"/>
      <c r="V385" s="92"/>
      <c r="W385" s="92"/>
      <c r="X385" s="93"/>
      <c r="Y385" s="39"/>
      <c r="Z385" s="39"/>
      <c r="AA385" s="39"/>
      <c r="AB385" s="39"/>
      <c r="AC385" s="39"/>
      <c r="AD385" s="39"/>
      <c r="AE385" s="39"/>
      <c r="AT385" s="18" t="s">
        <v>178</v>
      </c>
      <c r="AU385" s="18" t="s">
        <v>88</v>
      </c>
    </row>
    <row r="386" s="13" customFormat="1">
      <c r="A386" s="13"/>
      <c r="B386" s="244"/>
      <c r="C386" s="245"/>
      <c r="D386" s="236" t="s">
        <v>304</v>
      </c>
      <c r="E386" s="268" t="s">
        <v>1</v>
      </c>
      <c r="F386" s="246" t="s">
        <v>1816</v>
      </c>
      <c r="G386" s="245"/>
      <c r="H386" s="247">
        <v>318.5</v>
      </c>
      <c r="I386" s="248"/>
      <c r="J386" s="248"/>
      <c r="K386" s="245"/>
      <c r="L386" s="245"/>
      <c r="M386" s="249"/>
      <c r="N386" s="250"/>
      <c r="O386" s="251"/>
      <c r="P386" s="251"/>
      <c r="Q386" s="251"/>
      <c r="R386" s="251"/>
      <c r="S386" s="251"/>
      <c r="T386" s="251"/>
      <c r="U386" s="251"/>
      <c r="V386" s="251"/>
      <c r="W386" s="251"/>
      <c r="X386" s="252"/>
      <c r="Y386" s="13"/>
      <c r="Z386" s="13"/>
      <c r="AA386" s="13"/>
      <c r="AB386" s="13"/>
      <c r="AC386" s="13"/>
      <c r="AD386" s="13"/>
      <c r="AE386" s="13"/>
      <c r="AT386" s="253" t="s">
        <v>304</v>
      </c>
      <c r="AU386" s="253" t="s">
        <v>88</v>
      </c>
      <c r="AV386" s="13" t="s">
        <v>88</v>
      </c>
      <c r="AW386" s="13" t="s">
        <v>5</v>
      </c>
      <c r="AX386" s="13" t="s">
        <v>86</v>
      </c>
      <c r="AY386" s="253" t="s">
        <v>167</v>
      </c>
    </row>
    <row r="387" s="2" customFormat="1" ht="24.15" customHeight="1">
      <c r="A387" s="39"/>
      <c r="B387" s="40"/>
      <c r="C387" s="222" t="s">
        <v>825</v>
      </c>
      <c r="D387" s="222" t="s">
        <v>169</v>
      </c>
      <c r="E387" s="223" t="s">
        <v>1611</v>
      </c>
      <c r="F387" s="224" t="s">
        <v>1612</v>
      </c>
      <c r="G387" s="225" t="s">
        <v>172</v>
      </c>
      <c r="H387" s="226">
        <v>48.399999999999999</v>
      </c>
      <c r="I387" s="227"/>
      <c r="J387" s="227"/>
      <c r="K387" s="228">
        <f>ROUND(P387*H387,2)</f>
        <v>0</v>
      </c>
      <c r="L387" s="224" t="s">
        <v>478</v>
      </c>
      <c r="M387" s="45"/>
      <c r="N387" s="229" t="s">
        <v>1</v>
      </c>
      <c r="O387" s="230" t="s">
        <v>41</v>
      </c>
      <c r="P387" s="231">
        <f>I387+J387</f>
        <v>0</v>
      </c>
      <c r="Q387" s="231">
        <f>ROUND(I387*H387,2)</f>
        <v>0</v>
      </c>
      <c r="R387" s="231">
        <f>ROUND(J387*H387,2)</f>
        <v>0</v>
      </c>
      <c r="S387" s="92"/>
      <c r="T387" s="232">
        <f>S387*H387</f>
        <v>0</v>
      </c>
      <c r="U387" s="232">
        <v>0.11162</v>
      </c>
      <c r="V387" s="232">
        <f>U387*H387</f>
        <v>5.4024079999999994</v>
      </c>
      <c r="W387" s="232">
        <v>0</v>
      </c>
      <c r="X387" s="233">
        <f>W387*H387</f>
        <v>0</v>
      </c>
      <c r="Y387" s="39"/>
      <c r="Z387" s="39"/>
      <c r="AA387" s="39"/>
      <c r="AB387" s="39"/>
      <c r="AC387" s="39"/>
      <c r="AD387" s="39"/>
      <c r="AE387" s="39"/>
      <c r="AR387" s="234" t="s">
        <v>174</v>
      </c>
      <c r="AT387" s="234" t="s">
        <v>169</v>
      </c>
      <c r="AU387" s="234" t="s">
        <v>88</v>
      </c>
      <c r="AY387" s="18" t="s">
        <v>167</v>
      </c>
      <c r="BE387" s="235">
        <f>IF(O387="základní",K387,0)</f>
        <v>0</v>
      </c>
      <c r="BF387" s="235">
        <f>IF(O387="snížená",K387,0)</f>
        <v>0</v>
      </c>
      <c r="BG387" s="235">
        <f>IF(O387="zákl. přenesená",K387,0)</f>
        <v>0</v>
      </c>
      <c r="BH387" s="235">
        <f>IF(O387="sníž. přenesená",K387,0)</f>
        <v>0</v>
      </c>
      <c r="BI387" s="235">
        <f>IF(O387="nulová",K387,0)</f>
        <v>0</v>
      </c>
      <c r="BJ387" s="18" t="s">
        <v>86</v>
      </c>
      <c r="BK387" s="235">
        <f>ROUND(P387*H387,2)</f>
        <v>0</v>
      </c>
      <c r="BL387" s="18" t="s">
        <v>174</v>
      </c>
      <c r="BM387" s="234" t="s">
        <v>1817</v>
      </c>
    </row>
    <row r="388" s="2" customFormat="1">
      <c r="A388" s="39"/>
      <c r="B388" s="40"/>
      <c r="C388" s="41"/>
      <c r="D388" s="236" t="s">
        <v>176</v>
      </c>
      <c r="E388" s="41"/>
      <c r="F388" s="237" t="s">
        <v>1614</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176</v>
      </c>
      <c r="AU388" s="18" t="s">
        <v>88</v>
      </c>
    </row>
    <row r="389" s="2" customFormat="1">
      <c r="A389" s="39"/>
      <c r="B389" s="40"/>
      <c r="C389" s="41"/>
      <c r="D389" s="241" t="s">
        <v>178</v>
      </c>
      <c r="E389" s="41"/>
      <c r="F389" s="242" t="s">
        <v>1615</v>
      </c>
      <c r="G389" s="41"/>
      <c r="H389" s="41"/>
      <c r="I389" s="238"/>
      <c r="J389" s="238"/>
      <c r="K389" s="41"/>
      <c r="L389" s="41"/>
      <c r="M389" s="45"/>
      <c r="N389" s="239"/>
      <c r="O389" s="240"/>
      <c r="P389" s="92"/>
      <c r="Q389" s="92"/>
      <c r="R389" s="92"/>
      <c r="S389" s="92"/>
      <c r="T389" s="92"/>
      <c r="U389" s="92"/>
      <c r="V389" s="92"/>
      <c r="W389" s="92"/>
      <c r="X389" s="93"/>
      <c r="Y389" s="39"/>
      <c r="Z389" s="39"/>
      <c r="AA389" s="39"/>
      <c r="AB389" s="39"/>
      <c r="AC389" s="39"/>
      <c r="AD389" s="39"/>
      <c r="AE389" s="39"/>
      <c r="AT389" s="18" t="s">
        <v>178</v>
      </c>
      <c r="AU389" s="18" t="s">
        <v>88</v>
      </c>
    </row>
    <row r="390" s="2" customFormat="1">
      <c r="A390" s="39"/>
      <c r="B390" s="40"/>
      <c r="C390" s="41"/>
      <c r="D390" s="236" t="s">
        <v>186</v>
      </c>
      <c r="E390" s="41"/>
      <c r="F390" s="243" t="s">
        <v>1782</v>
      </c>
      <c r="G390" s="41"/>
      <c r="H390" s="41"/>
      <c r="I390" s="238"/>
      <c r="J390" s="238"/>
      <c r="K390" s="41"/>
      <c r="L390" s="41"/>
      <c r="M390" s="45"/>
      <c r="N390" s="239"/>
      <c r="O390" s="240"/>
      <c r="P390" s="92"/>
      <c r="Q390" s="92"/>
      <c r="R390" s="92"/>
      <c r="S390" s="92"/>
      <c r="T390" s="92"/>
      <c r="U390" s="92"/>
      <c r="V390" s="92"/>
      <c r="W390" s="92"/>
      <c r="X390" s="93"/>
      <c r="Y390" s="39"/>
      <c r="Z390" s="39"/>
      <c r="AA390" s="39"/>
      <c r="AB390" s="39"/>
      <c r="AC390" s="39"/>
      <c r="AD390" s="39"/>
      <c r="AE390" s="39"/>
      <c r="AT390" s="18" t="s">
        <v>186</v>
      </c>
      <c r="AU390" s="18" t="s">
        <v>88</v>
      </c>
    </row>
    <row r="391" s="2" customFormat="1">
      <c r="A391" s="39"/>
      <c r="B391" s="40"/>
      <c r="C391" s="254" t="s">
        <v>830</v>
      </c>
      <c r="D391" s="254" t="s">
        <v>345</v>
      </c>
      <c r="E391" s="255" t="s">
        <v>1818</v>
      </c>
      <c r="F391" s="256" t="s">
        <v>1819</v>
      </c>
      <c r="G391" s="257" t="s">
        <v>172</v>
      </c>
      <c r="H391" s="258">
        <v>49.851999999999997</v>
      </c>
      <c r="I391" s="259"/>
      <c r="J391" s="260"/>
      <c r="K391" s="261">
        <f>ROUND(P391*H391,2)</f>
        <v>0</v>
      </c>
      <c r="L391" s="256" t="s">
        <v>478</v>
      </c>
      <c r="M391" s="262"/>
      <c r="N391" s="263" t="s">
        <v>1</v>
      </c>
      <c r="O391" s="230" t="s">
        <v>41</v>
      </c>
      <c r="P391" s="231">
        <f>I391+J391</f>
        <v>0</v>
      </c>
      <c r="Q391" s="231">
        <f>ROUND(I391*H391,2)</f>
        <v>0</v>
      </c>
      <c r="R391" s="231">
        <f>ROUND(J391*H391,2)</f>
        <v>0</v>
      </c>
      <c r="S391" s="92"/>
      <c r="T391" s="232">
        <f>S391*H391</f>
        <v>0</v>
      </c>
      <c r="U391" s="232">
        <v>0.14999999999999999</v>
      </c>
      <c r="V391" s="232">
        <f>U391*H391</f>
        <v>7.4777999999999993</v>
      </c>
      <c r="W391" s="232">
        <v>0</v>
      </c>
      <c r="X391" s="233">
        <f>W391*H391</f>
        <v>0</v>
      </c>
      <c r="Y391" s="39"/>
      <c r="Z391" s="39"/>
      <c r="AA391" s="39"/>
      <c r="AB391" s="39"/>
      <c r="AC391" s="39"/>
      <c r="AD391" s="39"/>
      <c r="AE391" s="39"/>
      <c r="AR391" s="234" t="s">
        <v>221</v>
      </c>
      <c r="AT391" s="234" t="s">
        <v>345</v>
      </c>
      <c r="AU391" s="234" t="s">
        <v>88</v>
      </c>
      <c r="AY391" s="18" t="s">
        <v>167</v>
      </c>
      <c r="BE391" s="235">
        <f>IF(O391="základní",K391,0)</f>
        <v>0</v>
      </c>
      <c r="BF391" s="235">
        <f>IF(O391="snížená",K391,0)</f>
        <v>0</v>
      </c>
      <c r="BG391" s="235">
        <f>IF(O391="zákl. přenesená",K391,0)</f>
        <v>0</v>
      </c>
      <c r="BH391" s="235">
        <f>IF(O391="sníž. přenesená",K391,0)</f>
        <v>0</v>
      </c>
      <c r="BI391" s="235">
        <f>IF(O391="nulová",K391,0)</f>
        <v>0</v>
      </c>
      <c r="BJ391" s="18" t="s">
        <v>86</v>
      </c>
      <c r="BK391" s="235">
        <f>ROUND(P391*H391,2)</f>
        <v>0</v>
      </c>
      <c r="BL391" s="18" t="s">
        <v>174</v>
      </c>
      <c r="BM391" s="234" t="s">
        <v>1820</v>
      </c>
    </row>
    <row r="392" s="2" customFormat="1">
      <c r="A392" s="39"/>
      <c r="B392" s="40"/>
      <c r="C392" s="41"/>
      <c r="D392" s="236" t="s">
        <v>176</v>
      </c>
      <c r="E392" s="41"/>
      <c r="F392" s="237" t="s">
        <v>1819</v>
      </c>
      <c r="G392" s="41"/>
      <c r="H392" s="41"/>
      <c r="I392" s="238"/>
      <c r="J392" s="238"/>
      <c r="K392" s="41"/>
      <c r="L392" s="41"/>
      <c r="M392" s="45"/>
      <c r="N392" s="239"/>
      <c r="O392" s="240"/>
      <c r="P392" s="92"/>
      <c r="Q392" s="92"/>
      <c r="R392" s="92"/>
      <c r="S392" s="92"/>
      <c r="T392" s="92"/>
      <c r="U392" s="92"/>
      <c r="V392" s="92"/>
      <c r="W392" s="92"/>
      <c r="X392" s="93"/>
      <c r="Y392" s="39"/>
      <c r="Z392" s="39"/>
      <c r="AA392" s="39"/>
      <c r="AB392" s="39"/>
      <c r="AC392" s="39"/>
      <c r="AD392" s="39"/>
      <c r="AE392" s="39"/>
      <c r="AT392" s="18" t="s">
        <v>176</v>
      </c>
      <c r="AU392" s="18" t="s">
        <v>88</v>
      </c>
    </row>
    <row r="393" s="2" customFormat="1">
      <c r="A393" s="39"/>
      <c r="B393" s="40"/>
      <c r="C393" s="41"/>
      <c r="D393" s="236" t="s">
        <v>186</v>
      </c>
      <c r="E393" s="41"/>
      <c r="F393" s="243" t="s">
        <v>1805</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186</v>
      </c>
      <c r="AU393" s="18" t="s">
        <v>88</v>
      </c>
    </row>
    <row r="394" s="13" customFormat="1">
      <c r="A394" s="13"/>
      <c r="B394" s="244"/>
      <c r="C394" s="245"/>
      <c r="D394" s="236" t="s">
        <v>304</v>
      </c>
      <c r="E394" s="268" t="s">
        <v>1</v>
      </c>
      <c r="F394" s="246" t="s">
        <v>1821</v>
      </c>
      <c r="G394" s="245"/>
      <c r="H394" s="247">
        <v>49.851999999999997</v>
      </c>
      <c r="I394" s="248"/>
      <c r="J394" s="248"/>
      <c r="K394" s="245"/>
      <c r="L394" s="245"/>
      <c r="M394" s="249"/>
      <c r="N394" s="250"/>
      <c r="O394" s="251"/>
      <c r="P394" s="251"/>
      <c r="Q394" s="251"/>
      <c r="R394" s="251"/>
      <c r="S394" s="251"/>
      <c r="T394" s="251"/>
      <c r="U394" s="251"/>
      <c r="V394" s="251"/>
      <c r="W394" s="251"/>
      <c r="X394" s="252"/>
      <c r="Y394" s="13"/>
      <c r="Z394" s="13"/>
      <c r="AA394" s="13"/>
      <c r="AB394" s="13"/>
      <c r="AC394" s="13"/>
      <c r="AD394" s="13"/>
      <c r="AE394" s="13"/>
      <c r="AT394" s="253" t="s">
        <v>304</v>
      </c>
      <c r="AU394" s="253" t="s">
        <v>88</v>
      </c>
      <c r="AV394" s="13" t="s">
        <v>88</v>
      </c>
      <c r="AW394" s="13" t="s">
        <v>5</v>
      </c>
      <c r="AX394" s="13" t="s">
        <v>86</v>
      </c>
      <c r="AY394" s="253" t="s">
        <v>167</v>
      </c>
    </row>
    <row r="395" s="12" customFormat="1" ht="22.8" customHeight="1">
      <c r="A395" s="12"/>
      <c r="B395" s="205"/>
      <c r="C395" s="206"/>
      <c r="D395" s="207" t="s">
        <v>77</v>
      </c>
      <c r="E395" s="220" t="s">
        <v>221</v>
      </c>
      <c r="F395" s="220" t="s">
        <v>952</v>
      </c>
      <c r="G395" s="206"/>
      <c r="H395" s="206"/>
      <c r="I395" s="209"/>
      <c r="J395" s="209"/>
      <c r="K395" s="221">
        <f>BK395</f>
        <v>0</v>
      </c>
      <c r="L395" s="206"/>
      <c r="M395" s="211"/>
      <c r="N395" s="212"/>
      <c r="O395" s="213"/>
      <c r="P395" s="213"/>
      <c r="Q395" s="214">
        <f>SUM(Q396:Q411)</f>
        <v>0</v>
      </c>
      <c r="R395" s="214">
        <f>SUM(R396:R411)</f>
        <v>0</v>
      </c>
      <c r="S395" s="213"/>
      <c r="T395" s="215">
        <f>SUM(T396:T411)</f>
        <v>0</v>
      </c>
      <c r="U395" s="213"/>
      <c r="V395" s="215">
        <f>SUM(V396:V411)</f>
        <v>2.7474600000000002</v>
      </c>
      <c r="W395" s="213"/>
      <c r="X395" s="216">
        <f>SUM(X396:X411)</f>
        <v>5.7599999999999998</v>
      </c>
      <c r="Y395" s="12"/>
      <c r="Z395" s="12"/>
      <c r="AA395" s="12"/>
      <c r="AB395" s="12"/>
      <c r="AC395" s="12"/>
      <c r="AD395" s="12"/>
      <c r="AE395" s="12"/>
      <c r="AR395" s="217" t="s">
        <v>86</v>
      </c>
      <c r="AT395" s="218" t="s">
        <v>77</v>
      </c>
      <c r="AU395" s="218" t="s">
        <v>86</v>
      </c>
      <c r="AY395" s="217" t="s">
        <v>167</v>
      </c>
      <c r="BK395" s="219">
        <f>SUM(BK396:BK411)</f>
        <v>0</v>
      </c>
    </row>
    <row r="396" s="2" customFormat="1" ht="24.15" customHeight="1">
      <c r="A396" s="39"/>
      <c r="B396" s="40"/>
      <c r="C396" s="222" t="s">
        <v>837</v>
      </c>
      <c r="D396" s="222" t="s">
        <v>169</v>
      </c>
      <c r="E396" s="223" t="s">
        <v>954</v>
      </c>
      <c r="F396" s="224" t="s">
        <v>955</v>
      </c>
      <c r="G396" s="225" t="s">
        <v>433</v>
      </c>
      <c r="H396" s="226">
        <v>3</v>
      </c>
      <c r="I396" s="227"/>
      <c r="J396" s="227"/>
      <c r="K396" s="228">
        <f>ROUND(P396*H396,2)</f>
        <v>0</v>
      </c>
      <c r="L396" s="224" t="s">
        <v>450</v>
      </c>
      <c r="M396" s="45"/>
      <c r="N396" s="229" t="s">
        <v>1</v>
      </c>
      <c r="O396" s="230" t="s">
        <v>41</v>
      </c>
      <c r="P396" s="231">
        <f>I396+J396</f>
        <v>0</v>
      </c>
      <c r="Q396" s="231">
        <f>ROUND(I396*H396,2)</f>
        <v>0</v>
      </c>
      <c r="R396" s="231">
        <f>ROUND(J396*H396,2)</f>
        <v>0</v>
      </c>
      <c r="S396" s="92"/>
      <c r="T396" s="232">
        <f>S396*H396</f>
        <v>0</v>
      </c>
      <c r="U396" s="232">
        <v>0</v>
      </c>
      <c r="V396" s="232">
        <f>U396*H396</f>
        <v>0</v>
      </c>
      <c r="W396" s="232">
        <v>1.9199999999999999</v>
      </c>
      <c r="X396" s="233">
        <f>W396*H396</f>
        <v>5.7599999999999998</v>
      </c>
      <c r="Y396" s="39"/>
      <c r="Z396" s="39"/>
      <c r="AA396" s="39"/>
      <c r="AB396" s="39"/>
      <c r="AC396" s="39"/>
      <c r="AD396" s="39"/>
      <c r="AE396" s="39"/>
      <c r="AR396" s="234" t="s">
        <v>174</v>
      </c>
      <c r="AT396" s="234" t="s">
        <v>169</v>
      </c>
      <c r="AU396" s="234" t="s">
        <v>88</v>
      </c>
      <c r="AY396" s="18" t="s">
        <v>167</v>
      </c>
      <c r="BE396" s="235">
        <f>IF(O396="základní",K396,0)</f>
        <v>0</v>
      </c>
      <c r="BF396" s="235">
        <f>IF(O396="snížená",K396,0)</f>
        <v>0</v>
      </c>
      <c r="BG396" s="235">
        <f>IF(O396="zákl. přenesená",K396,0)</f>
        <v>0</v>
      </c>
      <c r="BH396" s="235">
        <f>IF(O396="sníž. přenesená",K396,0)</f>
        <v>0</v>
      </c>
      <c r="BI396" s="235">
        <f>IF(O396="nulová",K396,0)</f>
        <v>0</v>
      </c>
      <c r="BJ396" s="18" t="s">
        <v>86</v>
      </c>
      <c r="BK396" s="235">
        <f>ROUND(P396*H396,2)</f>
        <v>0</v>
      </c>
      <c r="BL396" s="18" t="s">
        <v>174</v>
      </c>
      <c r="BM396" s="234" t="s">
        <v>1822</v>
      </c>
    </row>
    <row r="397" s="2" customFormat="1">
      <c r="A397" s="39"/>
      <c r="B397" s="40"/>
      <c r="C397" s="41"/>
      <c r="D397" s="236" t="s">
        <v>176</v>
      </c>
      <c r="E397" s="41"/>
      <c r="F397" s="237" t="s">
        <v>957</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176</v>
      </c>
      <c r="AU397" s="18" t="s">
        <v>88</v>
      </c>
    </row>
    <row r="398" s="2" customFormat="1">
      <c r="A398" s="39"/>
      <c r="B398" s="40"/>
      <c r="C398" s="41"/>
      <c r="D398" s="241" t="s">
        <v>178</v>
      </c>
      <c r="E398" s="41"/>
      <c r="F398" s="242" t="s">
        <v>958</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178</v>
      </c>
      <c r="AU398" s="18" t="s">
        <v>88</v>
      </c>
    </row>
    <row r="399" s="2" customFormat="1">
      <c r="A399" s="39"/>
      <c r="B399" s="40"/>
      <c r="C399" s="41"/>
      <c r="D399" s="236" t="s">
        <v>186</v>
      </c>
      <c r="E399" s="41"/>
      <c r="F399" s="243" t="s">
        <v>959</v>
      </c>
      <c r="G399" s="41"/>
      <c r="H399" s="41"/>
      <c r="I399" s="238"/>
      <c r="J399" s="238"/>
      <c r="K399" s="41"/>
      <c r="L399" s="41"/>
      <c r="M399" s="45"/>
      <c r="N399" s="239"/>
      <c r="O399" s="240"/>
      <c r="P399" s="92"/>
      <c r="Q399" s="92"/>
      <c r="R399" s="92"/>
      <c r="S399" s="92"/>
      <c r="T399" s="92"/>
      <c r="U399" s="92"/>
      <c r="V399" s="92"/>
      <c r="W399" s="92"/>
      <c r="X399" s="93"/>
      <c r="Y399" s="39"/>
      <c r="Z399" s="39"/>
      <c r="AA399" s="39"/>
      <c r="AB399" s="39"/>
      <c r="AC399" s="39"/>
      <c r="AD399" s="39"/>
      <c r="AE399" s="39"/>
      <c r="AT399" s="18" t="s">
        <v>186</v>
      </c>
      <c r="AU399" s="18" t="s">
        <v>88</v>
      </c>
    </row>
    <row r="400" s="2" customFormat="1" ht="24.15" customHeight="1">
      <c r="A400" s="39"/>
      <c r="B400" s="40"/>
      <c r="C400" s="222" t="s">
        <v>843</v>
      </c>
      <c r="D400" s="222" t="s">
        <v>169</v>
      </c>
      <c r="E400" s="223" t="s">
        <v>961</v>
      </c>
      <c r="F400" s="224" t="s">
        <v>962</v>
      </c>
      <c r="G400" s="225" t="s">
        <v>182</v>
      </c>
      <c r="H400" s="226">
        <v>3</v>
      </c>
      <c r="I400" s="227"/>
      <c r="J400" s="227"/>
      <c r="K400" s="228">
        <f>ROUND(P400*H400,2)</f>
        <v>0</v>
      </c>
      <c r="L400" s="224" t="s">
        <v>1</v>
      </c>
      <c r="M400" s="45"/>
      <c r="N400" s="229" t="s">
        <v>1</v>
      </c>
      <c r="O400" s="230" t="s">
        <v>41</v>
      </c>
      <c r="P400" s="231">
        <f>I400+J400</f>
        <v>0</v>
      </c>
      <c r="Q400" s="231">
        <f>ROUND(I400*H400,2)</f>
        <v>0</v>
      </c>
      <c r="R400" s="231">
        <f>ROUND(J400*H400,2)</f>
        <v>0</v>
      </c>
      <c r="S400" s="92"/>
      <c r="T400" s="232">
        <f>S400*H400</f>
        <v>0</v>
      </c>
      <c r="U400" s="232">
        <v>0.34089999999999998</v>
      </c>
      <c r="V400" s="232">
        <f>U400*H400</f>
        <v>1.0226999999999999</v>
      </c>
      <c r="W400" s="232">
        <v>0</v>
      </c>
      <c r="X400" s="233">
        <f>W400*H400</f>
        <v>0</v>
      </c>
      <c r="Y400" s="39"/>
      <c r="Z400" s="39"/>
      <c r="AA400" s="39"/>
      <c r="AB400" s="39"/>
      <c r="AC400" s="39"/>
      <c r="AD400" s="39"/>
      <c r="AE400" s="39"/>
      <c r="AR400" s="234" t="s">
        <v>174</v>
      </c>
      <c r="AT400" s="234" t="s">
        <v>169</v>
      </c>
      <c r="AU400" s="234" t="s">
        <v>88</v>
      </c>
      <c r="AY400" s="18" t="s">
        <v>167</v>
      </c>
      <c r="BE400" s="235">
        <f>IF(O400="základní",K400,0)</f>
        <v>0</v>
      </c>
      <c r="BF400" s="235">
        <f>IF(O400="snížená",K400,0)</f>
        <v>0</v>
      </c>
      <c r="BG400" s="235">
        <f>IF(O400="zákl. přenesená",K400,0)</f>
        <v>0</v>
      </c>
      <c r="BH400" s="235">
        <f>IF(O400="sníž. přenesená",K400,0)</f>
        <v>0</v>
      </c>
      <c r="BI400" s="235">
        <f>IF(O400="nulová",K400,0)</f>
        <v>0</v>
      </c>
      <c r="BJ400" s="18" t="s">
        <v>86</v>
      </c>
      <c r="BK400" s="235">
        <f>ROUND(P400*H400,2)</f>
        <v>0</v>
      </c>
      <c r="BL400" s="18" t="s">
        <v>174</v>
      </c>
      <c r="BM400" s="234" t="s">
        <v>1823</v>
      </c>
    </row>
    <row r="401" s="2" customFormat="1">
      <c r="A401" s="39"/>
      <c r="B401" s="40"/>
      <c r="C401" s="41"/>
      <c r="D401" s="236" t="s">
        <v>176</v>
      </c>
      <c r="E401" s="41"/>
      <c r="F401" s="237" t="s">
        <v>964</v>
      </c>
      <c r="G401" s="41"/>
      <c r="H401" s="41"/>
      <c r="I401" s="238"/>
      <c r="J401" s="238"/>
      <c r="K401" s="41"/>
      <c r="L401" s="41"/>
      <c r="M401" s="45"/>
      <c r="N401" s="239"/>
      <c r="O401" s="240"/>
      <c r="P401" s="92"/>
      <c r="Q401" s="92"/>
      <c r="R401" s="92"/>
      <c r="S401" s="92"/>
      <c r="T401" s="92"/>
      <c r="U401" s="92"/>
      <c r="V401" s="92"/>
      <c r="W401" s="92"/>
      <c r="X401" s="93"/>
      <c r="Y401" s="39"/>
      <c r="Z401" s="39"/>
      <c r="AA401" s="39"/>
      <c r="AB401" s="39"/>
      <c r="AC401" s="39"/>
      <c r="AD401" s="39"/>
      <c r="AE401" s="39"/>
      <c r="AT401" s="18" t="s">
        <v>176</v>
      </c>
      <c r="AU401" s="18" t="s">
        <v>88</v>
      </c>
    </row>
    <row r="402" s="2" customFormat="1">
      <c r="A402" s="39"/>
      <c r="B402" s="40"/>
      <c r="C402" s="41"/>
      <c r="D402" s="236" t="s">
        <v>186</v>
      </c>
      <c r="E402" s="41"/>
      <c r="F402" s="243" t="s">
        <v>965</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186</v>
      </c>
      <c r="AU402" s="18" t="s">
        <v>88</v>
      </c>
    </row>
    <row r="403" s="2" customFormat="1" ht="16.5" customHeight="1">
      <c r="A403" s="39"/>
      <c r="B403" s="40"/>
      <c r="C403" s="222" t="s">
        <v>849</v>
      </c>
      <c r="D403" s="222" t="s">
        <v>169</v>
      </c>
      <c r="E403" s="223" t="s">
        <v>967</v>
      </c>
      <c r="F403" s="224" t="s">
        <v>968</v>
      </c>
      <c r="G403" s="225" t="s">
        <v>182</v>
      </c>
      <c r="H403" s="226">
        <v>2</v>
      </c>
      <c r="I403" s="227"/>
      <c r="J403" s="227"/>
      <c r="K403" s="228">
        <f>ROUND(P403*H403,2)</f>
        <v>0</v>
      </c>
      <c r="L403" s="224" t="s">
        <v>1</v>
      </c>
      <c r="M403" s="45"/>
      <c r="N403" s="229" t="s">
        <v>1</v>
      </c>
      <c r="O403" s="230" t="s">
        <v>41</v>
      </c>
      <c r="P403" s="231">
        <f>I403+J403</f>
        <v>0</v>
      </c>
      <c r="Q403" s="231">
        <f>ROUND(I403*H403,2)</f>
        <v>0</v>
      </c>
      <c r="R403" s="231">
        <f>ROUND(J403*H403,2)</f>
        <v>0</v>
      </c>
      <c r="S403" s="92"/>
      <c r="T403" s="232">
        <f>S403*H403</f>
        <v>0</v>
      </c>
      <c r="U403" s="232">
        <v>0.34089999999999998</v>
      </c>
      <c r="V403" s="232">
        <f>U403*H403</f>
        <v>0.68179999999999996</v>
      </c>
      <c r="W403" s="232">
        <v>0</v>
      </c>
      <c r="X403" s="233">
        <f>W403*H403</f>
        <v>0</v>
      </c>
      <c r="Y403" s="39"/>
      <c r="Z403" s="39"/>
      <c r="AA403" s="39"/>
      <c r="AB403" s="39"/>
      <c r="AC403" s="39"/>
      <c r="AD403" s="39"/>
      <c r="AE403" s="39"/>
      <c r="AR403" s="234" t="s">
        <v>174</v>
      </c>
      <c r="AT403" s="234" t="s">
        <v>169</v>
      </c>
      <c r="AU403" s="234" t="s">
        <v>88</v>
      </c>
      <c r="AY403" s="18" t="s">
        <v>167</v>
      </c>
      <c r="BE403" s="235">
        <f>IF(O403="základní",K403,0)</f>
        <v>0</v>
      </c>
      <c r="BF403" s="235">
        <f>IF(O403="snížená",K403,0)</f>
        <v>0</v>
      </c>
      <c r="BG403" s="235">
        <f>IF(O403="zákl. přenesená",K403,0)</f>
        <v>0</v>
      </c>
      <c r="BH403" s="235">
        <f>IF(O403="sníž. přenesená",K403,0)</f>
        <v>0</v>
      </c>
      <c r="BI403" s="235">
        <f>IF(O403="nulová",K403,0)</f>
        <v>0</v>
      </c>
      <c r="BJ403" s="18" t="s">
        <v>86</v>
      </c>
      <c r="BK403" s="235">
        <f>ROUND(P403*H403,2)</f>
        <v>0</v>
      </c>
      <c r="BL403" s="18" t="s">
        <v>174</v>
      </c>
      <c r="BM403" s="234" t="s">
        <v>1824</v>
      </c>
    </row>
    <row r="404" s="2" customFormat="1">
      <c r="A404" s="39"/>
      <c r="B404" s="40"/>
      <c r="C404" s="41"/>
      <c r="D404" s="236" t="s">
        <v>176</v>
      </c>
      <c r="E404" s="41"/>
      <c r="F404" s="237" t="s">
        <v>968</v>
      </c>
      <c r="G404" s="41"/>
      <c r="H404" s="41"/>
      <c r="I404" s="238"/>
      <c r="J404" s="238"/>
      <c r="K404" s="41"/>
      <c r="L404" s="41"/>
      <c r="M404" s="45"/>
      <c r="N404" s="239"/>
      <c r="O404" s="240"/>
      <c r="P404" s="92"/>
      <c r="Q404" s="92"/>
      <c r="R404" s="92"/>
      <c r="S404" s="92"/>
      <c r="T404" s="92"/>
      <c r="U404" s="92"/>
      <c r="V404" s="92"/>
      <c r="W404" s="92"/>
      <c r="X404" s="93"/>
      <c r="Y404" s="39"/>
      <c r="Z404" s="39"/>
      <c r="AA404" s="39"/>
      <c r="AB404" s="39"/>
      <c r="AC404" s="39"/>
      <c r="AD404" s="39"/>
      <c r="AE404" s="39"/>
      <c r="AT404" s="18" t="s">
        <v>176</v>
      </c>
      <c r="AU404" s="18" t="s">
        <v>88</v>
      </c>
    </row>
    <row r="405" s="2" customFormat="1">
      <c r="A405" s="39"/>
      <c r="B405" s="40"/>
      <c r="C405" s="41"/>
      <c r="D405" s="236" t="s">
        <v>186</v>
      </c>
      <c r="E405" s="41"/>
      <c r="F405" s="243" t="s">
        <v>970</v>
      </c>
      <c r="G405" s="41"/>
      <c r="H405" s="41"/>
      <c r="I405" s="238"/>
      <c r="J405" s="238"/>
      <c r="K405" s="41"/>
      <c r="L405" s="41"/>
      <c r="M405" s="45"/>
      <c r="N405" s="239"/>
      <c r="O405" s="240"/>
      <c r="P405" s="92"/>
      <c r="Q405" s="92"/>
      <c r="R405" s="92"/>
      <c r="S405" s="92"/>
      <c r="T405" s="92"/>
      <c r="U405" s="92"/>
      <c r="V405" s="92"/>
      <c r="W405" s="92"/>
      <c r="X405" s="93"/>
      <c r="Y405" s="39"/>
      <c r="Z405" s="39"/>
      <c r="AA405" s="39"/>
      <c r="AB405" s="39"/>
      <c r="AC405" s="39"/>
      <c r="AD405" s="39"/>
      <c r="AE405" s="39"/>
      <c r="AT405" s="18" t="s">
        <v>186</v>
      </c>
      <c r="AU405" s="18" t="s">
        <v>88</v>
      </c>
    </row>
    <row r="406" s="2" customFormat="1" ht="24.15" customHeight="1">
      <c r="A406" s="39"/>
      <c r="B406" s="40"/>
      <c r="C406" s="222" t="s">
        <v>857</v>
      </c>
      <c r="D406" s="222" t="s">
        <v>169</v>
      </c>
      <c r="E406" s="223" t="s">
        <v>978</v>
      </c>
      <c r="F406" s="224" t="s">
        <v>979</v>
      </c>
      <c r="G406" s="225" t="s">
        <v>182</v>
      </c>
      <c r="H406" s="226">
        <v>1</v>
      </c>
      <c r="I406" s="227"/>
      <c r="J406" s="227"/>
      <c r="K406" s="228">
        <f>ROUND(P406*H406,2)</f>
        <v>0</v>
      </c>
      <c r="L406" s="224" t="s">
        <v>450</v>
      </c>
      <c r="M406" s="45"/>
      <c r="N406" s="229" t="s">
        <v>1</v>
      </c>
      <c r="O406" s="230" t="s">
        <v>41</v>
      </c>
      <c r="P406" s="231">
        <f>I406+J406</f>
        <v>0</v>
      </c>
      <c r="Q406" s="231">
        <f>ROUND(I406*H406,2)</f>
        <v>0</v>
      </c>
      <c r="R406" s="231">
        <f>ROUND(J406*H406,2)</f>
        <v>0</v>
      </c>
      <c r="S406" s="92"/>
      <c r="T406" s="232">
        <f>S406*H406</f>
        <v>0</v>
      </c>
      <c r="U406" s="232">
        <v>0.42080000000000001</v>
      </c>
      <c r="V406" s="232">
        <f>U406*H406</f>
        <v>0.42080000000000001</v>
      </c>
      <c r="W406" s="232">
        <v>0</v>
      </c>
      <c r="X406" s="233">
        <f>W406*H406</f>
        <v>0</v>
      </c>
      <c r="Y406" s="39"/>
      <c r="Z406" s="39"/>
      <c r="AA406" s="39"/>
      <c r="AB406" s="39"/>
      <c r="AC406" s="39"/>
      <c r="AD406" s="39"/>
      <c r="AE406" s="39"/>
      <c r="AR406" s="234" t="s">
        <v>174</v>
      </c>
      <c r="AT406" s="234" t="s">
        <v>169</v>
      </c>
      <c r="AU406" s="234" t="s">
        <v>88</v>
      </c>
      <c r="AY406" s="18" t="s">
        <v>167</v>
      </c>
      <c r="BE406" s="235">
        <f>IF(O406="základní",K406,0)</f>
        <v>0</v>
      </c>
      <c r="BF406" s="235">
        <f>IF(O406="snížená",K406,0)</f>
        <v>0</v>
      </c>
      <c r="BG406" s="235">
        <f>IF(O406="zákl. přenesená",K406,0)</f>
        <v>0</v>
      </c>
      <c r="BH406" s="235">
        <f>IF(O406="sníž. přenesená",K406,0)</f>
        <v>0</v>
      </c>
      <c r="BI406" s="235">
        <f>IF(O406="nulová",K406,0)</f>
        <v>0</v>
      </c>
      <c r="BJ406" s="18" t="s">
        <v>86</v>
      </c>
      <c r="BK406" s="235">
        <f>ROUND(P406*H406,2)</f>
        <v>0</v>
      </c>
      <c r="BL406" s="18" t="s">
        <v>174</v>
      </c>
      <c r="BM406" s="234" t="s">
        <v>1825</v>
      </c>
    </row>
    <row r="407" s="2" customFormat="1">
      <c r="A407" s="39"/>
      <c r="B407" s="40"/>
      <c r="C407" s="41"/>
      <c r="D407" s="236" t="s">
        <v>176</v>
      </c>
      <c r="E407" s="41"/>
      <c r="F407" s="237" t="s">
        <v>981</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176</v>
      </c>
      <c r="AU407" s="18" t="s">
        <v>88</v>
      </c>
    </row>
    <row r="408" s="2" customFormat="1">
      <c r="A408" s="39"/>
      <c r="B408" s="40"/>
      <c r="C408" s="41"/>
      <c r="D408" s="241" t="s">
        <v>178</v>
      </c>
      <c r="E408" s="41"/>
      <c r="F408" s="242" t="s">
        <v>982</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178</v>
      </c>
      <c r="AU408" s="18" t="s">
        <v>88</v>
      </c>
    </row>
    <row r="409" s="2" customFormat="1" ht="33" customHeight="1">
      <c r="A409" s="39"/>
      <c r="B409" s="40"/>
      <c r="C409" s="222" t="s">
        <v>865</v>
      </c>
      <c r="D409" s="222" t="s">
        <v>169</v>
      </c>
      <c r="E409" s="223" t="s">
        <v>984</v>
      </c>
      <c r="F409" s="224" t="s">
        <v>985</v>
      </c>
      <c r="G409" s="225" t="s">
        <v>182</v>
      </c>
      <c r="H409" s="226">
        <v>2</v>
      </c>
      <c r="I409" s="227"/>
      <c r="J409" s="227"/>
      <c r="K409" s="228">
        <f>ROUND(P409*H409,2)</f>
        <v>0</v>
      </c>
      <c r="L409" s="224" t="s">
        <v>450</v>
      </c>
      <c r="M409" s="45"/>
      <c r="N409" s="229" t="s">
        <v>1</v>
      </c>
      <c r="O409" s="230" t="s">
        <v>41</v>
      </c>
      <c r="P409" s="231">
        <f>I409+J409</f>
        <v>0</v>
      </c>
      <c r="Q409" s="231">
        <f>ROUND(I409*H409,2)</f>
        <v>0</v>
      </c>
      <c r="R409" s="231">
        <f>ROUND(J409*H409,2)</f>
        <v>0</v>
      </c>
      <c r="S409" s="92"/>
      <c r="T409" s="232">
        <f>S409*H409</f>
        <v>0</v>
      </c>
      <c r="U409" s="232">
        <v>0.31108000000000002</v>
      </c>
      <c r="V409" s="232">
        <f>U409*H409</f>
        <v>0.62216000000000005</v>
      </c>
      <c r="W409" s="232">
        <v>0</v>
      </c>
      <c r="X409" s="233">
        <f>W409*H409</f>
        <v>0</v>
      </c>
      <c r="Y409" s="39"/>
      <c r="Z409" s="39"/>
      <c r="AA409" s="39"/>
      <c r="AB409" s="39"/>
      <c r="AC409" s="39"/>
      <c r="AD409" s="39"/>
      <c r="AE409" s="39"/>
      <c r="AR409" s="234" t="s">
        <v>174</v>
      </c>
      <c r="AT409" s="234" t="s">
        <v>169</v>
      </c>
      <c r="AU409" s="234" t="s">
        <v>88</v>
      </c>
      <c r="AY409" s="18" t="s">
        <v>167</v>
      </c>
      <c r="BE409" s="235">
        <f>IF(O409="základní",K409,0)</f>
        <v>0</v>
      </c>
      <c r="BF409" s="235">
        <f>IF(O409="snížená",K409,0)</f>
        <v>0</v>
      </c>
      <c r="BG409" s="235">
        <f>IF(O409="zákl. přenesená",K409,0)</f>
        <v>0</v>
      </c>
      <c r="BH409" s="235">
        <f>IF(O409="sníž. přenesená",K409,0)</f>
        <v>0</v>
      </c>
      <c r="BI409" s="235">
        <f>IF(O409="nulová",K409,0)</f>
        <v>0</v>
      </c>
      <c r="BJ409" s="18" t="s">
        <v>86</v>
      </c>
      <c r="BK409" s="235">
        <f>ROUND(P409*H409,2)</f>
        <v>0</v>
      </c>
      <c r="BL409" s="18" t="s">
        <v>174</v>
      </c>
      <c r="BM409" s="234" t="s">
        <v>1826</v>
      </c>
    </row>
    <row r="410" s="2" customFormat="1">
      <c r="A410" s="39"/>
      <c r="B410" s="40"/>
      <c r="C410" s="41"/>
      <c r="D410" s="236" t="s">
        <v>176</v>
      </c>
      <c r="E410" s="41"/>
      <c r="F410" s="237" t="s">
        <v>987</v>
      </c>
      <c r="G410" s="41"/>
      <c r="H410" s="41"/>
      <c r="I410" s="238"/>
      <c r="J410" s="238"/>
      <c r="K410" s="41"/>
      <c r="L410" s="41"/>
      <c r="M410" s="45"/>
      <c r="N410" s="239"/>
      <c r="O410" s="240"/>
      <c r="P410" s="92"/>
      <c r="Q410" s="92"/>
      <c r="R410" s="92"/>
      <c r="S410" s="92"/>
      <c r="T410" s="92"/>
      <c r="U410" s="92"/>
      <c r="V410" s="92"/>
      <c r="W410" s="92"/>
      <c r="X410" s="93"/>
      <c r="Y410" s="39"/>
      <c r="Z410" s="39"/>
      <c r="AA410" s="39"/>
      <c r="AB410" s="39"/>
      <c r="AC410" s="39"/>
      <c r="AD410" s="39"/>
      <c r="AE410" s="39"/>
      <c r="AT410" s="18" t="s">
        <v>176</v>
      </c>
      <c r="AU410" s="18" t="s">
        <v>88</v>
      </c>
    </row>
    <row r="411" s="2" customFormat="1">
      <c r="A411" s="39"/>
      <c r="B411" s="40"/>
      <c r="C411" s="41"/>
      <c r="D411" s="241" t="s">
        <v>178</v>
      </c>
      <c r="E411" s="41"/>
      <c r="F411" s="242" t="s">
        <v>988</v>
      </c>
      <c r="G411" s="41"/>
      <c r="H411" s="41"/>
      <c r="I411" s="238"/>
      <c r="J411" s="238"/>
      <c r="K411" s="41"/>
      <c r="L411" s="41"/>
      <c r="M411" s="45"/>
      <c r="N411" s="239"/>
      <c r="O411" s="240"/>
      <c r="P411" s="92"/>
      <c r="Q411" s="92"/>
      <c r="R411" s="92"/>
      <c r="S411" s="92"/>
      <c r="T411" s="92"/>
      <c r="U411" s="92"/>
      <c r="V411" s="92"/>
      <c r="W411" s="92"/>
      <c r="X411" s="93"/>
      <c r="Y411" s="39"/>
      <c r="Z411" s="39"/>
      <c r="AA411" s="39"/>
      <c r="AB411" s="39"/>
      <c r="AC411" s="39"/>
      <c r="AD411" s="39"/>
      <c r="AE411" s="39"/>
      <c r="AT411" s="18" t="s">
        <v>178</v>
      </c>
      <c r="AU411" s="18" t="s">
        <v>88</v>
      </c>
    </row>
    <row r="412" s="12" customFormat="1" ht="22.8" customHeight="1">
      <c r="A412" s="12"/>
      <c r="B412" s="205"/>
      <c r="C412" s="206"/>
      <c r="D412" s="207" t="s">
        <v>77</v>
      </c>
      <c r="E412" s="220" t="s">
        <v>227</v>
      </c>
      <c r="F412" s="220" t="s">
        <v>999</v>
      </c>
      <c r="G412" s="206"/>
      <c r="H412" s="206"/>
      <c r="I412" s="209"/>
      <c r="J412" s="209"/>
      <c r="K412" s="221">
        <f>BK412</f>
        <v>0</v>
      </c>
      <c r="L412" s="206"/>
      <c r="M412" s="211"/>
      <c r="N412" s="212"/>
      <c r="O412" s="213"/>
      <c r="P412" s="213"/>
      <c r="Q412" s="214">
        <f>SUM(Q413:Q468)</f>
        <v>0</v>
      </c>
      <c r="R412" s="214">
        <f>SUM(R413:R468)</f>
        <v>0</v>
      </c>
      <c r="S412" s="213"/>
      <c r="T412" s="215">
        <f>SUM(T413:T468)</f>
        <v>0</v>
      </c>
      <c r="U412" s="213"/>
      <c r="V412" s="215">
        <f>SUM(V413:V468)</f>
        <v>62.182657799999994</v>
      </c>
      <c r="W412" s="213"/>
      <c r="X412" s="216">
        <f>SUM(X413:X468)</f>
        <v>0</v>
      </c>
      <c r="Y412" s="12"/>
      <c r="Z412" s="12"/>
      <c r="AA412" s="12"/>
      <c r="AB412" s="12"/>
      <c r="AC412" s="12"/>
      <c r="AD412" s="12"/>
      <c r="AE412" s="12"/>
      <c r="AR412" s="217" t="s">
        <v>86</v>
      </c>
      <c r="AT412" s="218" t="s">
        <v>77</v>
      </c>
      <c r="AU412" s="218" t="s">
        <v>86</v>
      </c>
      <c r="AY412" s="217" t="s">
        <v>167</v>
      </c>
      <c r="BK412" s="219">
        <f>SUM(BK413:BK468)</f>
        <v>0</v>
      </c>
    </row>
    <row r="413" s="2" customFormat="1" ht="24.15" customHeight="1">
      <c r="A413" s="39"/>
      <c r="B413" s="40"/>
      <c r="C413" s="222" t="s">
        <v>870</v>
      </c>
      <c r="D413" s="222" t="s">
        <v>169</v>
      </c>
      <c r="E413" s="223" t="s">
        <v>1827</v>
      </c>
      <c r="F413" s="224" t="s">
        <v>1828</v>
      </c>
      <c r="G413" s="225" t="s">
        <v>576</v>
      </c>
      <c r="H413" s="226">
        <v>22.5</v>
      </c>
      <c r="I413" s="227"/>
      <c r="J413" s="227"/>
      <c r="K413" s="228">
        <f>ROUND(P413*H413,2)</f>
        <v>0</v>
      </c>
      <c r="L413" s="224" t="s">
        <v>478</v>
      </c>
      <c r="M413" s="45"/>
      <c r="N413" s="229" t="s">
        <v>1</v>
      </c>
      <c r="O413" s="230" t="s">
        <v>41</v>
      </c>
      <c r="P413" s="231">
        <f>I413+J413</f>
        <v>0</v>
      </c>
      <c r="Q413" s="231">
        <f>ROUND(I413*H413,2)</f>
        <v>0</v>
      </c>
      <c r="R413" s="231">
        <f>ROUND(J413*H413,2)</f>
        <v>0</v>
      </c>
      <c r="S413" s="92"/>
      <c r="T413" s="232">
        <f>S413*H413</f>
        <v>0</v>
      </c>
      <c r="U413" s="232">
        <v>0.080839999999999995</v>
      </c>
      <c r="V413" s="232">
        <f>U413*H413</f>
        <v>1.8189</v>
      </c>
      <c r="W413" s="232">
        <v>0</v>
      </c>
      <c r="X413" s="233">
        <f>W413*H413</f>
        <v>0</v>
      </c>
      <c r="Y413" s="39"/>
      <c r="Z413" s="39"/>
      <c r="AA413" s="39"/>
      <c r="AB413" s="39"/>
      <c r="AC413" s="39"/>
      <c r="AD413" s="39"/>
      <c r="AE413" s="39"/>
      <c r="AR413" s="234" t="s">
        <v>174</v>
      </c>
      <c r="AT413" s="234" t="s">
        <v>169</v>
      </c>
      <c r="AU413" s="234" t="s">
        <v>88</v>
      </c>
      <c r="AY413" s="18" t="s">
        <v>167</v>
      </c>
      <c r="BE413" s="235">
        <f>IF(O413="základní",K413,0)</f>
        <v>0</v>
      </c>
      <c r="BF413" s="235">
        <f>IF(O413="snížená",K413,0)</f>
        <v>0</v>
      </c>
      <c r="BG413" s="235">
        <f>IF(O413="zákl. přenesená",K413,0)</f>
        <v>0</v>
      </c>
      <c r="BH413" s="235">
        <f>IF(O413="sníž. přenesená",K413,0)</f>
        <v>0</v>
      </c>
      <c r="BI413" s="235">
        <f>IF(O413="nulová",K413,0)</f>
        <v>0</v>
      </c>
      <c r="BJ413" s="18" t="s">
        <v>86</v>
      </c>
      <c r="BK413" s="235">
        <f>ROUND(P413*H413,2)</f>
        <v>0</v>
      </c>
      <c r="BL413" s="18" t="s">
        <v>174</v>
      </c>
      <c r="BM413" s="234" t="s">
        <v>1829</v>
      </c>
    </row>
    <row r="414" s="2" customFormat="1">
      <c r="A414" s="39"/>
      <c r="B414" s="40"/>
      <c r="C414" s="41"/>
      <c r="D414" s="236" t="s">
        <v>176</v>
      </c>
      <c r="E414" s="41"/>
      <c r="F414" s="237" t="s">
        <v>1830</v>
      </c>
      <c r="G414" s="41"/>
      <c r="H414" s="41"/>
      <c r="I414" s="238"/>
      <c r="J414" s="238"/>
      <c r="K414" s="41"/>
      <c r="L414" s="41"/>
      <c r="M414" s="45"/>
      <c r="N414" s="239"/>
      <c r="O414" s="240"/>
      <c r="P414" s="92"/>
      <c r="Q414" s="92"/>
      <c r="R414" s="92"/>
      <c r="S414" s="92"/>
      <c r="T414" s="92"/>
      <c r="U414" s="92"/>
      <c r="V414" s="92"/>
      <c r="W414" s="92"/>
      <c r="X414" s="93"/>
      <c r="Y414" s="39"/>
      <c r="Z414" s="39"/>
      <c r="AA414" s="39"/>
      <c r="AB414" s="39"/>
      <c r="AC414" s="39"/>
      <c r="AD414" s="39"/>
      <c r="AE414" s="39"/>
      <c r="AT414" s="18" t="s">
        <v>176</v>
      </c>
      <c r="AU414" s="18" t="s">
        <v>88</v>
      </c>
    </row>
    <row r="415" s="2" customFormat="1">
      <c r="A415" s="39"/>
      <c r="B415" s="40"/>
      <c r="C415" s="41"/>
      <c r="D415" s="241" t="s">
        <v>178</v>
      </c>
      <c r="E415" s="41"/>
      <c r="F415" s="242" t="s">
        <v>1831</v>
      </c>
      <c r="G415" s="41"/>
      <c r="H415" s="41"/>
      <c r="I415" s="238"/>
      <c r="J415" s="238"/>
      <c r="K415" s="41"/>
      <c r="L415" s="41"/>
      <c r="M415" s="45"/>
      <c r="N415" s="239"/>
      <c r="O415" s="240"/>
      <c r="P415" s="92"/>
      <c r="Q415" s="92"/>
      <c r="R415" s="92"/>
      <c r="S415" s="92"/>
      <c r="T415" s="92"/>
      <c r="U415" s="92"/>
      <c r="V415" s="92"/>
      <c r="W415" s="92"/>
      <c r="X415" s="93"/>
      <c r="Y415" s="39"/>
      <c r="Z415" s="39"/>
      <c r="AA415" s="39"/>
      <c r="AB415" s="39"/>
      <c r="AC415" s="39"/>
      <c r="AD415" s="39"/>
      <c r="AE415" s="39"/>
      <c r="AT415" s="18" t="s">
        <v>178</v>
      </c>
      <c r="AU415" s="18" t="s">
        <v>88</v>
      </c>
    </row>
    <row r="416" s="2" customFormat="1">
      <c r="A416" s="39"/>
      <c r="B416" s="40"/>
      <c r="C416" s="41"/>
      <c r="D416" s="236" t="s">
        <v>186</v>
      </c>
      <c r="E416" s="41"/>
      <c r="F416" s="243" t="s">
        <v>1832</v>
      </c>
      <c r="G416" s="41"/>
      <c r="H416" s="41"/>
      <c r="I416" s="238"/>
      <c r="J416" s="238"/>
      <c r="K416" s="41"/>
      <c r="L416" s="41"/>
      <c r="M416" s="45"/>
      <c r="N416" s="239"/>
      <c r="O416" s="240"/>
      <c r="P416" s="92"/>
      <c r="Q416" s="92"/>
      <c r="R416" s="92"/>
      <c r="S416" s="92"/>
      <c r="T416" s="92"/>
      <c r="U416" s="92"/>
      <c r="V416" s="92"/>
      <c r="W416" s="92"/>
      <c r="X416" s="93"/>
      <c r="Y416" s="39"/>
      <c r="Z416" s="39"/>
      <c r="AA416" s="39"/>
      <c r="AB416" s="39"/>
      <c r="AC416" s="39"/>
      <c r="AD416" s="39"/>
      <c r="AE416" s="39"/>
      <c r="AT416" s="18" t="s">
        <v>186</v>
      </c>
      <c r="AU416" s="18" t="s">
        <v>88</v>
      </c>
    </row>
    <row r="417" s="2" customFormat="1" ht="24.15" customHeight="1">
      <c r="A417" s="39"/>
      <c r="B417" s="40"/>
      <c r="C417" s="222" t="s">
        <v>877</v>
      </c>
      <c r="D417" s="222" t="s">
        <v>169</v>
      </c>
      <c r="E417" s="223" t="s">
        <v>1007</v>
      </c>
      <c r="F417" s="224" t="s">
        <v>1008</v>
      </c>
      <c r="G417" s="225" t="s">
        <v>576</v>
      </c>
      <c r="H417" s="226">
        <v>106.40000000000001</v>
      </c>
      <c r="I417" s="227"/>
      <c r="J417" s="227"/>
      <c r="K417" s="228">
        <f>ROUND(P417*H417,2)</f>
        <v>0</v>
      </c>
      <c r="L417" s="224" t="s">
        <v>478</v>
      </c>
      <c r="M417" s="45"/>
      <c r="N417" s="229" t="s">
        <v>1</v>
      </c>
      <c r="O417" s="230" t="s">
        <v>41</v>
      </c>
      <c r="P417" s="231">
        <f>I417+J417</f>
        <v>0</v>
      </c>
      <c r="Q417" s="231">
        <f>ROUND(I417*H417,2)</f>
        <v>0</v>
      </c>
      <c r="R417" s="231">
        <f>ROUND(J417*H417,2)</f>
        <v>0</v>
      </c>
      <c r="S417" s="92"/>
      <c r="T417" s="232">
        <f>S417*H417</f>
        <v>0</v>
      </c>
      <c r="U417" s="232">
        <v>0.089779999999999999</v>
      </c>
      <c r="V417" s="232">
        <f>U417*H417</f>
        <v>9.5525920000000006</v>
      </c>
      <c r="W417" s="232">
        <v>0</v>
      </c>
      <c r="X417" s="233">
        <f>W417*H417</f>
        <v>0</v>
      </c>
      <c r="Y417" s="39"/>
      <c r="Z417" s="39"/>
      <c r="AA417" s="39"/>
      <c r="AB417" s="39"/>
      <c r="AC417" s="39"/>
      <c r="AD417" s="39"/>
      <c r="AE417" s="39"/>
      <c r="AR417" s="234" t="s">
        <v>174</v>
      </c>
      <c r="AT417" s="234" t="s">
        <v>169</v>
      </c>
      <c r="AU417" s="234" t="s">
        <v>88</v>
      </c>
      <c r="AY417" s="18" t="s">
        <v>167</v>
      </c>
      <c r="BE417" s="235">
        <f>IF(O417="základní",K417,0)</f>
        <v>0</v>
      </c>
      <c r="BF417" s="235">
        <f>IF(O417="snížená",K417,0)</f>
        <v>0</v>
      </c>
      <c r="BG417" s="235">
        <f>IF(O417="zákl. přenesená",K417,0)</f>
        <v>0</v>
      </c>
      <c r="BH417" s="235">
        <f>IF(O417="sníž. přenesená",K417,0)</f>
        <v>0</v>
      </c>
      <c r="BI417" s="235">
        <f>IF(O417="nulová",K417,0)</f>
        <v>0</v>
      </c>
      <c r="BJ417" s="18" t="s">
        <v>86</v>
      </c>
      <c r="BK417" s="235">
        <f>ROUND(P417*H417,2)</f>
        <v>0</v>
      </c>
      <c r="BL417" s="18" t="s">
        <v>174</v>
      </c>
      <c r="BM417" s="234" t="s">
        <v>1833</v>
      </c>
    </row>
    <row r="418" s="2" customFormat="1">
      <c r="A418" s="39"/>
      <c r="B418" s="40"/>
      <c r="C418" s="41"/>
      <c r="D418" s="236" t="s">
        <v>176</v>
      </c>
      <c r="E418" s="41"/>
      <c r="F418" s="237" t="s">
        <v>1010</v>
      </c>
      <c r="G418" s="41"/>
      <c r="H418" s="41"/>
      <c r="I418" s="238"/>
      <c r="J418" s="238"/>
      <c r="K418" s="41"/>
      <c r="L418" s="41"/>
      <c r="M418" s="45"/>
      <c r="N418" s="239"/>
      <c r="O418" s="240"/>
      <c r="P418" s="92"/>
      <c r="Q418" s="92"/>
      <c r="R418" s="92"/>
      <c r="S418" s="92"/>
      <c r="T418" s="92"/>
      <c r="U418" s="92"/>
      <c r="V418" s="92"/>
      <c r="W418" s="92"/>
      <c r="X418" s="93"/>
      <c r="Y418" s="39"/>
      <c r="Z418" s="39"/>
      <c r="AA418" s="39"/>
      <c r="AB418" s="39"/>
      <c r="AC418" s="39"/>
      <c r="AD418" s="39"/>
      <c r="AE418" s="39"/>
      <c r="AT418" s="18" t="s">
        <v>176</v>
      </c>
      <c r="AU418" s="18" t="s">
        <v>88</v>
      </c>
    </row>
    <row r="419" s="2" customFormat="1">
      <c r="A419" s="39"/>
      <c r="B419" s="40"/>
      <c r="C419" s="41"/>
      <c r="D419" s="241" t="s">
        <v>178</v>
      </c>
      <c r="E419" s="41"/>
      <c r="F419" s="242" t="s">
        <v>1011</v>
      </c>
      <c r="G419" s="41"/>
      <c r="H419" s="41"/>
      <c r="I419" s="238"/>
      <c r="J419" s="238"/>
      <c r="K419" s="41"/>
      <c r="L419" s="41"/>
      <c r="M419" s="45"/>
      <c r="N419" s="239"/>
      <c r="O419" s="240"/>
      <c r="P419" s="92"/>
      <c r="Q419" s="92"/>
      <c r="R419" s="92"/>
      <c r="S419" s="92"/>
      <c r="T419" s="92"/>
      <c r="U419" s="92"/>
      <c r="V419" s="92"/>
      <c r="W419" s="92"/>
      <c r="X419" s="93"/>
      <c r="Y419" s="39"/>
      <c r="Z419" s="39"/>
      <c r="AA419" s="39"/>
      <c r="AB419" s="39"/>
      <c r="AC419" s="39"/>
      <c r="AD419" s="39"/>
      <c r="AE419" s="39"/>
      <c r="AT419" s="18" t="s">
        <v>178</v>
      </c>
      <c r="AU419" s="18" t="s">
        <v>88</v>
      </c>
    </row>
    <row r="420" s="2" customFormat="1" ht="24.15" customHeight="1">
      <c r="A420" s="39"/>
      <c r="B420" s="40"/>
      <c r="C420" s="254" t="s">
        <v>879</v>
      </c>
      <c r="D420" s="254" t="s">
        <v>345</v>
      </c>
      <c r="E420" s="255" t="s">
        <v>1014</v>
      </c>
      <c r="F420" s="256" t="s">
        <v>1015</v>
      </c>
      <c r="G420" s="257" t="s">
        <v>172</v>
      </c>
      <c r="H420" s="258">
        <v>13.406000000000001</v>
      </c>
      <c r="I420" s="259"/>
      <c r="J420" s="260"/>
      <c r="K420" s="261">
        <f>ROUND(P420*H420,2)</f>
        <v>0</v>
      </c>
      <c r="L420" s="256" t="s">
        <v>478</v>
      </c>
      <c r="M420" s="262"/>
      <c r="N420" s="263" t="s">
        <v>1</v>
      </c>
      <c r="O420" s="230" t="s">
        <v>41</v>
      </c>
      <c r="P420" s="231">
        <f>I420+J420</f>
        <v>0</v>
      </c>
      <c r="Q420" s="231">
        <f>ROUND(I420*H420,2)</f>
        <v>0</v>
      </c>
      <c r="R420" s="231">
        <f>ROUND(J420*H420,2)</f>
        <v>0</v>
      </c>
      <c r="S420" s="92"/>
      <c r="T420" s="232">
        <f>S420*H420</f>
        <v>0</v>
      </c>
      <c r="U420" s="232">
        <v>0.22800000000000001</v>
      </c>
      <c r="V420" s="232">
        <f>U420*H420</f>
        <v>3.0565680000000004</v>
      </c>
      <c r="W420" s="232">
        <v>0</v>
      </c>
      <c r="X420" s="233">
        <f>W420*H420</f>
        <v>0</v>
      </c>
      <c r="Y420" s="39"/>
      <c r="Z420" s="39"/>
      <c r="AA420" s="39"/>
      <c r="AB420" s="39"/>
      <c r="AC420" s="39"/>
      <c r="AD420" s="39"/>
      <c r="AE420" s="39"/>
      <c r="AR420" s="234" t="s">
        <v>221</v>
      </c>
      <c r="AT420" s="234" t="s">
        <v>345</v>
      </c>
      <c r="AU420" s="234" t="s">
        <v>88</v>
      </c>
      <c r="AY420" s="18" t="s">
        <v>167</v>
      </c>
      <c r="BE420" s="235">
        <f>IF(O420="základní",K420,0)</f>
        <v>0</v>
      </c>
      <c r="BF420" s="235">
        <f>IF(O420="snížená",K420,0)</f>
        <v>0</v>
      </c>
      <c r="BG420" s="235">
        <f>IF(O420="zákl. přenesená",K420,0)</f>
        <v>0</v>
      </c>
      <c r="BH420" s="235">
        <f>IF(O420="sníž. přenesená",K420,0)</f>
        <v>0</v>
      </c>
      <c r="BI420" s="235">
        <f>IF(O420="nulová",K420,0)</f>
        <v>0</v>
      </c>
      <c r="BJ420" s="18" t="s">
        <v>86</v>
      </c>
      <c r="BK420" s="235">
        <f>ROUND(P420*H420,2)</f>
        <v>0</v>
      </c>
      <c r="BL420" s="18" t="s">
        <v>174</v>
      </c>
      <c r="BM420" s="234" t="s">
        <v>1834</v>
      </c>
    </row>
    <row r="421" s="2" customFormat="1">
      <c r="A421" s="39"/>
      <c r="B421" s="40"/>
      <c r="C421" s="41"/>
      <c r="D421" s="236" t="s">
        <v>176</v>
      </c>
      <c r="E421" s="41"/>
      <c r="F421" s="237" t="s">
        <v>1015</v>
      </c>
      <c r="G421" s="41"/>
      <c r="H421" s="41"/>
      <c r="I421" s="238"/>
      <c r="J421" s="238"/>
      <c r="K421" s="41"/>
      <c r="L421" s="41"/>
      <c r="M421" s="45"/>
      <c r="N421" s="239"/>
      <c r="O421" s="240"/>
      <c r="P421" s="92"/>
      <c r="Q421" s="92"/>
      <c r="R421" s="92"/>
      <c r="S421" s="92"/>
      <c r="T421" s="92"/>
      <c r="U421" s="92"/>
      <c r="V421" s="92"/>
      <c r="W421" s="92"/>
      <c r="X421" s="93"/>
      <c r="Y421" s="39"/>
      <c r="Z421" s="39"/>
      <c r="AA421" s="39"/>
      <c r="AB421" s="39"/>
      <c r="AC421" s="39"/>
      <c r="AD421" s="39"/>
      <c r="AE421" s="39"/>
      <c r="AT421" s="18" t="s">
        <v>176</v>
      </c>
      <c r="AU421" s="18" t="s">
        <v>88</v>
      </c>
    </row>
    <row r="422" s="2" customFormat="1">
      <c r="A422" s="39"/>
      <c r="B422" s="40"/>
      <c r="C422" s="41"/>
      <c r="D422" s="236" t="s">
        <v>186</v>
      </c>
      <c r="E422" s="41"/>
      <c r="F422" s="243" t="s">
        <v>1017</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186</v>
      </c>
      <c r="AU422" s="18" t="s">
        <v>88</v>
      </c>
    </row>
    <row r="423" s="13" customFormat="1">
      <c r="A423" s="13"/>
      <c r="B423" s="244"/>
      <c r="C423" s="245"/>
      <c r="D423" s="236" t="s">
        <v>304</v>
      </c>
      <c r="E423" s="268" t="s">
        <v>1</v>
      </c>
      <c r="F423" s="246" t="s">
        <v>1835</v>
      </c>
      <c r="G423" s="245"/>
      <c r="H423" s="247">
        <v>13.406000000000001</v>
      </c>
      <c r="I423" s="248"/>
      <c r="J423" s="248"/>
      <c r="K423" s="245"/>
      <c r="L423" s="245"/>
      <c r="M423" s="249"/>
      <c r="N423" s="250"/>
      <c r="O423" s="251"/>
      <c r="P423" s="251"/>
      <c r="Q423" s="251"/>
      <c r="R423" s="251"/>
      <c r="S423" s="251"/>
      <c r="T423" s="251"/>
      <c r="U423" s="251"/>
      <c r="V423" s="251"/>
      <c r="W423" s="251"/>
      <c r="X423" s="252"/>
      <c r="Y423" s="13"/>
      <c r="Z423" s="13"/>
      <c r="AA423" s="13"/>
      <c r="AB423" s="13"/>
      <c r="AC423" s="13"/>
      <c r="AD423" s="13"/>
      <c r="AE423" s="13"/>
      <c r="AT423" s="253" t="s">
        <v>304</v>
      </c>
      <c r="AU423" s="253" t="s">
        <v>88</v>
      </c>
      <c r="AV423" s="13" t="s">
        <v>88</v>
      </c>
      <c r="AW423" s="13" t="s">
        <v>5</v>
      </c>
      <c r="AX423" s="13" t="s">
        <v>86</v>
      </c>
      <c r="AY423" s="253" t="s">
        <v>167</v>
      </c>
    </row>
    <row r="424" s="2" customFormat="1" ht="24.15" customHeight="1">
      <c r="A424" s="39"/>
      <c r="B424" s="40"/>
      <c r="C424" s="222" t="s">
        <v>881</v>
      </c>
      <c r="D424" s="222" t="s">
        <v>169</v>
      </c>
      <c r="E424" s="223" t="s">
        <v>1030</v>
      </c>
      <c r="F424" s="224" t="s">
        <v>1031</v>
      </c>
      <c r="G424" s="225" t="s">
        <v>576</v>
      </c>
      <c r="H424" s="226">
        <v>92.700000000000003</v>
      </c>
      <c r="I424" s="227"/>
      <c r="J424" s="227"/>
      <c r="K424" s="228">
        <f>ROUND(P424*H424,2)</f>
        <v>0</v>
      </c>
      <c r="L424" s="224" t="s">
        <v>478</v>
      </c>
      <c r="M424" s="45"/>
      <c r="N424" s="229" t="s">
        <v>1</v>
      </c>
      <c r="O424" s="230" t="s">
        <v>41</v>
      </c>
      <c r="P424" s="231">
        <f>I424+J424</f>
        <v>0</v>
      </c>
      <c r="Q424" s="231">
        <f>ROUND(I424*H424,2)</f>
        <v>0</v>
      </c>
      <c r="R424" s="231">
        <f>ROUND(J424*H424,2)</f>
        <v>0</v>
      </c>
      <c r="S424" s="92"/>
      <c r="T424" s="232">
        <f>S424*H424</f>
        <v>0</v>
      </c>
      <c r="U424" s="232">
        <v>0.16849</v>
      </c>
      <c r="V424" s="232">
        <f>U424*H424</f>
        <v>15.619023</v>
      </c>
      <c r="W424" s="232">
        <v>0</v>
      </c>
      <c r="X424" s="233">
        <f>W424*H424</f>
        <v>0</v>
      </c>
      <c r="Y424" s="39"/>
      <c r="Z424" s="39"/>
      <c r="AA424" s="39"/>
      <c r="AB424" s="39"/>
      <c r="AC424" s="39"/>
      <c r="AD424" s="39"/>
      <c r="AE424" s="39"/>
      <c r="AR424" s="234" t="s">
        <v>174</v>
      </c>
      <c r="AT424" s="234" t="s">
        <v>169</v>
      </c>
      <c r="AU424" s="234" t="s">
        <v>88</v>
      </c>
      <c r="AY424" s="18" t="s">
        <v>167</v>
      </c>
      <c r="BE424" s="235">
        <f>IF(O424="základní",K424,0)</f>
        <v>0</v>
      </c>
      <c r="BF424" s="235">
        <f>IF(O424="snížená",K424,0)</f>
        <v>0</v>
      </c>
      <c r="BG424" s="235">
        <f>IF(O424="zákl. přenesená",K424,0)</f>
        <v>0</v>
      </c>
      <c r="BH424" s="235">
        <f>IF(O424="sníž. přenesená",K424,0)</f>
        <v>0</v>
      </c>
      <c r="BI424" s="235">
        <f>IF(O424="nulová",K424,0)</f>
        <v>0</v>
      </c>
      <c r="BJ424" s="18" t="s">
        <v>86</v>
      </c>
      <c r="BK424" s="235">
        <f>ROUND(P424*H424,2)</f>
        <v>0</v>
      </c>
      <c r="BL424" s="18" t="s">
        <v>174</v>
      </c>
      <c r="BM424" s="234" t="s">
        <v>1836</v>
      </c>
    </row>
    <row r="425" s="2" customFormat="1">
      <c r="A425" s="39"/>
      <c r="B425" s="40"/>
      <c r="C425" s="41"/>
      <c r="D425" s="236" t="s">
        <v>176</v>
      </c>
      <c r="E425" s="41"/>
      <c r="F425" s="237" t="s">
        <v>1033</v>
      </c>
      <c r="G425" s="41"/>
      <c r="H425" s="41"/>
      <c r="I425" s="238"/>
      <c r="J425" s="238"/>
      <c r="K425" s="41"/>
      <c r="L425" s="41"/>
      <c r="M425" s="45"/>
      <c r="N425" s="239"/>
      <c r="O425" s="240"/>
      <c r="P425" s="92"/>
      <c r="Q425" s="92"/>
      <c r="R425" s="92"/>
      <c r="S425" s="92"/>
      <c r="T425" s="92"/>
      <c r="U425" s="92"/>
      <c r="V425" s="92"/>
      <c r="W425" s="92"/>
      <c r="X425" s="93"/>
      <c r="Y425" s="39"/>
      <c r="Z425" s="39"/>
      <c r="AA425" s="39"/>
      <c r="AB425" s="39"/>
      <c r="AC425" s="39"/>
      <c r="AD425" s="39"/>
      <c r="AE425" s="39"/>
      <c r="AT425" s="18" t="s">
        <v>176</v>
      </c>
      <c r="AU425" s="18" t="s">
        <v>88</v>
      </c>
    </row>
    <row r="426" s="2" customFormat="1">
      <c r="A426" s="39"/>
      <c r="B426" s="40"/>
      <c r="C426" s="41"/>
      <c r="D426" s="241" t="s">
        <v>178</v>
      </c>
      <c r="E426" s="41"/>
      <c r="F426" s="242" t="s">
        <v>1034</v>
      </c>
      <c r="G426" s="41"/>
      <c r="H426" s="41"/>
      <c r="I426" s="238"/>
      <c r="J426" s="238"/>
      <c r="K426" s="41"/>
      <c r="L426" s="41"/>
      <c r="M426" s="45"/>
      <c r="N426" s="239"/>
      <c r="O426" s="240"/>
      <c r="P426" s="92"/>
      <c r="Q426" s="92"/>
      <c r="R426" s="92"/>
      <c r="S426" s="92"/>
      <c r="T426" s="92"/>
      <c r="U426" s="92"/>
      <c r="V426" s="92"/>
      <c r="W426" s="92"/>
      <c r="X426" s="93"/>
      <c r="Y426" s="39"/>
      <c r="Z426" s="39"/>
      <c r="AA426" s="39"/>
      <c r="AB426" s="39"/>
      <c r="AC426" s="39"/>
      <c r="AD426" s="39"/>
      <c r="AE426" s="39"/>
      <c r="AT426" s="18" t="s">
        <v>178</v>
      </c>
      <c r="AU426" s="18" t="s">
        <v>88</v>
      </c>
    </row>
    <row r="427" s="2" customFormat="1" ht="24.15" customHeight="1">
      <c r="A427" s="39"/>
      <c r="B427" s="40"/>
      <c r="C427" s="222" t="s">
        <v>883</v>
      </c>
      <c r="D427" s="222" t="s">
        <v>169</v>
      </c>
      <c r="E427" s="223" t="s">
        <v>1635</v>
      </c>
      <c r="F427" s="224" t="s">
        <v>1636</v>
      </c>
      <c r="G427" s="225" t="s">
        <v>576</v>
      </c>
      <c r="H427" s="226">
        <v>13.699999999999999</v>
      </c>
      <c r="I427" s="227"/>
      <c r="J427" s="227"/>
      <c r="K427" s="228">
        <f>ROUND(P427*H427,2)</f>
        <v>0</v>
      </c>
      <c r="L427" s="224" t="s">
        <v>478</v>
      </c>
      <c r="M427" s="45"/>
      <c r="N427" s="229" t="s">
        <v>1</v>
      </c>
      <c r="O427" s="230" t="s">
        <v>41</v>
      </c>
      <c r="P427" s="231">
        <f>I427+J427</f>
        <v>0</v>
      </c>
      <c r="Q427" s="231">
        <f>ROUND(I427*H427,2)</f>
        <v>0</v>
      </c>
      <c r="R427" s="231">
        <f>ROUND(J427*H427,2)</f>
        <v>0</v>
      </c>
      <c r="S427" s="92"/>
      <c r="T427" s="232">
        <f>S427*H427</f>
        <v>0</v>
      </c>
      <c r="U427" s="232">
        <v>0.14066999999999999</v>
      </c>
      <c r="V427" s="232">
        <f>U427*H427</f>
        <v>1.9271789999999998</v>
      </c>
      <c r="W427" s="232">
        <v>0</v>
      </c>
      <c r="X427" s="233">
        <f>W427*H427</f>
        <v>0</v>
      </c>
      <c r="Y427" s="39"/>
      <c r="Z427" s="39"/>
      <c r="AA427" s="39"/>
      <c r="AB427" s="39"/>
      <c r="AC427" s="39"/>
      <c r="AD427" s="39"/>
      <c r="AE427" s="39"/>
      <c r="AR427" s="234" t="s">
        <v>174</v>
      </c>
      <c r="AT427" s="234" t="s">
        <v>169</v>
      </c>
      <c r="AU427" s="234" t="s">
        <v>88</v>
      </c>
      <c r="AY427" s="18" t="s">
        <v>167</v>
      </c>
      <c r="BE427" s="235">
        <f>IF(O427="základní",K427,0)</f>
        <v>0</v>
      </c>
      <c r="BF427" s="235">
        <f>IF(O427="snížená",K427,0)</f>
        <v>0</v>
      </c>
      <c r="BG427" s="235">
        <f>IF(O427="zákl. přenesená",K427,0)</f>
        <v>0</v>
      </c>
      <c r="BH427" s="235">
        <f>IF(O427="sníž. přenesená",K427,0)</f>
        <v>0</v>
      </c>
      <c r="BI427" s="235">
        <f>IF(O427="nulová",K427,0)</f>
        <v>0</v>
      </c>
      <c r="BJ427" s="18" t="s">
        <v>86</v>
      </c>
      <c r="BK427" s="235">
        <f>ROUND(P427*H427,2)</f>
        <v>0</v>
      </c>
      <c r="BL427" s="18" t="s">
        <v>174</v>
      </c>
      <c r="BM427" s="234" t="s">
        <v>1837</v>
      </c>
    </row>
    <row r="428" s="2" customFormat="1">
      <c r="A428" s="39"/>
      <c r="B428" s="40"/>
      <c r="C428" s="41"/>
      <c r="D428" s="236" t="s">
        <v>176</v>
      </c>
      <c r="E428" s="41"/>
      <c r="F428" s="237" t="s">
        <v>1638</v>
      </c>
      <c r="G428" s="41"/>
      <c r="H428" s="41"/>
      <c r="I428" s="238"/>
      <c r="J428" s="238"/>
      <c r="K428" s="41"/>
      <c r="L428" s="41"/>
      <c r="M428" s="45"/>
      <c r="N428" s="239"/>
      <c r="O428" s="240"/>
      <c r="P428" s="92"/>
      <c r="Q428" s="92"/>
      <c r="R428" s="92"/>
      <c r="S428" s="92"/>
      <c r="T428" s="92"/>
      <c r="U428" s="92"/>
      <c r="V428" s="92"/>
      <c r="W428" s="92"/>
      <c r="X428" s="93"/>
      <c r="Y428" s="39"/>
      <c r="Z428" s="39"/>
      <c r="AA428" s="39"/>
      <c r="AB428" s="39"/>
      <c r="AC428" s="39"/>
      <c r="AD428" s="39"/>
      <c r="AE428" s="39"/>
      <c r="AT428" s="18" t="s">
        <v>176</v>
      </c>
      <c r="AU428" s="18" t="s">
        <v>88</v>
      </c>
    </row>
    <row r="429" s="2" customFormat="1">
      <c r="A429" s="39"/>
      <c r="B429" s="40"/>
      <c r="C429" s="41"/>
      <c r="D429" s="241" t="s">
        <v>178</v>
      </c>
      <c r="E429" s="41"/>
      <c r="F429" s="242" t="s">
        <v>1639</v>
      </c>
      <c r="G429" s="41"/>
      <c r="H429" s="41"/>
      <c r="I429" s="238"/>
      <c r="J429" s="238"/>
      <c r="K429" s="41"/>
      <c r="L429" s="41"/>
      <c r="M429" s="45"/>
      <c r="N429" s="239"/>
      <c r="O429" s="240"/>
      <c r="P429" s="92"/>
      <c r="Q429" s="92"/>
      <c r="R429" s="92"/>
      <c r="S429" s="92"/>
      <c r="T429" s="92"/>
      <c r="U429" s="92"/>
      <c r="V429" s="92"/>
      <c r="W429" s="92"/>
      <c r="X429" s="93"/>
      <c r="Y429" s="39"/>
      <c r="Z429" s="39"/>
      <c r="AA429" s="39"/>
      <c r="AB429" s="39"/>
      <c r="AC429" s="39"/>
      <c r="AD429" s="39"/>
      <c r="AE429" s="39"/>
      <c r="AT429" s="18" t="s">
        <v>178</v>
      </c>
      <c r="AU429" s="18" t="s">
        <v>88</v>
      </c>
    </row>
    <row r="430" s="2" customFormat="1" ht="24.15" customHeight="1">
      <c r="A430" s="39"/>
      <c r="B430" s="40"/>
      <c r="C430" s="222" t="s">
        <v>889</v>
      </c>
      <c r="D430" s="222" t="s">
        <v>169</v>
      </c>
      <c r="E430" s="223" t="s">
        <v>1050</v>
      </c>
      <c r="F430" s="224" t="s">
        <v>1051</v>
      </c>
      <c r="G430" s="225" t="s">
        <v>576</v>
      </c>
      <c r="H430" s="226">
        <v>21</v>
      </c>
      <c r="I430" s="227"/>
      <c r="J430" s="227"/>
      <c r="K430" s="228">
        <f>ROUND(P430*H430,2)</f>
        <v>0</v>
      </c>
      <c r="L430" s="224" t="s">
        <v>478</v>
      </c>
      <c r="M430" s="45"/>
      <c r="N430" s="229" t="s">
        <v>1</v>
      </c>
      <c r="O430" s="230" t="s">
        <v>41</v>
      </c>
      <c r="P430" s="231">
        <f>I430+J430</f>
        <v>0</v>
      </c>
      <c r="Q430" s="231">
        <f>ROUND(I430*H430,2)</f>
        <v>0</v>
      </c>
      <c r="R430" s="231">
        <f>ROUND(J430*H430,2)</f>
        <v>0</v>
      </c>
      <c r="S430" s="92"/>
      <c r="T430" s="232">
        <f>S430*H430</f>
        <v>0</v>
      </c>
      <c r="U430" s="232">
        <v>0.10095</v>
      </c>
      <c r="V430" s="232">
        <f>U430*H430</f>
        <v>2.1199499999999998</v>
      </c>
      <c r="W430" s="232">
        <v>0</v>
      </c>
      <c r="X430" s="233">
        <f>W430*H430</f>
        <v>0</v>
      </c>
      <c r="Y430" s="39"/>
      <c r="Z430" s="39"/>
      <c r="AA430" s="39"/>
      <c r="AB430" s="39"/>
      <c r="AC430" s="39"/>
      <c r="AD430" s="39"/>
      <c r="AE430" s="39"/>
      <c r="AR430" s="234" t="s">
        <v>174</v>
      </c>
      <c r="AT430" s="234" t="s">
        <v>169</v>
      </c>
      <c r="AU430" s="234" t="s">
        <v>88</v>
      </c>
      <c r="AY430" s="18" t="s">
        <v>167</v>
      </c>
      <c r="BE430" s="235">
        <f>IF(O430="základní",K430,0)</f>
        <v>0</v>
      </c>
      <c r="BF430" s="235">
        <f>IF(O430="snížená",K430,0)</f>
        <v>0</v>
      </c>
      <c r="BG430" s="235">
        <f>IF(O430="zákl. přenesená",K430,0)</f>
        <v>0</v>
      </c>
      <c r="BH430" s="235">
        <f>IF(O430="sníž. přenesená",K430,0)</f>
        <v>0</v>
      </c>
      <c r="BI430" s="235">
        <f>IF(O430="nulová",K430,0)</f>
        <v>0</v>
      </c>
      <c r="BJ430" s="18" t="s">
        <v>86</v>
      </c>
      <c r="BK430" s="235">
        <f>ROUND(P430*H430,2)</f>
        <v>0</v>
      </c>
      <c r="BL430" s="18" t="s">
        <v>174</v>
      </c>
      <c r="BM430" s="234" t="s">
        <v>1838</v>
      </c>
    </row>
    <row r="431" s="2" customFormat="1">
      <c r="A431" s="39"/>
      <c r="B431" s="40"/>
      <c r="C431" s="41"/>
      <c r="D431" s="236" t="s">
        <v>176</v>
      </c>
      <c r="E431" s="41"/>
      <c r="F431" s="237" t="s">
        <v>1053</v>
      </c>
      <c r="G431" s="41"/>
      <c r="H431" s="41"/>
      <c r="I431" s="238"/>
      <c r="J431" s="238"/>
      <c r="K431" s="41"/>
      <c r="L431" s="41"/>
      <c r="M431" s="45"/>
      <c r="N431" s="239"/>
      <c r="O431" s="240"/>
      <c r="P431" s="92"/>
      <c r="Q431" s="92"/>
      <c r="R431" s="92"/>
      <c r="S431" s="92"/>
      <c r="T431" s="92"/>
      <c r="U431" s="92"/>
      <c r="V431" s="92"/>
      <c r="W431" s="92"/>
      <c r="X431" s="93"/>
      <c r="Y431" s="39"/>
      <c r="Z431" s="39"/>
      <c r="AA431" s="39"/>
      <c r="AB431" s="39"/>
      <c r="AC431" s="39"/>
      <c r="AD431" s="39"/>
      <c r="AE431" s="39"/>
      <c r="AT431" s="18" t="s">
        <v>176</v>
      </c>
      <c r="AU431" s="18" t="s">
        <v>88</v>
      </c>
    </row>
    <row r="432" s="2" customFormat="1">
      <c r="A432" s="39"/>
      <c r="B432" s="40"/>
      <c r="C432" s="41"/>
      <c r="D432" s="241" t="s">
        <v>178</v>
      </c>
      <c r="E432" s="41"/>
      <c r="F432" s="242" t="s">
        <v>1054</v>
      </c>
      <c r="G432" s="41"/>
      <c r="H432" s="41"/>
      <c r="I432" s="238"/>
      <c r="J432" s="238"/>
      <c r="K432" s="41"/>
      <c r="L432" s="41"/>
      <c r="M432" s="45"/>
      <c r="N432" s="239"/>
      <c r="O432" s="240"/>
      <c r="P432" s="92"/>
      <c r="Q432" s="92"/>
      <c r="R432" s="92"/>
      <c r="S432" s="92"/>
      <c r="T432" s="92"/>
      <c r="U432" s="92"/>
      <c r="V432" s="92"/>
      <c r="W432" s="92"/>
      <c r="X432" s="93"/>
      <c r="Y432" s="39"/>
      <c r="Z432" s="39"/>
      <c r="AA432" s="39"/>
      <c r="AB432" s="39"/>
      <c r="AC432" s="39"/>
      <c r="AD432" s="39"/>
      <c r="AE432" s="39"/>
      <c r="AT432" s="18" t="s">
        <v>178</v>
      </c>
      <c r="AU432" s="18" t="s">
        <v>88</v>
      </c>
    </row>
    <row r="433" s="2" customFormat="1" ht="24.15" customHeight="1">
      <c r="A433" s="39"/>
      <c r="B433" s="40"/>
      <c r="C433" s="254" t="s">
        <v>895</v>
      </c>
      <c r="D433" s="254" t="s">
        <v>345</v>
      </c>
      <c r="E433" s="255" t="s">
        <v>1839</v>
      </c>
      <c r="F433" s="256" t="s">
        <v>1840</v>
      </c>
      <c r="G433" s="257" t="s">
        <v>576</v>
      </c>
      <c r="H433" s="258">
        <v>20.475000000000001</v>
      </c>
      <c r="I433" s="259"/>
      <c r="J433" s="260"/>
      <c r="K433" s="261">
        <f>ROUND(P433*H433,2)</f>
        <v>0</v>
      </c>
      <c r="L433" s="256" t="s">
        <v>478</v>
      </c>
      <c r="M433" s="262"/>
      <c r="N433" s="263" t="s">
        <v>1</v>
      </c>
      <c r="O433" s="230" t="s">
        <v>41</v>
      </c>
      <c r="P433" s="231">
        <f>I433+J433</f>
        <v>0</v>
      </c>
      <c r="Q433" s="231">
        <f>ROUND(I433*H433,2)</f>
        <v>0</v>
      </c>
      <c r="R433" s="231">
        <f>ROUND(J433*H433,2)</f>
        <v>0</v>
      </c>
      <c r="S433" s="92"/>
      <c r="T433" s="232">
        <f>S433*H433</f>
        <v>0</v>
      </c>
      <c r="U433" s="232">
        <v>0.045999999999999999</v>
      </c>
      <c r="V433" s="232">
        <f>U433*H433</f>
        <v>0.94185000000000008</v>
      </c>
      <c r="W433" s="232">
        <v>0</v>
      </c>
      <c r="X433" s="233">
        <f>W433*H433</f>
        <v>0</v>
      </c>
      <c r="Y433" s="39"/>
      <c r="Z433" s="39"/>
      <c r="AA433" s="39"/>
      <c r="AB433" s="39"/>
      <c r="AC433" s="39"/>
      <c r="AD433" s="39"/>
      <c r="AE433" s="39"/>
      <c r="AR433" s="234" t="s">
        <v>221</v>
      </c>
      <c r="AT433" s="234" t="s">
        <v>345</v>
      </c>
      <c r="AU433" s="234" t="s">
        <v>88</v>
      </c>
      <c r="AY433" s="18" t="s">
        <v>167</v>
      </c>
      <c r="BE433" s="235">
        <f>IF(O433="základní",K433,0)</f>
        <v>0</v>
      </c>
      <c r="BF433" s="235">
        <f>IF(O433="snížená",K433,0)</f>
        <v>0</v>
      </c>
      <c r="BG433" s="235">
        <f>IF(O433="zákl. přenesená",K433,0)</f>
        <v>0</v>
      </c>
      <c r="BH433" s="235">
        <f>IF(O433="sníž. přenesená",K433,0)</f>
        <v>0</v>
      </c>
      <c r="BI433" s="235">
        <f>IF(O433="nulová",K433,0)</f>
        <v>0</v>
      </c>
      <c r="BJ433" s="18" t="s">
        <v>86</v>
      </c>
      <c r="BK433" s="235">
        <f>ROUND(P433*H433,2)</f>
        <v>0</v>
      </c>
      <c r="BL433" s="18" t="s">
        <v>174</v>
      </c>
      <c r="BM433" s="234" t="s">
        <v>1841</v>
      </c>
    </row>
    <row r="434" s="2" customFormat="1">
      <c r="A434" s="39"/>
      <c r="B434" s="40"/>
      <c r="C434" s="41"/>
      <c r="D434" s="236" t="s">
        <v>176</v>
      </c>
      <c r="E434" s="41"/>
      <c r="F434" s="237" t="s">
        <v>1840</v>
      </c>
      <c r="G434" s="41"/>
      <c r="H434" s="41"/>
      <c r="I434" s="238"/>
      <c r="J434" s="238"/>
      <c r="K434" s="41"/>
      <c r="L434" s="41"/>
      <c r="M434" s="45"/>
      <c r="N434" s="239"/>
      <c r="O434" s="240"/>
      <c r="P434" s="92"/>
      <c r="Q434" s="92"/>
      <c r="R434" s="92"/>
      <c r="S434" s="92"/>
      <c r="T434" s="92"/>
      <c r="U434" s="92"/>
      <c r="V434" s="92"/>
      <c r="W434" s="92"/>
      <c r="X434" s="93"/>
      <c r="Y434" s="39"/>
      <c r="Z434" s="39"/>
      <c r="AA434" s="39"/>
      <c r="AB434" s="39"/>
      <c r="AC434" s="39"/>
      <c r="AD434" s="39"/>
      <c r="AE434" s="39"/>
      <c r="AT434" s="18" t="s">
        <v>176</v>
      </c>
      <c r="AU434" s="18" t="s">
        <v>88</v>
      </c>
    </row>
    <row r="435" s="13" customFormat="1">
      <c r="A435" s="13"/>
      <c r="B435" s="244"/>
      <c r="C435" s="245"/>
      <c r="D435" s="236" t="s">
        <v>304</v>
      </c>
      <c r="E435" s="268" t="s">
        <v>1</v>
      </c>
      <c r="F435" s="246" t="s">
        <v>1842</v>
      </c>
      <c r="G435" s="245"/>
      <c r="H435" s="247">
        <v>20.475000000000001</v>
      </c>
      <c r="I435" s="248"/>
      <c r="J435" s="248"/>
      <c r="K435" s="245"/>
      <c r="L435" s="245"/>
      <c r="M435" s="249"/>
      <c r="N435" s="250"/>
      <c r="O435" s="251"/>
      <c r="P435" s="251"/>
      <c r="Q435" s="251"/>
      <c r="R435" s="251"/>
      <c r="S435" s="251"/>
      <c r="T435" s="251"/>
      <c r="U435" s="251"/>
      <c r="V435" s="251"/>
      <c r="W435" s="251"/>
      <c r="X435" s="252"/>
      <c r="Y435" s="13"/>
      <c r="Z435" s="13"/>
      <c r="AA435" s="13"/>
      <c r="AB435" s="13"/>
      <c r="AC435" s="13"/>
      <c r="AD435" s="13"/>
      <c r="AE435" s="13"/>
      <c r="AT435" s="253" t="s">
        <v>304</v>
      </c>
      <c r="AU435" s="253" t="s">
        <v>88</v>
      </c>
      <c r="AV435" s="13" t="s">
        <v>88</v>
      </c>
      <c r="AW435" s="13" t="s">
        <v>5</v>
      </c>
      <c r="AX435" s="13" t="s">
        <v>86</v>
      </c>
      <c r="AY435" s="253" t="s">
        <v>167</v>
      </c>
    </row>
    <row r="436" s="2" customFormat="1">
      <c r="A436" s="39"/>
      <c r="B436" s="40"/>
      <c r="C436" s="254" t="s">
        <v>901</v>
      </c>
      <c r="D436" s="254" t="s">
        <v>345</v>
      </c>
      <c r="E436" s="255" t="s">
        <v>1843</v>
      </c>
      <c r="F436" s="256" t="s">
        <v>1844</v>
      </c>
      <c r="G436" s="257" t="s">
        <v>576</v>
      </c>
      <c r="H436" s="258">
        <v>1.7</v>
      </c>
      <c r="I436" s="259"/>
      <c r="J436" s="260"/>
      <c r="K436" s="261">
        <f>ROUND(P436*H436,2)</f>
        <v>0</v>
      </c>
      <c r="L436" s="256" t="s">
        <v>478</v>
      </c>
      <c r="M436" s="262"/>
      <c r="N436" s="263" t="s">
        <v>1</v>
      </c>
      <c r="O436" s="230" t="s">
        <v>41</v>
      </c>
      <c r="P436" s="231">
        <f>I436+J436</f>
        <v>0</v>
      </c>
      <c r="Q436" s="231">
        <f>ROUND(I436*H436,2)</f>
        <v>0</v>
      </c>
      <c r="R436" s="231">
        <f>ROUND(J436*H436,2)</f>
        <v>0</v>
      </c>
      <c r="S436" s="92"/>
      <c r="T436" s="232">
        <f>S436*H436</f>
        <v>0</v>
      </c>
      <c r="U436" s="232">
        <v>0.060999999999999999</v>
      </c>
      <c r="V436" s="232">
        <f>U436*H436</f>
        <v>0.1037</v>
      </c>
      <c r="W436" s="232">
        <v>0</v>
      </c>
      <c r="X436" s="233">
        <f>W436*H436</f>
        <v>0</v>
      </c>
      <c r="Y436" s="39"/>
      <c r="Z436" s="39"/>
      <c r="AA436" s="39"/>
      <c r="AB436" s="39"/>
      <c r="AC436" s="39"/>
      <c r="AD436" s="39"/>
      <c r="AE436" s="39"/>
      <c r="AR436" s="234" t="s">
        <v>221</v>
      </c>
      <c r="AT436" s="234" t="s">
        <v>345</v>
      </c>
      <c r="AU436" s="234" t="s">
        <v>88</v>
      </c>
      <c r="AY436" s="18" t="s">
        <v>167</v>
      </c>
      <c r="BE436" s="235">
        <f>IF(O436="základní",K436,0)</f>
        <v>0</v>
      </c>
      <c r="BF436" s="235">
        <f>IF(O436="snížená",K436,0)</f>
        <v>0</v>
      </c>
      <c r="BG436" s="235">
        <f>IF(O436="zákl. přenesená",K436,0)</f>
        <v>0</v>
      </c>
      <c r="BH436" s="235">
        <f>IF(O436="sníž. přenesená",K436,0)</f>
        <v>0</v>
      </c>
      <c r="BI436" s="235">
        <f>IF(O436="nulová",K436,0)</f>
        <v>0</v>
      </c>
      <c r="BJ436" s="18" t="s">
        <v>86</v>
      </c>
      <c r="BK436" s="235">
        <f>ROUND(P436*H436,2)</f>
        <v>0</v>
      </c>
      <c r="BL436" s="18" t="s">
        <v>174</v>
      </c>
      <c r="BM436" s="234" t="s">
        <v>1845</v>
      </c>
    </row>
    <row r="437" s="2" customFormat="1">
      <c r="A437" s="39"/>
      <c r="B437" s="40"/>
      <c r="C437" s="41"/>
      <c r="D437" s="236" t="s">
        <v>176</v>
      </c>
      <c r="E437" s="41"/>
      <c r="F437" s="237" t="s">
        <v>1846</v>
      </c>
      <c r="G437" s="41"/>
      <c r="H437" s="41"/>
      <c r="I437" s="238"/>
      <c r="J437" s="238"/>
      <c r="K437" s="41"/>
      <c r="L437" s="41"/>
      <c r="M437" s="45"/>
      <c r="N437" s="239"/>
      <c r="O437" s="240"/>
      <c r="P437" s="92"/>
      <c r="Q437" s="92"/>
      <c r="R437" s="92"/>
      <c r="S437" s="92"/>
      <c r="T437" s="92"/>
      <c r="U437" s="92"/>
      <c r="V437" s="92"/>
      <c r="W437" s="92"/>
      <c r="X437" s="93"/>
      <c r="Y437" s="39"/>
      <c r="Z437" s="39"/>
      <c r="AA437" s="39"/>
      <c r="AB437" s="39"/>
      <c r="AC437" s="39"/>
      <c r="AD437" s="39"/>
      <c r="AE437" s="39"/>
      <c r="AT437" s="18" t="s">
        <v>176</v>
      </c>
      <c r="AU437" s="18" t="s">
        <v>88</v>
      </c>
    </row>
    <row r="438" s="2" customFormat="1" ht="24.15" customHeight="1">
      <c r="A438" s="39"/>
      <c r="B438" s="40"/>
      <c r="C438" s="222" t="s">
        <v>907</v>
      </c>
      <c r="D438" s="222" t="s">
        <v>169</v>
      </c>
      <c r="E438" s="223" t="s">
        <v>1061</v>
      </c>
      <c r="F438" s="224" t="s">
        <v>1062</v>
      </c>
      <c r="G438" s="225" t="s">
        <v>433</v>
      </c>
      <c r="H438" s="226">
        <v>5.9199999999999999</v>
      </c>
      <c r="I438" s="227"/>
      <c r="J438" s="227"/>
      <c r="K438" s="228">
        <f>ROUND(P438*H438,2)</f>
        <v>0</v>
      </c>
      <c r="L438" s="224" t="s">
        <v>450</v>
      </c>
      <c r="M438" s="45"/>
      <c r="N438" s="229" t="s">
        <v>1</v>
      </c>
      <c r="O438" s="230" t="s">
        <v>41</v>
      </c>
      <c r="P438" s="231">
        <f>I438+J438</f>
        <v>0</v>
      </c>
      <c r="Q438" s="231">
        <f>ROUND(I438*H438,2)</f>
        <v>0</v>
      </c>
      <c r="R438" s="231">
        <f>ROUND(J438*H438,2)</f>
        <v>0</v>
      </c>
      <c r="S438" s="92"/>
      <c r="T438" s="232">
        <f>S438*H438</f>
        <v>0</v>
      </c>
      <c r="U438" s="232">
        <v>2.2563399999999998</v>
      </c>
      <c r="V438" s="232">
        <f>U438*H438</f>
        <v>13.357532799999998</v>
      </c>
      <c r="W438" s="232">
        <v>0</v>
      </c>
      <c r="X438" s="233">
        <f>W438*H438</f>
        <v>0</v>
      </c>
      <c r="Y438" s="39"/>
      <c r="Z438" s="39"/>
      <c r="AA438" s="39"/>
      <c r="AB438" s="39"/>
      <c r="AC438" s="39"/>
      <c r="AD438" s="39"/>
      <c r="AE438" s="39"/>
      <c r="AR438" s="234" t="s">
        <v>174</v>
      </c>
      <c r="AT438" s="234" t="s">
        <v>169</v>
      </c>
      <c r="AU438" s="234" t="s">
        <v>88</v>
      </c>
      <c r="AY438" s="18" t="s">
        <v>167</v>
      </c>
      <c r="BE438" s="235">
        <f>IF(O438="základní",K438,0)</f>
        <v>0</v>
      </c>
      <c r="BF438" s="235">
        <f>IF(O438="snížená",K438,0)</f>
        <v>0</v>
      </c>
      <c r="BG438" s="235">
        <f>IF(O438="zákl. přenesená",K438,0)</f>
        <v>0</v>
      </c>
      <c r="BH438" s="235">
        <f>IF(O438="sníž. přenesená",K438,0)</f>
        <v>0</v>
      </c>
      <c r="BI438" s="235">
        <f>IF(O438="nulová",K438,0)</f>
        <v>0</v>
      </c>
      <c r="BJ438" s="18" t="s">
        <v>86</v>
      </c>
      <c r="BK438" s="235">
        <f>ROUND(P438*H438,2)</f>
        <v>0</v>
      </c>
      <c r="BL438" s="18" t="s">
        <v>174</v>
      </c>
      <c r="BM438" s="234" t="s">
        <v>1847</v>
      </c>
    </row>
    <row r="439" s="2" customFormat="1">
      <c r="A439" s="39"/>
      <c r="B439" s="40"/>
      <c r="C439" s="41"/>
      <c r="D439" s="236" t="s">
        <v>176</v>
      </c>
      <c r="E439" s="41"/>
      <c r="F439" s="237" t="s">
        <v>1451</v>
      </c>
      <c r="G439" s="41"/>
      <c r="H439" s="41"/>
      <c r="I439" s="238"/>
      <c r="J439" s="238"/>
      <c r="K439" s="41"/>
      <c r="L439" s="41"/>
      <c r="M439" s="45"/>
      <c r="N439" s="239"/>
      <c r="O439" s="240"/>
      <c r="P439" s="92"/>
      <c r="Q439" s="92"/>
      <c r="R439" s="92"/>
      <c r="S439" s="92"/>
      <c r="T439" s="92"/>
      <c r="U439" s="92"/>
      <c r="V439" s="92"/>
      <c r="W439" s="92"/>
      <c r="X439" s="93"/>
      <c r="Y439" s="39"/>
      <c r="Z439" s="39"/>
      <c r="AA439" s="39"/>
      <c r="AB439" s="39"/>
      <c r="AC439" s="39"/>
      <c r="AD439" s="39"/>
      <c r="AE439" s="39"/>
      <c r="AT439" s="18" t="s">
        <v>176</v>
      </c>
      <c r="AU439" s="18" t="s">
        <v>88</v>
      </c>
    </row>
    <row r="440" s="2" customFormat="1">
      <c r="A440" s="39"/>
      <c r="B440" s="40"/>
      <c r="C440" s="41"/>
      <c r="D440" s="241" t="s">
        <v>178</v>
      </c>
      <c r="E440" s="41"/>
      <c r="F440" s="242" t="s">
        <v>1452</v>
      </c>
      <c r="G440" s="41"/>
      <c r="H440" s="41"/>
      <c r="I440" s="238"/>
      <c r="J440" s="238"/>
      <c r="K440" s="41"/>
      <c r="L440" s="41"/>
      <c r="M440" s="45"/>
      <c r="N440" s="239"/>
      <c r="O440" s="240"/>
      <c r="P440" s="92"/>
      <c r="Q440" s="92"/>
      <c r="R440" s="92"/>
      <c r="S440" s="92"/>
      <c r="T440" s="92"/>
      <c r="U440" s="92"/>
      <c r="V440" s="92"/>
      <c r="W440" s="92"/>
      <c r="X440" s="93"/>
      <c r="Y440" s="39"/>
      <c r="Z440" s="39"/>
      <c r="AA440" s="39"/>
      <c r="AB440" s="39"/>
      <c r="AC440" s="39"/>
      <c r="AD440" s="39"/>
      <c r="AE440" s="39"/>
      <c r="AT440" s="18" t="s">
        <v>178</v>
      </c>
      <c r="AU440" s="18" t="s">
        <v>88</v>
      </c>
    </row>
    <row r="441" s="2" customFormat="1">
      <c r="A441" s="39"/>
      <c r="B441" s="40"/>
      <c r="C441" s="41"/>
      <c r="D441" s="236" t="s">
        <v>186</v>
      </c>
      <c r="E441" s="41"/>
      <c r="F441" s="243" t="s">
        <v>1066</v>
      </c>
      <c r="G441" s="41"/>
      <c r="H441" s="41"/>
      <c r="I441" s="238"/>
      <c r="J441" s="238"/>
      <c r="K441" s="41"/>
      <c r="L441" s="41"/>
      <c r="M441" s="45"/>
      <c r="N441" s="239"/>
      <c r="O441" s="240"/>
      <c r="P441" s="92"/>
      <c r="Q441" s="92"/>
      <c r="R441" s="92"/>
      <c r="S441" s="92"/>
      <c r="T441" s="92"/>
      <c r="U441" s="92"/>
      <c r="V441" s="92"/>
      <c r="W441" s="92"/>
      <c r="X441" s="93"/>
      <c r="Y441" s="39"/>
      <c r="Z441" s="39"/>
      <c r="AA441" s="39"/>
      <c r="AB441" s="39"/>
      <c r="AC441" s="39"/>
      <c r="AD441" s="39"/>
      <c r="AE441" s="39"/>
      <c r="AT441" s="18" t="s">
        <v>186</v>
      </c>
      <c r="AU441" s="18" t="s">
        <v>88</v>
      </c>
    </row>
    <row r="442" s="2" customFormat="1" ht="33" customHeight="1">
      <c r="A442" s="39"/>
      <c r="B442" s="40"/>
      <c r="C442" s="222" t="s">
        <v>914</v>
      </c>
      <c r="D442" s="222" t="s">
        <v>169</v>
      </c>
      <c r="E442" s="223" t="s">
        <v>1650</v>
      </c>
      <c r="F442" s="224" t="s">
        <v>1651</v>
      </c>
      <c r="G442" s="225" t="s">
        <v>576</v>
      </c>
      <c r="H442" s="226">
        <v>36.799999999999997</v>
      </c>
      <c r="I442" s="227"/>
      <c r="J442" s="227"/>
      <c r="K442" s="228">
        <f>ROUND(P442*H442,2)</f>
        <v>0</v>
      </c>
      <c r="L442" s="224" t="s">
        <v>478</v>
      </c>
      <c r="M442" s="45"/>
      <c r="N442" s="229" t="s">
        <v>1</v>
      </c>
      <c r="O442" s="230" t="s">
        <v>41</v>
      </c>
      <c r="P442" s="231">
        <f>I442+J442</f>
        <v>0</v>
      </c>
      <c r="Q442" s="231">
        <f>ROUND(I442*H442,2)</f>
        <v>0</v>
      </c>
      <c r="R442" s="231">
        <f>ROUND(J442*H442,2)</f>
        <v>0</v>
      </c>
      <c r="S442" s="92"/>
      <c r="T442" s="232">
        <f>S442*H442</f>
        <v>0</v>
      </c>
      <c r="U442" s="232">
        <v>0.00060999999999999997</v>
      </c>
      <c r="V442" s="232">
        <f>U442*H442</f>
        <v>0.022447999999999996</v>
      </c>
      <c r="W442" s="232">
        <v>0</v>
      </c>
      <c r="X442" s="233">
        <f>W442*H442</f>
        <v>0</v>
      </c>
      <c r="Y442" s="39"/>
      <c r="Z442" s="39"/>
      <c r="AA442" s="39"/>
      <c r="AB442" s="39"/>
      <c r="AC442" s="39"/>
      <c r="AD442" s="39"/>
      <c r="AE442" s="39"/>
      <c r="AR442" s="234" t="s">
        <v>174</v>
      </c>
      <c r="AT442" s="234" t="s">
        <v>169</v>
      </c>
      <c r="AU442" s="234" t="s">
        <v>88</v>
      </c>
      <c r="AY442" s="18" t="s">
        <v>167</v>
      </c>
      <c r="BE442" s="235">
        <f>IF(O442="základní",K442,0)</f>
        <v>0</v>
      </c>
      <c r="BF442" s="235">
        <f>IF(O442="snížená",K442,0)</f>
        <v>0</v>
      </c>
      <c r="BG442" s="235">
        <f>IF(O442="zákl. přenesená",K442,0)</f>
        <v>0</v>
      </c>
      <c r="BH442" s="235">
        <f>IF(O442="sníž. přenesená",K442,0)</f>
        <v>0</v>
      </c>
      <c r="BI442" s="235">
        <f>IF(O442="nulová",K442,0)</f>
        <v>0</v>
      </c>
      <c r="BJ442" s="18" t="s">
        <v>86</v>
      </c>
      <c r="BK442" s="235">
        <f>ROUND(P442*H442,2)</f>
        <v>0</v>
      </c>
      <c r="BL442" s="18" t="s">
        <v>174</v>
      </c>
      <c r="BM442" s="234" t="s">
        <v>1848</v>
      </c>
    </row>
    <row r="443" s="2" customFormat="1">
      <c r="A443" s="39"/>
      <c r="B443" s="40"/>
      <c r="C443" s="41"/>
      <c r="D443" s="236" t="s">
        <v>176</v>
      </c>
      <c r="E443" s="41"/>
      <c r="F443" s="237" t="s">
        <v>1653</v>
      </c>
      <c r="G443" s="41"/>
      <c r="H443" s="41"/>
      <c r="I443" s="238"/>
      <c r="J443" s="238"/>
      <c r="K443" s="41"/>
      <c r="L443" s="41"/>
      <c r="M443" s="45"/>
      <c r="N443" s="239"/>
      <c r="O443" s="240"/>
      <c r="P443" s="92"/>
      <c r="Q443" s="92"/>
      <c r="R443" s="92"/>
      <c r="S443" s="92"/>
      <c r="T443" s="92"/>
      <c r="U443" s="92"/>
      <c r="V443" s="92"/>
      <c r="W443" s="92"/>
      <c r="X443" s="93"/>
      <c r="Y443" s="39"/>
      <c r="Z443" s="39"/>
      <c r="AA443" s="39"/>
      <c r="AB443" s="39"/>
      <c r="AC443" s="39"/>
      <c r="AD443" s="39"/>
      <c r="AE443" s="39"/>
      <c r="AT443" s="18" t="s">
        <v>176</v>
      </c>
      <c r="AU443" s="18" t="s">
        <v>88</v>
      </c>
    </row>
    <row r="444" s="2" customFormat="1">
      <c r="A444" s="39"/>
      <c r="B444" s="40"/>
      <c r="C444" s="41"/>
      <c r="D444" s="241" t="s">
        <v>178</v>
      </c>
      <c r="E444" s="41"/>
      <c r="F444" s="242" t="s">
        <v>1654</v>
      </c>
      <c r="G444" s="41"/>
      <c r="H444" s="41"/>
      <c r="I444" s="238"/>
      <c r="J444" s="238"/>
      <c r="K444" s="41"/>
      <c r="L444" s="41"/>
      <c r="M444" s="45"/>
      <c r="N444" s="239"/>
      <c r="O444" s="240"/>
      <c r="P444" s="92"/>
      <c r="Q444" s="92"/>
      <c r="R444" s="92"/>
      <c r="S444" s="92"/>
      <c r="T444" s="92"/>
      <c r="U444" s="92"/>
      <c r="V444" s="92"/>
      <c r="W444" s="92"/>
      <c r="X444" s="93"/>
      <c r="Y444" s="39"/>
      <c r="Z444" s="39"/>
      <c r="AA444" s="39"/>
      <c r="AB444" s="39"/>
      <c r="AC444" s="39"/>
      <c r="AD444" s="39"/>
      <c r="AE444" s="39"/>
      <c r="AT444" s="18" t="s">
        <v>178</v>
      </c>
      <c r="AU444" s="18" t="s">
        <v>88</v>
      </c>
    </row>
    <row r="445" s="2" customFormat="1" ht="24.15" customHeight="1">
      <c r="A445" s="39"/>
      <c r="B445" s="40"/>
      <c r="C445" s="222" t="s">
        <v>920</v>
      </c>
      <c r="D445" s="222" t="s">
        <v>169</v>
      </c>
      <c r="E445" s="223" t="s">
        <v>1458</v>
      </c>
      <c r="F445" s="224" t="s">
        <v>1459</v>
      </c>
      <c r="G445" s="225" t="s">
        <v>576</v>
      </c>
      <c r="H445" s="226">
        <v>36.799999999999997</v>
      </c>
      <c r="I445" s="227"/>
      <c r="J445" s="227"/>
      <c r="K445" s="228">
        <f>ROUND(P445*H445,2)</f>
        <v>0</v>
      </c>
      <c r="L445" s="224" t="s">
        <v>478</v>
      </c>
      <c r="M445" s="45"/>
      <c r="N445" s="229" t="s">
        <v>1</v>
      </c>
      <c r="O445" s="230" t="s">
        <v>41</v>
      </c>
      <c r="P445" s="231">
        <f>I445+J445</f>
        <v>0</v>
      </c>
      <c r="Q445" s="231">
        <f>ROUND(I445*H445,2)</f>
        <v>0</v>
      </c>
      <c r="R445" s="231">
        <f>ROUND(J445*H445,2)</f>
        <v>0</v>
      </c>
      <c r="S445" s="92"/>
      <c r="T445" s="232">
        <f>S445*H445</f>
        <v>0</v>
      </c>
      <c r="U445" s="232">
        <v>0</v>
      </c>
      <c r="V445" s="232">
        <f>U445*H445</f>
        <v>0</v>
      </c>
      <c r="W445" s="232">
        <v>0</v>
      </c>
      <c r="X445" s="233">
        <f>W445*H445</f>
        <v>0</v>
      </c>
      <c r="Y445" s="39"/>
      <c r="Z445" s="39"/>
      <c r="AA445" s="39"/>
      <c r="AB445" s="39"/>
      <c r="AC445" s="39"/>
      <c r="AD445" s="39"/>
      <c r="AE445" s="39"/>
      <c r="AR445" s="234" t="s">
        <v>174</v>
      </c>
      <c r="AT445" s="234" t="s">
        <v>169</v>
      </c>
      <c r="AU445" s="234" t="s">
        <v>88</v>
      </c>
      <c r="AY445" s="18" t="s">
        <v>167</v>
      </c>
      <c r="BE445" s="235">
        <f>IF(O445="základní",K445,0)</f>
        <v>0</v>
      </c>
      <c r="BF445" s="235">
        <f>IF(O445="snížená",K445,0)</f>
        <v>0</v>
      </c>
      <c r="BG445" s="235">
        <f>IF(O445="zákl. přenesená",K445,0)</f>
        <v>0</v>
      </c>
      <c r="BH445" s="235">
        <f>IF(O445="sníž. přenesená",K445,0)</f>
        <v>0</v>
      </c>
      <c r="BI445" s="235">
        <f>IF(O445="nulová",K445,0)</f>
        <v>0</v>
      </c>
      <c r="BJ445" s="18" t="s">
        <v>86</v>
      </c>
      <c r="BK445" s="235">
        <f>ROUND(P445*H445,2)</f>
        <v>0</v>
      </c>
      <c r="BL445" s="18" t="s">
        <v>174</v>
      </c>
      <c r="BM445" s="234" t="s">
        <v>1849</v>
      </c>
    </row>
    <row r="446" s="2" customFormat="1">
      <c r="A446" s="39"/>
      <c r="B446" s="40"/>
      <c r="C446" s="41"/>
      <c r="D446" s="236" t="s">
        <v>176</v>
      </c>
      <c r="E446" s="41"/>
      <c r="F446" s="237" t="s">
        <v>1461</v>
      </c>
      <c r="G446" s="41"/>
      <c r="H446" s="41"/>
      <c r="I446" s="238"/>
      <c r="J446" s="238"/>
      <c r="K446" s="41"/>
      <c r="L446" s="41"/>
      <c r="M446" s="45"/>
      <c r="N446" s="239"/>
      <c r="O446" s="240"/>
      <c r="P446" s="92"/>
      <c r="Q446" s="92"/>
      <c r="R446" s="92"/>
      <c r="S446" s="92"/>
      <c r="T446" s="92"/>
      <c r="U446" s="92"/>
      <c r="V446" s="92"/>
      <c r="W446" s="92"/>
      <c r="X446" s="93"/>
      <c r="Y446" s="39"/>
      <c r="Z446" s="39"/>
      <c r="AA446" s="39"/>
      <c r="AB446" s="39"/>
      <c r="AC446" s="39"/>
      <c r="AD446" s="39"/>
      <c r="AE446" s="39"/>
      <c r="AT446" s="18" t="s">
        <v>176</v>
      </c>
      <c r="AU446" s="18" t="s">
        <v>88</v>
      </c>
    </row>
    <row r="447" s="2" customFormat="1">
      <c r="A447" s="39"/>
      <c r="B447" s="40"/>
      <c r="C447" s="41"/>
      <c r="D447" s="241" t="s">
        <v>178</v>
      </c>
      <c r="E447" s="41"/>
      <c r="F447" s="242" t="s">
        <v>1462</v>
      </c>
      <c r="G447" s="41"/>
      <c r="H447" s="41"/>
      <c r="I447" s="238"/>
      <c r="J447" s="238"/>
      <c r="K447" s="41"/>
      <c r="L447" s="41"/>
      <c r="M447" s="45"/>
      <c r="N447" s="239"/>
      <c r="O447" s="240"/>
      <c r="P447" s="92"/>
      <c r="Q447" s="92"/>
      <c r="R447" s="92"/>
      <c r="S447" s="92"/>
      <c r="T447" s="92"/>
      <c r="U447" s="92"/>
      <c r="V447" s="92"/>
      <c r="W447" s="92"/>
      <c r="X447" s="93"/>
      <c r="Y447" s="39"/>
      <c r="Z447" s="39"/>
      <c r="AA447" s="39"/>
      <c r="AB447" s="39"/>
      <c r="AC447" s="39"/>
      <c r="AD447" s="39"/>
      <c r="AE447" s="39"/>
      <c r="AT447" s="18" t="s">
        <v>178</v>
      </c>
      <c r="AU447" s="18" t="s">
        <v>88</v>
      </c>
    </row>
    <row r="448" s="2" customFormat="1">
      <c r="A448" s="39"/>
      <c r="B448" s="40"/>
      <c r="C448" s="222" t="s">
        <v>926</v>
      </c>
      <c r="D448" s="222" t="s">
        <v>169</v>
      </c>
      <c r="E448" s="223" t="s">
        <v>1128</v>
      </c>
      <c r="F448" s="224" t="s">
        <v>1129</v>
      </c>
      <c r="G448" s="225" t="s">
        <v>576</v>
      </c>
      <c r="H448" s="226">
        <v>104</v>
      </c>
      <c r="I448" s="227"/>
      <c r="J448" s="227"/>
      <c r="K448" s="228">
        <f>ROUND(P448*H448,2)</f>
        <v>0</v>
      </c>
      <c r="L448" s="224" t="s">
        <v>478</v>
      </c>
      <c r="M448" s="45"/>
      <c r="N448" s="229" t="s">
        <v>1</v>
      </c>
      <c r="O448" s="230" t="s">
        <v>41</v>
      </c>
      <c r="P448" s="231">
        <f>I448+J448</f>
        <v>0</v>
      </c>
      <c r="Q448" s="231">
        <f>ROUND(I448*H448,2)</f>
        <v>0</v>
      </c>
      <c r="R448" s="231">
        <f>ROUND(J448*H448,2)</f>
        <v>0</v>
      </c>
      <c r="S448" s="92"/>
      <c r="T448" s="232">
        <f>S448*H448</f>
        <v>0</v>
      </c>
      <c r="U448" s="232">
        <v>0</v>
      </c>
      <c r="V448" s="232">
        <f>U448*H448</f>
        <v>0</v>
      </c>
      <c r="W448" s="232">
        <v>0</v>
      </c>
      <c r="X448" s="233">
        <f>W448*H448</f>
        <v>0</v>
      </c>
      <c r="Y448" s="39"/>
      <c r="Z448" s="39"/>
      <c r="AA448" s="39"/>
      <c r="AB448" s="39"/>
      <c r="AC448" s="39"/>
      <c r="AD448" s="39"/>
      <c r="AE448" s="39"/>
      <c r="AR448" s="234" t="s">
        <v>174</v>
      </c>
      <c r="AT448" s="234" t="s">
        <v>169</v>
      </c>
      <c r="AU448" s="234" t="s">
        <v>88</v>
      </c>
      <c r="AY448" s="18" t="s">
        <v>167</v>
      </c>
      <c r="BE448" s="235">
        <f>IF(O448="základní",K448,0)</f>
        <v>0</v>
      </c>
      <c r="BF448" s="235">
        <f>IF(O448="snížená",K448,0)</f>
        <v>0</v>
      </c>
      <c r="BG448" s="235">
        <f>IF(O448="zákl. přenesená",K448,0)</f>
        <v>0</v>
      </c>
      <c r="BH448" s="235">
        <f>IF(O448="sníž. přenesená",K448,0)</f>
        <v>0</v>
      </c>
      <c r="BI448" s="235">
        <f>IF(O448="nulová",K448,0)</f>
        <v>0</v>
      </c>
      <c r="BJ448" s="18" t="s">
        <v>86</v>
      </c>
      <c r="BK448" s="235">
        <f>ROUND(P448*H448,2)</f>
        <v>0</v>
      </c>
      <c r="BL448" s="18" t="s">
        <v>174</v>
      </c>
      <c r="BM448" s="234" t="s">
        <v>1850</v>
      </c>
    </row>
    <row r="449" s="2" customFormat="1">
      <c r="A449" s="39"/>
      <c r="B449" s="40"/>
      <c r="C449" s="41"/>
      <c r="D449" s="236" t="s">
        <v>176</v>
      </c>
      <c r="E449" s="41"/>
      <c r="F449" s="237" t="s">
        <v>1131</v>
      </c>
      <c r="G449" s="41"/>
      <c r="H449" s="41"/>
      <c r="I449" s="238"/>
      <c r="J449" s="238"/>
      <c r="K449" s="41"/>
      <c r="L449" s="41"/>
      <c r="M449" s="45"/>
      <c r="N449" s="239"/>
      <c r="O449" s="240"/>
      <c r="P449" s="92"/>
      <c r="Q449" s="92"/>
      <c r="R449" s="92"/>
      <c r="S449" s="92"/>
      <c r="T449" s="92"/>
      <c r="U449" s="92"/>
      <c r="V449" s="92"/>
      <c r="W449" s="92"/>
      <c r="X449" s="93"/>
      <c r="Y449" s="39"/>
      <c r="Z449" s="39"/>
      <c r="AA449" s="39"/>
      <c r="AB449" s="39"/>
      <c r="AC449" s="39"/>
      <c r="AD449" s="39"/>
      <c r="AE449" s="39"/>
      <c r="AT449" s="18" t="s">
        <v>176</v>
      </c>
      <c r="AU449" s="18" t="s">
        <v>88</v>
      </c>
    </row>
    <row r="450" s="2" customFormat="1">
      <c r="A450" s="39"/>
      <c r="B450" s="40"/>
      <c r="C450" s="41"/>
      <c r="D450" s="241" t="s">
        <v>178</v>
      </c>
      <c r="E450" s="41"/>
      <c r="F450" s="242" t="s">
        <v>1132</v>
      </c>
      <c r="G450" s="41"/>
      <c r="H450" s="41"/>
      <c r="I450" s="238"/>
      <c r="J450" s="238"/>
      <c r="K450" s="41"/>
      <c r="L450" s="41"/>
      <c r="M450" s="45"/>
      <c r="N450" s="239"/>
      <c r="O450" s="240"/>
      <c r="P450" s="92"/>
      <c r="Q450" s="92"/>
      <c r="R450" s="92"/>
      <c r="S450" s="92"/>
      <c r="T450" s="92"/>
      <c r="U450" s="92"/>
      <c r="V450" s="92"/>
      <c r="W450" s="92"/>
      <c r="X450" s="93"/>
      <c r="Y450" s="39"/>
      <c r="Z450" s="39"/>
      <c r="AA450" s="39"/>
      <c r="AB450" s="39"/>
      <c r="AC450" s="39"/>
      <c r="AD450" s="39"/>
      <c r="AE450" s="39"/>
      <c r="AT450" s="18" t="s">
        <v>178</v>
      </c>
      <c r="AU450" s="18" t="s">
        <v>88</v>
      </c>
    </row>
    <row r="451" s="2" customFormat="1" ht="24.15" customHeight="1">
      <c r="A451" s="39"/>
      <c r="B451" s="40"/>
      <c r="C451" s="222" t="s">
        <v>932</v>
      </c>
      <c r="D451" s="222" t="s">
        <v>169</v>
      </c>
      <c r="E451" s="223" t="s">
        <v>1140</v>
      </c>
      <c r="F451" s="224" t="s">
        <v>1141</v>
      </c>
      <c r="G451" s="225" t="s">
        <v>172</v>
      </c>
      <c r="H451" s="226">
        <v>232</v>
      </c>
      <c r="I451" s="227"/>
      <c r="J451" s="227"/>
      <c r="K451" s="228">
        <f>ROUND(P451*H451,2)</f>
        <v>0</v>
      </c>
      <c r="L451" s="224" t="s">
        <v>478</v>
      </c>
      <c r="M451" s="45"/>
      <c r="N451" s="229" t="s">
        <v>1</v>
      </c>
      <c r="O451" s="230" t="s">
        <v>41</v>
      </c>
      <c r="P451" s="231">
        <f>I451+J451</f>
        <v>0</v>
      </c>
      <c r="Q451" s="231">
        <f>ROUND(I451*H451,2)</f>
        <v>0</v>
      </c>
      <c r="R451" s="231">
        <f>ROUND(J451*H451,2)</f>
        <v>0</v>
      </c>
      <c r="S451" s="92"/>
      <c r="T451" s="232">
        <f>S451*H451</f>
        <v>0</v>
      </c>
      <c r="U451" s="232">
        <v>0</v>
      </c>
      <c r="V451" s="232">
        <f>U451*H451</f>
        <v>0</v>
      </c>
      <c r="W451" s="232">
        <v>0</v>
      </c>
      <c r="X451" s="233">
        <f>W451*H451</f>
        <v>0</v>
      </c>
      <c r="Y451" s="39"/>
      <c r="Z451" s="39"/>
      <c r="AA451" s="39"/>
      <c r="AB451" s="39"/>
      <c r="AC451" s="39"/>
      <c r="AD451" s="39"/>
      <c r="AE451" s="39"/>
      <c r="AR451" s="234" t="s">
        <v>174</v>
      </c>
      <c r="AT451" s="234" t="s">
        <v>169</v>
      </c>
      <c r="AU451" s="234" t="s">
        <v>88</v>
      </c>
      <c r="AY451" s="18" t="s">
        <v>167</v>
      </c>
      <c r="BE451" s="235">
        <f>IF(O451="základní",K451,0)</f>
        <v>0</v>
      </c>
      <c r="BF451" s="235">
        <f>IF(O451="snížená",K451,0)</f>
        <v>0</v>
      </c>
      <c r="BG451" s="235">
        <f>IF(O451="zákl. přenesená",K451,0)</f>
        <v>0</v>
      </c>
      <c r="BH451" s="235">
        <f>IF(O451="sníž. přenesená",K451,0)</f>
        <v>0</v>
      </c>
      <c r="BI451" s="235">
        <f>IF(O451="nulová",K451,0)</f>
        <v>0</v>
      </c>
      <c r="BJ451" s="18" t="s">
        <v>86</v>
      </c>
      <c r="BK451" s="235">
        <f>ROUND(P451*H451,2)</f>
        <v>0</v>
      </c>
      <c r="BL451" s="18" t="s">
        <v>174</v>
      </c>
      <c r="BM451" s="234" t="s">
        <v>1851</v>
      </c>
    </row>
    <row r="452" s="2" customFormat="1">
      <c r="A452" s="39"/>
      <c r="B452" s="40"/>
      <c r="C452" s="41"/>
      <c r="D452" s="236" t="s">
        <v>176</v>
      </c>
      <c r="E452" s="41"/>
      <c r="F452" s="237" t="s">
        <v>1143</v>
      </c>
      <c r="G452" s="41"/>
      <c r="H452" s="41"/>
      <c r="I452" s="238"/>
      <c r="J452" s="238"/>
      <c r="K452" s="41"/>
      <c r="L452" s="41"/>
      <c r="M452" s="45"/>
      <c r="N452" s="239"/>
      <c r="O452" s="240"/>
      <c r="P452" s="92"/>
      <c r="Q452" s="92"/>
      <c r="R452" s="92"/>
      <c r="S452" s="92"/>
      <c r="T452" s="92"/>
      <c r="U452" s="92"/>
      <c r="V452" s="92"/>
      <c r="W452" s="92"/>
      <c r="X452" s="93"/>
      <c r="Y452" s="39"/>
      <c r="Z452" s="39"/>
      <c r="AA452" s="39"/>
      <c r="AB452" s="39"/>
      <c r="AC452" s="39"/>
      <c r="AD452" s="39"/>
      <c r="AE452" s="39"/>
      <c r="AT452" s="18" t="s">
        <v>176</v>
      </c>
      <c r="AU452" s="18" t="s">
        <v>88</v>
      </c>
    </row>
    <row r="453" s="2" customFormat="1">
      <c r="A453" s="39"/>
      <c r="B453" s="40"/>
      <c r="C453" s="41"/>
      <c r="D453" s="241" t="s">
        <v>178</v>
      </c>
      <c r="E453" s="41"/>
      <c r="F453" s="242" t="s">
        <v>1144</v>
      </c>
      <c r="G453" s="41"/>
      <c r="H453" s="41"/>
      <c r="I453" s="238"/>
      <c r="J453" s="238"/>
      <c r="K453" s="41"/>
      <c r="L453" s="41"/>
      <c r="M453" s="45"/>
      <c r="N453" s="239"/>
      <c r="O453" s="240"/>
      <c r="P453" s="92"/>
      <c r="Q453" s="92"/>
      <c r="R453" s="92"/>
      <c r="S453" s="92"/>
      <c r="T453" s="92"/>
      <c r="U453" s="92"/>
      <c r="V453" s="92"/>
      <c r="W453" s="92"/>
      <c r="X453" s="93"/>
      <c r="Y453" s="39"/>
      <c r="Z453" s="39"/>
      <c r="AA453" s="39"/>
      <c r="AB453" s="39"/>
      <c r="AC453" s="39"/>
      <c r="AD453" s="39"/>
      <c r="AE453" s="39"/>
      <c r="AT453" s="18" t="s">
        <v>178</v>
      </c>
      <c r="AU453" s="18" t="s">
        <v>88</v>
      </c>
    </row>
    <row r="454" s="2" customFormat="1" ht="24.15" customHeight="1">
      <c r="A454" s="39"/>
      <c r="B454" s="40"/>
      <c r="C454" s="222" t="s">
        <v>939</v>
      </c>
      <c r="D454" s="222" t="s">
        <v>169</v>
      </c>
      <c r="E454" s="223" t="s">
        <v>1152</v>
      </c>
      <c r="F454" s="224" t="s">
        <v>1153</v>
      </c>
      <c r="G454" s="225" t="s">
        <v>172</v>
      </c>
      <c r="H454" s="226">
        <v>27.199999999999999</v>
      </c>
      <c r="I454" s="227"/>
      <c r="J454" s="227"/>
      <c r="K454" s="228">
        <f>ROUND(P454*H454,2)</f>
        <v>0</v>
      </c>
      <c r="L454" s="224" t="s">
        <v>478</v>
      </c>
      <c r="M454" s="45"/>
      <c r="N454" s="229" t="s">
        <v>1</v>
      </c>
      <c r="O454" s="230" t="s">
        <v>41</v>
      </c>
      <c r="P454" s="231">
        <f>I454+J454</f>
        <v>0</v>
      </c>
      <c r="Q454" s="231">
        <f>ROUND(I454*H454,2)</f>
        <v>0</v>
      </c>
      <c r="R454" s="231">
        <f>ROUND(J454*H454,2)</f>
        <v>0</v>
      </c>
      <c r="S454" s="92"/>
      <c r="T454" s="232">
        <f>S454*H454</f>
        <v>0</v>
      </c>
      <c r="U454" s="232">
        <v>0</v>
      </c>
      <c r="V454" s="232">
        <f>U454*H454</f>
        <v>0</v>
      </c>
      <c r="W454" s="232">
        <v>0</v>
      </c>
      <c r="X454" s="233">
        <f>W454*H454</f>
        <v>0</v>
      </c>
      <c r="Y454" s="39"/>
      <c r="Z454" s="39"/>
      <c r="AA454" s="39"/>
      <c r="AB454" s="39"/>
      <c r="AC454" s="39"/>
      <c r="AD454" s="39"/>
      <c r="AE454" s="39"/>
      <c r="AR454" s="234" t="s">
        <v>174</v>
      </c>
      <c r="AT454" s="234" t="s">
        <v>169</v>
      </c>
      <c r="AU454" s="234" t="s">
        <v>88</v>
      </c>
      <c r="AY454" s="18" t="s">
        <v>167</v>
      </c>
      <c r="BE454" s="235">
        <f>IF(O454="základní",K454,0)</f>
        <v>0</v>
      </c>
      <c r="BF454" s="235">
        <f>IF(O454="snížená",K454,0)</f>
        <v>0</v>
      </c>
      <c r="BG454" s="235">
        <f>IF(O454="zákl. přenesená",K454,0)</f>
        <v>0</v>
      </c>
      <c r="BH454" s="235">
        <f>IF(O454="sníž. přenesená",K454,0)</f>
        <v>0</v>
      </c>
      <c r="BI454" s="235">
        <f>IF(O454="nulová",K454,0)</f>
        <v>0</v>
      </c>
      <c r="BJ454" s="18" t="s">
        <v>86</v>
      </c>
      <c r="BK454" s="235">
        <f>ROUND(P454*H454,2)</f>
        <v>0</v>
      </c>
      <c r="BL454" s="18" t="s">
        <v>174</v>
      </c>
      <c r="BM454" s="234" t="s">
        <v>1852</v>
      </c>
    </row>
    <row r="455" s="2" customFormat="1">
      <c r="A455" s="39"/>
      <c r="B455" s="40"/>
      <c r="C455" s="41"/>
      <c r="D455" s="236" t="s">
        <v>176</v>
      </c>
      <c r="E455" s="41"/>
      <c r="F455" s="237" t="s">
        <v>1155</v>
      </c>
      <c r="G455" s="41"/>
      <c r="H455" s="41"/>
      <c r="I455" s="238"/>
      <c r="J455" s="238"/>
      <c r="K455" s="41"/>
      <c r="L455" s="41"/>
      <c r="M455" s="45"/>
      <c r="N455" s="239"/>
      <c r="O455" s="240"/>
      <c r="P455" s="92"/>
      <c r="Q455" s="92"/>
      <c r="R455" s="92"/>
      <c r="S455" s="92"/>
      <c r="T455" s="92"/>
      <c r="U455" s="92"/>
      <c r="V455" s="92"/>
      <c r="W455" s="92"/>
      <c r="X455" s="93"/>
      <c r="Y455" s="39"/>
      <c r="Z455" s="39"/>
      <c r="AA455" s="39"/>
      <c r="AB455" s="39"/>
      <c r="AC455" s="39"/>
      <c r="AD455" s="39"/>
      <c r="AE455" s="39"/>
      <c r="AT455" s="18" t="s">
        <v>176</v>
      </c>
      <c r="AU455" s="18" t="s">
        <v>88</v>
      </c>
    </row>
    <row r="456" s="2" customFormat="1">
      <c r="A456" s="39"/>
      <c r="B456" s="40"/>
      <c r="C456" s="41"/>
      <c r="D456" s="241" t="s">
        <v>178</v>
      </c>
      <c r="E456" s="41"/>
      <c r="F456" s="242" t="s">
        <v>1156</v>
      </c>
      <c r="G456" s="41"/>
      <c r="H456" s="41"/>
      <c r="I456" s="238"/>
      <c r="J456" s="238"/>
      <c r="K456" s="41"/>
      <c r="L456" s="41"/>
      <c r="M456" s="45"/>
      <c r="N456" s="239"/>
      <c r="O456" s="240"/>
      <c r="P456" s="92"/>
      <c r="Q456" s="92"/>
      <c r="R456" s="92"/>
      <c r="S456" s="92"/>
      <c r="T456" s="92"/>
      <c r="U456" s="92"/>
      <c r="V456" s="92"/>
      <c r="W456" s="92"/>
      <c r="X456" s="93"/>
      <c r="Y456" s="39"/>
      <c r="Z456" s="39"/>
      <c r="AA456" s="39"/>
      <c r="AB456" s="39"/>
      <c r="AC456" s="39"/>
      <c r="AD456" s="39"/>
      <c r="AE456" s="39"/>
      <c r="AT456" s="18" t="s">
        <v>178</v>
      </c>
      <c r="AU456" s="18" t="s">
        <v>88</v>
      </c>
    </row>
    <row r="457" s="2" customFormat="1" ht="24.15" customHeight="1">
      <c r="A457" s="39"/>
      <c r="B457" s="40"/>
      <c r="C457" s="254" t="s">
        <v>945</v>
      </c>
      <c r="D457" s="254" t="s">
        <v>345</v>
      </c>
      <c r="E457" s="255" t="s">
        <v>1640</v>
      </c>
      <c r="F457" s="256" t="s">
        <v>1641</v>
      </c>
      <c r="G457" s="257" t="s">
        <v>576</v>
      </c>
      <c r="H457" s="258">
        <v>14.385</v>
      </c>
      <c r="I457" s="259"/>
      <c r="J457" s="260"/>
      <c r="K457" s="261">
        <f>ROUND(P457*H457,2)</f>
        <v>0</v>
      </c>
      <c r="L457" s="256" t="s">
        <v>478</v>
      </c>
      <c r="M457" s="262"/>
      <c r="N457" s="263" t="s">
        <v>1</v>
      </c>
      <c r="O457" s="230" t="s">
        <v>41</v>
      </c>
      <c r="P457" s="231">
        <f>I457+J457</f>
        <v>0</v>
      </c>
      <c r="Q457" s="231">
        <f>ROUND(I457*H457,2)</f>
        <v>0</v>
      </c>
      <c r="R457" s="231">
        <f>ROUND(J457*H457,2)</f>
        <v>0</v>
      </c>
      <c r="S457" s="92"/>
      <c r="T457" s="232">
        <f>S457*H457</f>
        <v>0</v>
      </c>
      <c r="U457" s="232">
        <v>0.104</v>
      </c>
      <c r="V457" s="232">
        <f>U457*H457</f>
        <v>1.4960399999999998</v>
      </c>
      <c r="W457" s="232">
        <v>0</v>
      </c>
      <c r="X457" s="233">
        <f>W457*H457</f>
        <v>0</v>
      </c>
      <c r="Y457" s="39"/>
      <c r="Z457" s="39"/>
      <c r="AA457" s="39"/>
      <c r="AB457" s="39"/>
      <c r="AC457" s="39"/>
      <c r="AD457" s="39"/>
      <c r="AE457" s="39"/>
      <c r="AR457" s="234" t="s">
        <v>221</v>
      </c>
      <c r="AT457" s="234" t="s">
        <v>345</v>
      </c>
      <c r="AU457" s="234" t="s">
        <v>88</v>
      </c>
      <c r="AY457" s="18" t="s">
        <v>167</v>
      </c>
      <c r="BE457" s="235">
        <f>IF(O457="základní",K457,0)</f>
        <v>0</v>
      </c>
      <c r="BF457" s="235">
        <f>IF(O457="snížená",K457,0)</f>
        <v>0</v>
      </c>
      <c r="BG457" s="235">
        <f>IF(O457="zákl. přenesená",K457,0)</f>
        <v>0</v>
      </c>
      <c r="BH457" s="235">
        <f>IF(O457="sníž. přenesená",K457,0)</f>
        <v>0</v>
      </c>
      <c r="BI457" s="235">
        <f>IF(O457="nulová",K457,0)</f>
        <v>0</v>
      </c>
      <c r="BJ457" s="18" t="s">
        <v>86</v>
      </c>
      <c r="BK457" s="235">
        <f>ROUND(P457*H457,2)</f>
        <v>0</v>
      </c>
      <c r="BL457" s="18" t="s">
        <v>174</v>
      </c>
      <c r="BM457" s="234" t="s">
        <v>1853</v>
      </c>
    </row>
    <row r="458" s="2" customFormat="1">
      <c r="A458" s="39"/>
      <c r="B458" s="40"/>
      <c r="C458" s="41"/>
      <c r="D458" s="236" t="s">
        <v>176</v>
      </c>
      <c r="E458" s="41"/>
      <c r="F458" s="237" t="s">
        <v>1641</v>
      </c>
      <c r="G458" s="41"/>
      <c r="H458" s="41"/>
      <c r="I458" s="238"/>
      <c r="J458" s="238"/>
      <c r="K458" s="41"/>
      <c r="L458" s="41"/>
      <c r="M458" s="45"/>
      <c r="N458" s="239"/>
      <c r="O458" s="240"/>
      <c r="P458" s="92"/>
      <c r="Q458" s="92"/>
      <c r="R458" s="92"/>
      <c r="S458" s="92"/>
      <c r="T458" s="92"/>
      <c r="U458" s="92"/>
      <c r="V458" s="92"/>
      <c r="W458" s="92"/>
      <c r="X458" s="93"/>
      <c r="Y458" s="39"/>
      <c r="Z458" s="39"/>
      <c r="AA458" s="39"/>
      <c r="AB458" s="39"/>
      <c r="AC458" s="39"/>
      <c r="AD458" s="39"/>
      <c r="AE458" s="39"/>
      <c r="AT458" s="18" t="s">
        <v>176</v>
      </c>
      <c r="AU458" s="18" t="s">
        <v>88</v>
      </c>
    </row>
    <row r="459" s="2" customFormat="1">
      <c r="A459" s="39"/>
      <c r="B459" s="40"/>
      <c r="C459" s="41"/>
      <c r="D459" s="236" t="s">
        <v>186</v>
      </c>
      <c r="E459" s="41"/>
      <c r="F459" s="243" t="s">
        <v>1643</v>
      </c>
      <c r="G459" s="41"/>
      <c r="H459" s="41"/>
      <c r="I459" s="238"/>
      <c r="J459" s="238"/>
      <c r="K459" s="41"/>
      <c r="L459" s="41"/>
      <c r="M459" s="45"/>
      <c r="N459" s="239"/>
      <c r="O459" s="240"/>
      <c r="P459" s="92"/>
      <c r="Q459" s="92"/>
      <c r="R459" s="92"/>
      <c r="S459" s="92"/>
      <c r="T459" s="92"/>
      <c r="U459" s="92"/>
      <c r="V459" s="92"/>
      <c r="W459" s="92"/>
      <c r="X459" s="93"/>
      <c r="Y459" s="39"/>
      <c r="Z459" s="39"/>
      <c r="AA459" s="39"/>
      <c r="AB459" s="39"/>
      <c r="AC459" s="39"/>
      <c r="AD459" s="39"/>
      <c r="AE459" s="39"/>
      <c r="AT459" s="18" t="s">
        <v>186</v>
      </c>
      <c r="AU459" s="18" t="s">
        <v>88</v>
      </c>
    </row>
    <row r="460" s="13" customFormat="1">
      <c r="A460" s="13"/>
      <c r="B460" s="244"/>
      <c r="C460" s="245"/>
      <c r="D460" s="236" t="s">
        <v>304</v>
      </c>
      <c r="E460" s="268" t="s">
        <v>1</v>
      </c>
      <c r="F460" s="246" t="s">
        <v>1854</v>
      </c>
      <c r="G460" s="245"/>
      <c r="H460" s="247">
        <v>14.385</v>
      </c>
      <c r="I460" s="248"/>
      <c r="J460" s="248"/>
      <c r="K460" s="245"/>
      <c r="L460" s="245"/>
      <c r="M460" s="249"/>
      <c r="N460" s="250"/>
      <c r="O460" s="251"/>
      <c r="P460" s="251"/>
      <c r="Q460" s="251"/>
      <c r="R460" s="251"/>
      <c r="S460" s="251"/>
      <c r="T460" s="251"/>
      <c r="U460" s="251"/>
      <c r="V460" s="251"/>
      <c r="W460" s="251"/>
      <c r="X460" s="252"/>
      <c r="Y460" s="13"/>
      <c r="Z460" s="13"/>
      <c r="AA460" s="13"/>
      <c r="AB460" s="13"/>
      <c r="AC460" s="13"/>
      <c r="AD460" s="13"/>
      <c r="AE460" s="13"/>
      <c r="AT460" s="253" t="s">
        <v>304</v>
      </c>
      <c r="AU460" s="253" t="s">
        <v>88</v>
      </c>
      <c r="AV460" s="13" t="s">
        <v>88</v>
      </c>
      <c r="AW460" s="13" t="s">
        <v>5</v>
      </c>
      <c r="AX460" s="13" t="s">
        <v>86</v>
      </c>
      <c r="AY460" s="253" t="s">
        <v>167</v>
      </c>
    </row>
    <row r="461" s="2" customFormat="1" ht="24.15" customHeight="1">
      <c r="A461" s="39"/>
      <c r="B461" s="40"/>
      <c r="C461" s="254" t="s">
        <v>953</v>
      </c>
      <c r="D461" s="254" t="s">
        <v>345</v>
      </c>
      <c r="E461" s="255" t="s">
        <v>1170</v>
      </c>
      <c r="F461" s="256" t="s">
        <v>1171</v>
      </c>
      <c r="G461" s="257" t="s">
        <v>576</v>
      </c>
      <c r="H461" s="258">
        <v>89.25</v>
      </c>
      <c r="I461" s="259"/>
      <c r="J461" s="260"/>
      <c r="K461" s="261">
        <f>ROUND(P461*H461,2)</f>
        <v>0</v>
      </c>
      <c r="L461" s="256" t="s">
        <v>478</v>
      </c>
      <c r="M461" s="262"/>
      <c r="N461" s="263" t="s">
        <v>1</v>
      </c>
      <c r="O461" s="230" t="s">
        <v>41</v>
      </c>
      <c r="P461" s="231">
        <f>I461+J461</f>
        <v>0</v>
      </c>
      <c r="Q461" s="231">
        <f>ROUND(I461*H461,2)</f>
        <v>0</v>
      </c>
      <c r="R461" s="231">
        <f>ROUND(J461*H461,2)</f>
        <v>0</v>
      </c>
      <c r="S461" s="92"/>
      <c r="T461" s="232">
        <f>S461*H461</f>
        <v>0</v>
      </c>
      <c r="U461" s="232">
        <v>0.125</v>
      </c>
      <c r="V461" s="232">
        <f>U461*H461</f>
        <v>11.15625</v>
      </c>
      <c r="W461" s="232">
        <v>0</v>
      </c>
      <c r="X461" s="233">
        <f>W461*H461</f>
        <v>0</v>
      </c>
      <c r="Y461" s="39"/>
      <c r="Z461" s="39"/>
      <c r="AA461" s="39"/>
      <c r="AB461" s="39"/>
      <c r="AC461" s="39"/>
      <c r="AD461" s="39"/>
      <c r="AE461" s="39"/>
      <c r="AR461" s="234" t="s">
        <v>221</v>
      </c>
      <c r="AT461" s="234" t="s">
        <v>345</v>
      </c>
      <c r="AU461" s="234" t="s">
        <v>88</v>
      </c>
      <c r="AY461" s="18" t="s">
        <v>167</v>
      </c>
      <c r="BE461" s="235">
        <f>IF(O461="základní",K461,0)</f>
        <v>0</v>
      </c>
      <c r="BF461" s="235">
        <f>IF(O461="snížená",K461,0)</f>
        <v>0</v>
      </c>
      <c r="BG461" s="235">
        <f>IF(O461="zákl. přenesená",K461,0)</f>
        <v>0</v>
      </c>
      <c r="BH461" s="235">
        <f>IF(O461="sníž. přenesená",K461,0)</f>
        <v>0</v>
      </c>
      <c r="BI461" s="235">
        <f>IF(O461="nulová",K461,0)</f>
        <v>0</v>
      </c>
      <c r="BJ461" s="18" t="s">
        <v>86</v>
      </c>
      <c r="BK461" s="235">
        <f>ROUND(P461*H461,2)</f>
        <v>0</v>
      </c>
      <c r="BL461" s="18" t="s">
        <v>174</v>
      </c>
      <c r="BM461" s="234" t="s">
        <v>1855</v>
      </c>
    </row>
    <row r="462" s="2" customFormat="1">
      <c r="A462" s="39"/>
      <c r="B462" s="40"/>
      <c r="C462" s="41"/>
      <c r="D462" s="236" t="s">
        <v>176</v>
      </c>
      <c r="E462" s="41"/>
      <c r="F462" s="237" t="s">
        <v>1171</v>
      </c>
      <c r="G462" s="41"/>
      <c r="H462" s="41"/>
      <c r="I462" s="238"/>
      <c r="J462" s="238"/>
      <c r="K462" s="41"/>
      <c r="L462" s="41"/>
      <c r="M462" s="45"/>
      <c r="N462" s="239"/>
      <c r="O462" s="240"/>
      <c r="P462" s="92"/>
      <c r="Q462" s="92"/>
      <c r="R462" s="92"/>
      <c r="S462" s="92"/>
      <c r="T462" s="92"/>
      <c r="U462" s="92"/>
      <c r="V462" s="92"/>
      <c r="W462" s="92"/>
      <c r="X462" s="93"/>
      <c r="Y462" s="39"/>
      <c r="Z462" s="39"/>
      <c r="AA462" s="39"/>
      <c r="AB462" s="39"/>
      <c r="AC462" s="39"/>
      <c r="AD462" s="39"/>
      <c r="AE462" s="39"/>
      <c r="AT462" s="18" t="s">
        <v>176</v>
      </c>
      <c r="AU462" s="18" t="s">
        <v>88</v>
      </c>
    </row>
    <row r="463" s="2" customFormat="1">
      <c r="A463" s="39"/>
      <c r="B463" s="40"/>
      <c r="C463" s="41"/>
      <c r="D463" s="236" t="s">
        <v>186</v>
      </c>
      <c r="E463" s="41"/>
      <c r="F463" s="243" t="s">
        <v>1173</v>
      </c>
      <c r="G463" s="41"/>
      <c r="H463" s="41"/>
      <c r="I463" s="238"/>
      <c r="J463" s="238"/>
      <c r="K463" s="41"/>
      <c r="L463" s="41"/>
      <c r="M463" s="45"/>
      <c r="N463" s="239"/>
      <c r="O463" s="240"/>
      <c r="P463" s="92"/>
      <c r="Q463" s="92"/>
      <c r="R463" s="92"/>
      <c r="S463" s="92"/>
      <c r="T463" s="92"/>
      <c r="U463" s="92"/>
      <c r="V463" s="92"/>
      <c r="W463" s="92"/>
      <c r="X463" s="93"/>
      <c r="Y463" s="39"/>
      <c r="Z463" s="39"/>
      <c r="AA463" s="39"/>
      <c r="AB463" s="39"/>
      <c r="AC463" s="39"/>
      <c r="AD463" s="39"/>
      <c r="AE463" s="39"/>
      <c r="AT463" s="18" t="s">
        <v>186</v>
      </c>
      <c r="AU463" s="18" t="s">
        <v>88</v>
      </c>
    </row>
    <row r="464" s="13" customFormat="1">
      <c r="A464" s="13"/>
      <c r="B464" s="244"/>
      <c r="C464" s="245"/>
      <c r="D464" s="236" t="s">
        <v>304</v>
      </c>
      <c r="E464" s="268" t="s">
        <v>1</v>
      </c>
      <c r="F464" s="246" t="s">
        <v>1856</v>
      </c>
      <c r="G464" s="245"/>
      <c r="H464" s="247">
        <v>89.25</v>
      </c>
      <c r="I464" s="248"/>
      <c r="J464" s="248"/>
      <c r="K464" s="245"/>
      <c r="L464" s="245"/>
      <c r="M464" s="249"/>
      <c r="N464" s="250"/>
      <c r="O464" s="251"/>
      <c r="P464" s="251"/>
      <c r="Q464" s="251"/>
      <c r="R464" s="251"/>
      <c r="S464" s="251"/>
      <c r="T464" s="251"/>
      <c r="U464" s="251"/>
      <c r="V464" s="251"/>
      <c r="W464" s="251"/>
      <c r="X464" s="252"/>
      <c r="Y464" s="13"/>
      <c r="Z464" s="13"/>
      <c r="AA464" s="13"/>
      <c r="AB464" s="13"/>
      <c r="AC464" s="13"/>
      <c r="AD464" s="13"/>
      <c r="AE464" s="13"/>
      <c r="AT464" s="253" t="s">
        <v>304</v>
      </c>
      <c r="AU464" s="253" t="s">
        <v>88</v>
      </c>
      <c r="AV464" s="13" t="s">
        <v>88</v>
      </c>
      <c r="AW464" s="13" t="s">
        <v>5</v>
      </c>
      <c r="AX464" s="13" t="s">
        <v>86</v>
      </c>
      <c r="AY464" s="253" t="s">
        <v>167</v>
      </c>
    </row>
    <row r="465" s="2" customFormat="1" ht="24.15" customHeight="1">
      <c r="A465" s="39"/>
      <c r="B465" s="40"/>
      <c r="C465" s="254" t="s">
        <v>960</v>
      </c>
      <c r="D465" s="254" t="s">
        <v>345</v>
      </c>
      <c r="E465" s="255" t="s">
        <v>1188</v>
      </c>
      <c r="F465" s="256" t="s">
        <v>1189</v>
      </c>
      <c r="G465" s="257" t="s">
        <v>576</v>
      </c>
      <c r="H465" s="258">
        <v>8.0850000000000009</v>
      </c>
      <c r="I465" s="259"/>
      <c r="J465" s="260"/>
      <c r="K465" s="261">
        <f>ROUND(P465*H465,2)</f>
        <v>0</v>
      </c>
      <c r="L465" s="256" t="s">
        <v>478</v>
      </c>
      <c r="M465" s="262"/>
      <c r="N465" s="263" t="s">
        <v>1</v>
      </c>
      <c r="O465" s="230" t="s">
        <v>41</v>
      </c>
      <c r="P465" s="231">
        <f>I465+J465</f>
        <v>0</v>
      </c>
      <c r="Q465" s="231">
        <f>ROUND(I465*H465,2)</f>
        <v>0</v>
      </c>
      <c r="R465" s="231">
        <f>ROUND(J465*H465,2)</f>
        <v>0</v>
      </c>
      <c r="S465" s="92"/>
      <c r="T465" s="232">
        <f>S465*H465</f>
        <v>0</v>
      </c>
      <c r="U465" s="232">
        <v>0.125</v>
      </c>
      <c r="V465" s="232">
        <f>U465*H465</f>
        <v>1.0106250000000001</v>
      </c>
      <c r="W465" s="232">
        <v>0</v>
      </c>
      <c r="X465" s="233">
        <f>W465*H465</f>
        <v>0</v>
      </c>
      <c r="Y465" s="39"/>
      <c r="Z465" s="39"/>
      <c r="AA465" s="39"/>
      <c r="AB465" s="39"/>
      <c r="AC465" s="39"/>
      <c r="AD465" s="39"/>
      <c r="AE465" s="39"/>
      <c r="AR465" s="234" t="s">
        <v>221</v>
      </c>
      <c r="AT465" s="234" t="s">
        <v>345</v>
      </c>
      <c r="AU465" s="234" t="s">
        <v>88</v>
      </c>
      <c r="AY465" s="18" t="s">
        <v>167</v>
      </c>
      <c r="BE465" s="235">
        <f>IF(O465="základní",K465,0)</f>
        <v>0</v>
      </c>
      <c r="BF465" s="235">
        <f>IF(O465="snížená",K465,0)</f>
        <v>0</v>
      </c>
      <c r="BG465" s="235">
        <f>IF(O465="zákl. přenesená",K465,0)</f>
        <v>0</v>
      </c>
      <c r="BH465" s="235">
        <f>IF(O465="sníž. přenesená",K465,0)</f>
        <v>0</v>
      </c>
      <c r="BI465" s="235">
        <f>IF(O465="nulová",K465,0)</f>
        <v>0</v>
      </c>
      <c r="BJ465" s="18" t="s">
        <v>86</v>
      </c>
      <c r="BK465" s="235">
        <f>ROUND(P465*H465,2)</f>
        <v>0</v>
      </c>
      <c r="BL465" s="18" t="s">
        <v>174</v>
      </c>
      <c r="BM465" s="234" t="s">
        <v>1857</v>
      </c>
    </row>
    <row r="466" s="2" customFormat="1">
      <c r="A466" s="39"/>
      <c r="B466" s="40"/>
      <c r="C466" s="41"/>
      <c r="D466" s="236" t="s">
        <v>176</v>
      </c>
      <c r="E466" s="41"/>
      <c r="F466" s="237" t="s">
        <v>1189</v>
      </c>
      <c r="G466" s="41"/>
      <c r="H466" s="41"/>
      <c r="I466" s="238"/>
      <c r="J466" s="238"/>
      <c r="K466" s="41"/>
      <c r="L466" s="41"/>
      <c r="M466" s="45"/>
      <c r="N466" s="239"/>
      <c r="O466" s="240"/>
      <c r="P466" s="92"/>
      <c r="Q466" s="92"/>
      <c r="R466" s="92"/>
      <c r="S466" s="92"/>
      <c r="T466" s="92"/>
      <c r="U466" s="92"/>
      <c r="V466" s="92"/>
      <c r="W466" s="92"/>
      <c r="X466" s="93"/>
      <c r="Y466" s="39"/>
      <c r="Z466" s="39"/>
      <c r="AA466" s="39"/>
      <c r="AB466" s="39"/>
      <c r="AC466" s="39"/>
      <c r="AD466" s="39"/>
      <c r="AE466" s="39"/>
      <c r="AT466" s="18" t="s">
        <v>176</v>
      </c>
      <c r="AU466" s="18" t="s">
        <v>88</v>
      </c>
    </row>
    <row r="467" s="2" customFormat="1">
      <c r="A467" s="39"/>
      <c r="B467" s="40"/>
      <c r="C467" s="41"/>
      <c r="D467" s="236" t="s">
        <v>186</v>
      </c>
      <c r="E467" s="41"/>
      <c r="F467" s="243" t="s">
        <v>1858</v>
      </c>
      <c r="G467" s="41"/>
      <c r="H467" s="41"/>
      <c r="I467" s="238"/>
      <c r="J467" s="238"/>
      <c r="K467" s="41"/>
      <c r="L467" s="41"/>
      <c r="M467" s="45"/>
      <c r="N467" s="239"/>
      <c r="O467" s="240"/>
      <c r="P467" s="92"/>
      <c r="Q467" s="92"/>
      <c r="R467" s="92"/>
      <c r="S467" s="92"/>
      <c r="T467" s="92"/>
      <c r="U467" s="92"/>
      <c r="V467" s="92"/>
      <c r="W467" s="92"/>
      <c r="X467" s="93"/>
      <c r="Y467" s="39"/>
      <c r="Z467" s="39"/>
      <c r="AA467" s="39"/>
      <c r="AB467" s="39"/>
      <c r="AC467" s="39"/>
      <c r="AD467" s="39"/>
      <c r="AE467" s="39"/>
      <c r="AT467" s="18" t="s">
        <v>186</v>
      </c>
      <c r="AU467" s="18" t="s">
        <v>88</v>
      </c>
    </row>
    <row r="468" s="13" customFormat="1">
      <c r="A468" s="13"/>
      <c r="B468" s="244"/>
      <c r="C468" s="245"/>
      <c r="D468" s="236" t="s">
        <v>304</v>
      </c>
      <c r="E468" s="268" t="s">
        <v>1</v>
      </c>
      <c r="F468" s="246" t="s">
        <v>1859</v>
      </c>
      <c r="G468" s="245"/>
      <c r="H468" s="247">
        <v>8.0850000000000009</v>
      </c>
      <c r="I468" s="248"/>
      <c r="J468" s="248"/>
      <c r="K468" s="245"/>
      <c r="L468" s="245"/>
      <c r="M468" s="249"/>
      <c r="N468" s="250"/>
      <c r="O468" s="251"/>
      <c r="P468" s="251"/>
      <c r="Q468" s="251"/>
      <c r="R468" s="251"/>
      <c r="S468" s="251"/>
      <c r="T468" s="251"/>
      <c r="U468" s="251"/>
      <c r="V468" s="251"/>
      <c r="W468" s="251"/>
      <c r="X468" s="252"/>
      <c r="Y468" s="13"/>
      <c r="Z468" s="13"/>
      <c r="AA468" s="13"/>
      <c r="AB468" s="13"/>
      <c r="AC468" s="13"/>
      <c r="AD468" s="13"/>
      <c r="AE468" s="13"/>
      <c r="AT468" s="253" t="s">
        <v>304</v>
      </c>
      <c r="AU468" s="253" t="s">
        <v>88</v>
      </c>
      <c r="AV468" s="13" t="s">
        <v>88</v>
      </c>
      <c r="AW468" s="13" t="s">
        <v>5</v>
      </c>
      <c r="AX468" s="13" t="s">
        <v>86</v>
      </c>
      <c r="AY468" s="253" t="s">
        <v>167</v>
      </c>
    </row>
    <row r="469" s="12" customFormat="1" ht="22.8" customHeight="1">
      <c r="A469" s="12"/>
      <c r="B469" s="205"/>
      <c r="C469" s="206"/>
      <c r="D469" s="207" t="s">
        <v>77</v>
      </c>
      <c r="E469" s="220" t="s">
        <v>1208</v>
      </c>
      <c r="F469" s="220" t="s">
        <v>1209</v>
      </c>
      <c r="G469" s="206"/>
      <c r="H469" s="206"/>
      <c r="I469" s="209"/>
      <c r="J469" s="209"/>
      <c r="K469" s="221">
        <f>BK469</f>
        <v>0</v>
      </c>
      <c r="L469" s="206"/>
      <c r="M469" s="211"/>
      <c r="N469" s="212"/>
      <c r="O469" s="213"/>
      <c r="P469" s="213"/>
      <c r="Q469" s="214">
        <f>SUM(Q470:Q520)</f>
        <v>0</v>
      </c>
      <c r="R469" s="214">
        <f>SUM(R470:R520)</f>
        <v>0</v>
      </c>
      <c r="S469" s="213"/>
      <c r="T469" s="215">
        <f>SUM(T470:T520)</f>
        <v>0</v>
      </c>
      <c r="U469" s="213"/>
      <c r="V469" s="215">
        <f>SUM(V470:V520)</f>
        <v>4.665</v>
      </c>
      <c r="W469" s="213"/>
      <c r="X469" s="216">
        <f>SUM(X470:X520)</f>
        <v>0</v>
      </c>
      <c r="Y469" s="12"/>
      <c r="Z469" s="12"/>
      <c r="AA469" s="12"/>
      <c r="AB469" s="12"/>
      <c r="AC469" s="12"/>
      <c r="AD469" s="12"/>
      <c r="AE469" s="12"/>
      <c r="AR469" s="217" t="s">
        <v>86</v>
      </c>
      <c r="AT469" s="218" t="s">
        <v>77</v>
      </c>
      <c r="AU469" s="218" t="s">
        <v>86</v>
      </c>
      <c r="AY469" s="217" t="s">
        <v>167</v>
      </c>
      <c r="BK469" s="219">
        <f>SUM(BK470:BK520)</f>
        <v>0</v>
      </c>
    </row>
    <row r="470" s="2" customFormat="1" ht="37.8" customHeight="1">
      <c r="A470" s="39"/>
      <c r="B470" s="40"/>
      <c r="C470" s="222" t="s">
        <v>966</v>
      </c>
      <c r="D470" s="222" t="s">
        <v>169</v>
      </c>
      <c r="E470" s="223" t="s">
        <v>1217</v>
      </c>
      <c r="F470" s="224" t="s">
        <v>1218</v>
      </c>
      <c r="G470" s="225" t="s">
        <v>348</v>
      </c>
      <c r="H470" s="226">
        <v>130.84</v>
      </c>
      <c r="I470" s="227"/>
      <c r="J470" s="227"/>
      <c r="K470" s="228">
        <f>ROUND(P470*H470,2)</f>
        <v>0</v>
      </c>
      <c r="L470" s="224" t="s">
        <v>1</v>
      </c>
      <c r="M470" s="45"/>
      <c r="N470" s="229" t="s">
        <v>1</v>
      </c>
      <c r="O470" s="230" t="s">
        <v>41</v>
      </c>
      <c r="P470" s="231">
        <f>I470+J470</f>
        <v>0</v>
      </c>
      <c r="Q470" s="231">
        <f>ROUND(I470*H470,2)</f>
        <v>0</v>
      </c>
      <c r="R470" s="231">
        <f>ROUND(J470*H470,2)</f>
        <v>0</v>
      </c>
      <c r="S470" s="92"/>
      <c r="T470" s="232">
        <f>S470*H470</f>
        <v>0</v>
      </c>
      <c r="U470" s="232">
        <v>0</v>
      </c>
      <c r="V470" s="232">
        <f>U470*H470</f>
        <v>0</v>
      </c>
      <c r="W470" s="232">
        <v>0</v>
      </c>
      <c r="X470" s="233">
        <f>W470*H470</f>
        <v>0</v>
      </c>
      <c r="Y470" s="39"/>
      <c r="Z470" s="39"/>
      <c r="AA470" s="39"/>
      <c r="AB470" s="39"/>
      <c r="AC470" s="39"/>
      <c r="AD470" s="39"/>
      <c r="AE470" s="39"/>
      <c r="AR470" s="234" t="s">
        <v>174</v>
      </c>
      <c r="AT470" s="234" t="s">
        <v>169</v>
      </c>
      <c r="AU470" s="234" t="s">
        <v>88</v>
      </c>
      <c r="AY470" s="18" t="s">
        <v>167</v>
      </c>
      <c r="BE470" s="235">
        <f>IF(O470="základní",K470,0)</f>
        <v>0</v>
      </c>
      <c r="BF470" s="235">
        <f>IF(O470="snížená",K470,0)</f>
        <v>0</v>
      </c>
      <c r="BG470" s="235">
        <f>IF(O470="zákl. přenesená",K470,0)</f>
        <v>0</v>
      </c>
      <c r="BH470" s="235">
        <f>IF(O470="sníž. přenesená",K470,0)</f>
        <v>0</v>
      </c>
      <c r="BI470" s="235">
        <f>IF(O470="nulová",K470,0)</f>
        <v>0</v>
      </c>
      <c r="BJ470" s="18" t="s">
        <v>86</v>
      </c>
      <c r="BK470" s="235">
        <f>ROUND(P470*H470,2)</f>
        <v>0</v>
      </c>
      <c r="BL470" s="18" t="s">
        <v>174</v>
      </c>
      <c r="BM470" s="234" t="s">
        <v>1860</v>
      </c>
    </row>
    <row r="471" s="2" customFormat="1">
      <c r="A471" s="39"/>
      <c r="B471" s="40"/>
      <c r="C471" s="41"/>
      <c r="D471" s="236" t="s">
        <v>176</v>
      </c>
      <c r="E471" s="41"/>
      <c r="F471" s="237" t="s">
        <v>1220</v>
      </c>
      <c r="G471" s="41"/>
      <c r="H471" s="41"/>
      <c r="I471" s="238"/>
      <c r="J471" s="238"/>
      <c r="K471" s="41"/>
      <c r="L471" s="41"/>
      <c r="M471" s="45"/>
      <c r="N471" s="239"/>
      <c r="O471" s="240"/>
      <c r="P471" s="92"/>
      <c r="Q471" s="92"/>
      <c r="R471" s="92"/>
      <c r="S471" s="92"/>
      <c r="T471" s="92"/>
      <c r="U471" s="92"/>
      <c r="V471" s="92"/>
      <c r="W471" s="92"/>
      <c r="X471" s="93"/>
      <c r="Y471" s="39"/>
      <c r="Z471" s="39"/>
      <c r="AA471" s="39"/>
      <c r="AB471" s="39"/>
      <c r="AC471" s="39"/>
      <c r="AD471" s="39"/>
      <c r="AE471" s="39"/>
      <c r="AT471" s="18" t="s">
        <v>176</v>
      </c>
      <c r="AU471" s="18" t="s">
        <v>88</v>
      </c>
    </row>
    <row r="472" s="2" customFormat="1">
      <c r="A472" s="39"/>
      <c r="B472" s="40"/>
      <c r="C472" s="41"/>
      <c r="D472" s="236" t="s">
        <v>186</v>
      </c>
      <c r="E472" s="41"/>
      <c r="F472" s="243" t="s">
        <v>1861</v>
      </c>
      <c r="G472" s="41"/>
      <c r="H472" s="41"/>
      <c r="I472" s="238"/>
      <c r="J472" s="238"/>
      <c r="K472" s="41"/>
      <c r="L472" s="41"/>
      <c r="M472" s="45"/>
      <c r="N472" s="239"/>
      <c r="O472" s="240"/>
      <c r="P472" s="92"/>
      <c r="Q472" s="92"/>
      <c r="R472" s="92"/>
      <c r="S472" s="92"/>
      <c r="T472" s="92"/>
      <c r="U472" s="92"/>
      <c r="V472" s="92"/>
      <c r="W472" s="92"/>
      <c r="X472" s="93"/>
      <c r="Y472" s="39"/>
      <c r="Z472" s="39"/>
      <c r="AA472" s="39"/>
      <c r="AB472" s="39"/>
      <c r="AC472" s="39"/>
      <c r="AD472" s="39"/>
      <c r="AE472" s="39"/>
      <c r="AT472" s="18" t="s">
        <v>186</v>
      </c>
      <c r="AU472" s="18" t="s">
        <v>88</v>
      </c>
    </row>
    <row r="473" s="13" customFormat="1">
      <c r="A473" s="13"/>
      <c r="B473" s="244"/>
      <c r="C473" s="245"/>
      <c r="D473" s="236" t="s">
        <v>304</v>
      </c>
      <c r="E473" s="268" t="s">
        <v>1</v>
      </c>
      <c r="F473" s="246" t="s">
        <v>1862</v>
      </c>
      <c r="G473" s="245"/>
      <c r="H473" s="247">
        <v>130.84</v>
      </c>
      <c r="I473" s="248"/>
      <c r="J473" s="248"/>
      <c r="K473" s="245"/>
      <c r="L473" s="245"/>
      <c r="M473" s="249"/>
      <c r="N473" s="250"/>
      <c r="O473" s="251"/>
      <c r="P473" s="251"/>
      <c r="Q473" s="251"/>
      <c r="R473" s="251"/>
      <c r="S473" s="251"/>
      <c r="T473" s="251"/>
      <c r="U473" s="251"/>
      <c r="V473" s="251"/>
      <c r="W473" s="251"/>
      <c r="X473" s="252"/>
      <c r="Y473" s="13"/>
      <c r="Z473" s="13"/>
      <c r="AA473" s="13"/>
      <c r="AB473" s="13"/>
      <c r="AC473" s="13"/>
      <c r="AD473" s="13"/>
      <c r="AE473" s="13"/>
      <c r="AT473" s="253" t="s">
        <v>304</v>
      </c>
      <c r="AU473" s="253" t="s">
        <v>88</v>
      </c>
      <c r="AV473" s="13" t="s">
        <v>88</v>
      </c>
      <c r="AW473" s="13" t="s">
        <v>5</v>
      </c>
      <c r="AX473" s="13" t="s">
        <v>86</v>
      </c>
      <c r="AY473" s="253" t="s">
        <v>167</v>
      </c>
    </row>
    <row r="474" s="2" customFormat="1">
      <c r="A474" s="39"/>
      <c r="B474" s="40"/>
      <c r="C474" s="222" t="s">
        <v>971</v>
      </c>
      <c r="D474" s="222" t="s">
        <v>169</v>
      </c>
      <c r="E474" s="223" t="s">
        <v>1224</v>
      </c>
      <c r="F474" s="224" t="s">
        <v>1225</v>
      </c>
      <c r="G474" s="225" t="s">
        <v>348</v>
      </c>
      <c r="H474" s="226">
        <v>402.60000000000002</v>
      </c>
      <c r="I474" s="227"/>
      <c r="J474" s="227"/>
      <c r="K474" s="228">
        <f>ROUND(P474*H474,2)</f>
        <v>0</v>
      </c>
      <c r="L474" s="224" t="s">
        <v>450</v>
      </c>
      <c r="M474" s="45"/>
      <c r="N474" s="229" t="s">
        <v>1</v>
      </c>
      <c r="O474" s="230" t="s">
        <v>41</v>
      </c>
      <c r="P474" s="231">
        <f>I474+J474</f>
        <v>0</v>
      </c>
      <c r="Q474" s="231">
        <f>ROUND(I474*H474,2)</f>
        <v>0</v>
      </c>
      <c r="R474" s="231">
        <f>ROUND(J474*H474,2)</f>
        <v>0</v>
      </c>
      <c r="S474" s="92"/>
      <c r="T474" s="232">
        <f>S474*H474</f>
        <v>0</v>
      </c>
      <c r="U474" s="232">
        <v>0</v>
      </c>
      <c r="V474" s="232">
        <f>U474*H474</f>
        <v>0</v>
      </c>
      <c r="W474" s="232">
        <v>0</v>
      </c>
      <c r="X474" s="233">
        <f>W474*H474</f>
        <v>0</v>
      </c>
      <c r="Y474" s="39"/>
      <c r="Z474" s="39"/>
      <c r="AA474" s="39"/>
      <c r="AB474" s="39"/>
      <c r="AC474" s="39"/>
      <c r="AD474" s="39"/>
      <c r="AE474" s="39"/>
      <c r="AR474" s="234" t="s">
        <v>174</v>
      </c>
      <c r="AT474" s="234" t="s">
        <v>169</v>
      </c>
      <c r="AU474" s="234" t="s">
        <v>88</v>
      </c>
      <c r="AY474" s="18" t="s">
        <v>167</v>
      </c>
      <c r="BE474" s="235">
        <f>IF(O474="základní",K474,0)</f>
        <v>0</v>
      </c>
      <c r="BF474" s="235">
        <f>IF(O474="snížená",K474,0)</f>
        <v>0</v>
      </c>
      <c r="BG474" s="235">
        <f>IF(O474="zákl. přenesená",K474,0)</f>
        <v>0</v>
      </c>
      <c r="BH474" s="235">
        <f>IF(O474="sníž. přenesená",K474,0)</f>
        <v>0</v>
      </c>
      <c r="BI474" s="235">
        <f>IF(O474="nulová",K474,0)</f>
        <v>0</v>
      </c>
      <c r="BJ474" s="18" t="s">
        <v>86</v>
      </c>
      <c r="BK474" s="235">
        <f>ROUND(P474*H474,2)</f>
        <v>0</v>
      </c>
      <c r="BL474" s="18" t="s">
        <v>174</v>
      </c>
      <c r="BM474" s="234" t="s">
        <v>1863</v>
      </c>
    </row>
    <row r="475" s="2" customFormat="1">
      <c r="A475" s="39"/>
      <c r="B475" s="40"/>
      <c r="C475" s="41"/>
      <c r="D475" s="236" t="s">
        <v>176</v>
      </c>
      <c r="E475" s="41"/>
      <c r="F475" s="237" t="s">
        <v>1227</v>
      </c>
      <c r="G475" s="41"/>
      <c r="H475" s="41"/>
      <c r="I475" s="238"/>
      <c r="J475" s="238"/>
      <c r="K475" s="41"/>
      <c r="L475" s="41"/>
      <c r="M475" s="45"/>
      <c r="N475" s="239"/>
      <c r="O475" s="240"/>
      <c r="P475" s="92"/>
      <c r="Q475" s="92"/>
      <c r="R475" s="92"/>
      <c r="S475" s="92"/>
      <c r="T475" s="92"/>
      <c r="U475" s="92"/>
      <c r="V475" s="92"/>
      <c r="W475" s="92"/>
      <c r="X475" s="93"/>
      <c r="Y475" s="39"/>
      <c r="Z475" s="39"/>
      <c r="AA475" s="39"/>
      <c r="AB475" s="39"/>
      <c r="AC475" s="39"/>
      <c r="AD475" s="39"/>
      <c r="AE475" s="39"/>
      <c r="AT475" s="18" t="s">
        <v>176</v>
      </c>
      <c r="AU475" s="18" t="s">
        <v>88</v>
      </c>
    </row>
    <row r="476" s="2" customFormat="1">
      <c r="A476" s="39"/>
      <c r="B476" s="40"/>
      <c r="C476" s="41"/>
      <c r="D476" s="241" t="s">
        <v>178</v>
      </c>
      <c r="E476" s="41"/>
      <c r="F476" s="242" t="s">
        <v>1228</v>
      </c>
      <c r="G476" s="41"/>
      <c r="H476" s="41"/>
      <c r="I476" s="238"/>
      <c r="J476" s="238"/>
      <c r="K476" s="41"/>
      <c r="L476" s="41"/>
      <c r="M476" s="45"/>
      <c r="N476" s="239"/>
      <c r="O476" s="240"/>
      <c r="P476" s="92"/>
      <c r="Q476" s="92"/>
      <c r="R476" s="92"/>
      <c r="S476" s="92"/>
      <c r="T476" s="92"/>
      <c r="U476" s="92"/>
      <c r="V476" s="92"/>
      <c r="W476" s="92"/>
      <c r="X476" s="93"/>
      <c r="Y476" s="39"/>
      <c r="Z476" s="39"/>
      <c r="AA476" s="39"/>
      <c r="AB476" s="39"/>
      <c r="AC476" s="39"/>
      <c r="AD476" s="39"/>
      <c r="AE476" s="39"/>
      <c r="AT476" s="18" t="s">
        <v>178</v>
      </c>
      <c r="AU476" s="18" t="s">
        <v>88</v>
      </c>
    </row>
    <row r="477" s="2" customFormat="1">
      <c r="A477" s="39"/>
      <c r="B477" s="40"/>
      <c r="C477" s="41"/>
      <c r="D477" s="236" t="s">
        <v>186</v>
      </c>
      <c r="E477" s="41"/>
      <c r="F477" s="243" t="s">
        <v>1864</v>
      </c>
      <c r="G477" s="41"/>
      <c r="H477" s="41"/>
      <c r="I477" s="238"/>
      <c r="J477" s="238"/>
      <c r="K477" s="41"/>
      <c r="L477" s="41"/>
      <c r="M477" s="45"/>
      <c r="N477" s="239"/>
      <c r="O477" s="240"/>
      <c r="P477" s="92"/>
      <c r="Q477" s="92"/>
      <c r="R477" s="92"/>
      <c r="S477" s="92"/>
      <c r="T477" s="92"/>
      <c r="U477" s="92"/>
      <c r="V477" s="92"/>
      <c r="W477" s="92"/>
      <c r="X477" s="93"/>
      <c r="Y477" s="39"/>
      <c r="Z477" s="39"/>
      <c r="AA477" s="39"/>
      <c r="AB477" s="39"/>
      <c r="AC477" s="39"/>
      <c r="AD477" s="39"/>
      <c r="AE477" s="39"/>
      <c r="AT477" s="18" t="s">
        <v>186</v>
      </c>
      <c r="AU477" s="18" t="s">
        <v>88</v>
      </c>
    </row>
    <row r="478" s="13" customFormat="1">
      <c r="A478" s="13"/>
      <c r="B478" s="244"/>
      <c r="C478" s="245"/>
      <c r="D478" s="236" t="s">
        <v>304</v>
      </c>
      <c r="E478" s="268" t="s">
        <v>1</v>
      </c>
      <c r="F478" s="246" t="s">
        <v>1865</v>
      </c>
      <c r="G478" s="245"/>
      <c r="H478" s="247">
        <v>402.60000000000002</v>
      </c>
      <c r="I478" s="248"/>
      <c r="J478" s="248"/>
      <c r="K478" s="245"/>
      <c r="L478" s="245"/>
      <c r="M478" s="249"/>
      <c r="N478" s="250"/>
      <c r="O478" s="251"/>
      <c r="P478" s="251"/>
      <c r="Q478" s="251"/>
      <c r="R478" s="251"/>
      <c r="S478" s="251"/>
      <c r="T478" s="251"/>
      <c r="U478" s="251"/>
      <c r="V478" s="251"/>
      <c r="W478" s="251"/>
      <c r="X478" s="252"/>
      <c r="Y478" s="13"/>
      <c r="Z478" s="13"/>
      <c r="AA478" s="13"/>
      <c r="AB478" s="13"/>
      <c r="AC478" s="13"/>
      <c r="AD478" s="13"/>
      <c r="AE478" s="13"/>
      <c r="AT478" s="253" t="s">
        <v>304</v>
      </c>
      <c r="AU478" s="253" t="s">
        <v>88</v>
      </c>
      <c r="AV478" s="13" t="s">
        <v>88</v>
      </c>
      <c r="AW478" s="13" t="s">
        <v>5</v>
      </c>
      <c r="AX478" s="13" t="s">
        <v>78</v>
      </c>
      <c r="AY478" s="253" t="s">
        <v>167</v>
      </c>
    </row>
    <row r="479" s="14" customFormat="1">
      <c r="A479" s="14"/>
      <c r="B479" s="269"/>
      <c r="C479" s="270"/>
      <c r="D479" s="236" t="s">
        <v>304</v>
      </c>
      <c r="E479" s="271" t="s">
        <v>1</v>
      </c>
      <c r="F479" s="272" t="s">
        <v>1231</v>
      </c>
      <c r="G479" s="270"/>
      <c r="H479" s="273">
        <v>402.60000000000002</v>
      </c>
      <c r="I479" s="274"/>
      <c r="J479" s="274"/>
      <c r="K479" s="270"/>
      <c r="L479" s="270"/>
      <c r="M479" s="275"/>
      <c r="N479" s="276"/>
      <c r="O479" s="277"/>
      <c r="P479" s="277"/>
      <c r="Q479" s="277"/>
      <c r="R479" s="277"/>
      <c r="S479" s="277"/>
      <c r="T479" s="277"/>
      <c r="U479" s="277"/>
      <c r="V479" s="277"/>
      <c r="W479" s="277"/>
      <c r="X479" s="278"/>
      <c r="Y479" s="14"/>
      <c r="Z479" s="14"/>
      <c r="AA479" s="14"/>
      <c r="AB479" s="14"/>
      <c r="AC479" s="14"/>
      <c r="AD479" s="14"/>
      <c r="AE479" s="14"/>
      <c r="AT479" s="279" t="s">
        <v>304</v>
      </c>
      <c r="AU479" s="279" t="s">
        <v>88</v>
      </c>
      <c r="AV479" s="14" t="s">
        <v>174</v>
      </c>
      <c r="AW479" s="14" t="s">
        <v>5</v>
      </c>
      <c r="AX479" s="14" t="s">
        <v>86</v>
      </c>
      <c r="AY479" s="279" t="s">
        <v>167</v>
      </c>
    </row>
    <row r="480" s="2" customFormat="1" ht="24.15" customHeight="1">
      <c r="A480" s="39"/>
      <c r="B480" s="40"/>
      <c r="C480" s="222" t="s">
        <v>977</v>
      </c>
      <c r="D480" s="222" t="s">
        <v>169</v>
      </c>
      <c r="E480" s="223" t="s">
        <v>1233</v>
      </c>
      <c r="F480" s="224" t="s">
        <v>1234</v>
      </c>
      <c r="G480" s="225" t="s">
        <v>348</v>
      </c>
      <c r="H480" s="226">
        <v>9662.3999999999996</v>
      </c>
      <c r="I480" s="227"/>
      <c r="J480" s="227"/>
      <c r="K480" s="228">
        <f>ROUND(P480*H480,2)</f>
        <v>0</v>
      </c>
      <c r="L480" s="224" t="s">
        <v>450</v>
      </c>
      <c r="M480" s="45"/>
      <c r="N480" s="229" t="s">
        <v>1</v>
      </c>
      <c r="O480" s="230" t="s">
        <v>41</v>
      </c>
      <c r="P480" s="231">
        <f>I480+J480</f>
        <v>0</v>
      </c>
      <c r="Q480" s="231">
        <f>ROUND(I480*H480,2)</f>
        <v>0</v>
      </c>
      <c r="R480" s="231">
        <f>ROUND(J480*H480,2)</f>
        <v>0</v>
      </c>
      <c r="S480" s="92"/>
      <c r="T480" s="232">
        <f>S480*H480</f>
        <v>0</v>
      </c>
      <c r="U480" s="232">
        <v>0</v>
      </c>
      <c r="V480" s="232">
        <f>U480*H480</f>
        <v>0</v>
      </c>
      <c r="W480" s="232">
        <v>0</v>
      </c>
      <c r="X480" s="233">
        <f>W480*H480</f>
        <v>0</v>
      </c>
      <c r="Y480" s="39"/>
      <c r="Z480" s="39"/>
      <c r="AA480" s="39"/>
      <c r="AB480" s="39"/>
      <c r="AC480" s="39"/>
      <c r="AD480" s="39"/>
      <c r="AE480" s="39"/>
      <c r="AR480" s="234" t="s">
        <v>174</v>
      </c>
      <c r="AT480" s="234" t="s">
        <v>169</v>
      </c>
      <c r="AU480" s="234" t="s">
        <v>88</v>
      </c>
      <c r="AY480" s="18" t="s">
        <v>167</v>
      </c>
      <c r="BE480" s="235">
        <f>IF(O480="základní",K480,0)</f>
        <v>0</v>
      </c>
      <c r="BF480" s="235">
        <f>IF(O480="snížená",K480,0)</f>
        <v>0</v>
      </c>
      <c r="BG480" s="235">
        <f>IF(O480="zákl. přenesená",K480,0)</f>
        <v>0</v>
      </c>
      <c r="BH480" s="235">
        <f>IF(O480="sníž. přenesená",K480,0)</f>
        <v>0</v>
      </c>
      <c r="BI480" s="235">
        <f>IF(O480="nulová",K480,0)</f>
        <v>0</v>
      </c>
      <c r="BJ480" s="18" t="s">
        <v>86</v>
      </c>
      <c r="BK480" s="235">
        <f>ROUND(P480*H480,2)</f>
        <v>0</v>
      </c>
      <c r="BL480" s="18" t="s">
        <v>174</v>
      </c>
      <c r="BM480" s="234" t="s">
        <v>1866</v>
      </c>
    </row>
    <row r="481" s="2" customFormat="1">
      <c r="A481" s="39"/>
      <c r="B481" s="40"/>
      <c r="C481" s="41"/>
      <c r="D481" s="236" t="s">
        <v>176</v>
      </c>
      <c r="E481" s="41"/>
      <c r="F481" s="237" t="s">
        <v>1236</v>
      </c>
      <c r="G481" s="41"/>
      <c r="H481" s="41"/>
      <c r="I481" s="238"/>
      <c r="J481" s="238"/>
      <c r="K481" s="41"/>
      <c r="L481" s="41"/>
      <c r="M481" s="45"/>
      <c r="N481" s="239"/>
      <c r="O481" s="240"/>
      <c r="P481" s="92"/>
      <c r="Q481" s="92"/>
      <c r="R481" s="92"/>
      <c r="S481" s="92"/>
      <c r="T481" s="92"/>
      <c r="U481" s="92"/>
      <c r="V481" s="92"/>
      <c r="W481" s="92"/>
      <c r="X481" s="93"/>
      <c r="Y481" s="39"/>
      <c r="Z481" s="39"/>
      <c r="AA481" s="39"/>
      <c r="AB481" s="39"/>
      <c r="AC481" s="39"/>
      <c r="AD481" s="39"/>
      <c r="AE481" s="39"/>
      <c r="AT481" s="18" t="s">
        <v>176</v>
      </c>
      <c r="AU481" s="18" t="s">
        <v>88</v>
      </c>
    </row>
    <row r="482" s="2" customFormat="1">
      <c r="A482" s="39"/>
      <c r="B482" s="40"/>
      <c r="C482" s="41"/>
      <c r="D482" s="241" t="s">
        <v>178</v>
      </c>
      <c r="E482" s="41"/>
      <c r="F482" s="242" t="s">
        <v>1237</v>
      </c>
      <c r="G482" s="41"/>
      <c r="H482" s="41"/>
      <c r="I482" s="238"/>
      <c r="J482" s="238"/>
      <c r="K482" s="41"/>
      <c r="L482" s="41"/>
      <c r="M482" s="45"/>
      <c r="N482" s="239"/>
      <c r="O482" s="240"/>
      <c r="P482" s="92"/>
      <c r="Q482" s="92"/>
      <c r="R482" s="92"/>
      <c r="S482" s="92"/>
      <c r="T482" s="92"/>
      <c r="U482" s="92"/>
      <c r="V482" s="92"/>
      <c r="W482" s="92"/>
      <c r="X482" s="93"/>
      <c r="Y482" s="39"/>
      <c r="Z482" s="39"/>
      <c r="AA482" s="39"/>
      <c r="AB482" s="39"/>
      <c r="AC482" s="39"/>
      <c r="AD482" s="39"/>
      <c r="AE482" s="39"/>
      <c r="AT482" s="18" t="s">
        <v>178</v>
      </c>
      <c r="AU482" s="18" t="s">
        <v>88</v>
      </c>
    </row>
    <row r="483" s="2" customFormat="1">
      <c r="A483" s="39"/>
      <c r="B483" s="40"/>
      <c r="C483" s="41"/>
      <c r="D483" s="236" t="s">
        <v>186</v>
      </c>
      <c r="E483" s="41"/>
      <c r="F483" s="243" t="s">
        <v>1238</v>
      </c>
      <c r="G483" s="41"/>
      <c r="H483" s="41"/>
      <c r="I483" s="238"/>
      <c r="J483" s="238"/>
      <c r="K483" s="41"/>
      <c r="L483" s="41"/>
      <c r="M483" s="45"/>
      <c r="N483" s="239"/>
      <c r="O483" s="240"/>
      <c r="P483" s="92"/>
      <c r="Q483" s="92"/>
      <c r="R483" s="92"/>
      <c r="S483" s="92"/>
      <c r="T483" s="92"/>
      <c r="U483" s="92"/>
      <c r="V483" s="92"/>
      <c r="W483" s="92"/>
      <c r="X483" s="93"/>
      <c r="Y483" s="39"/>
      <c r="Z483" s="39"/>
      <c r="AA483" s="39"/>
      <c r="AB483" s="39"/>
      <c r="AC483" s="39"/>
      <c r="AD483" s="39"/>
      <c r="AE483" s="39"/>
      <c r="AT483" s="18" t="s">
        <v>186</v>
      </c>
      <c r="AU483" s="18" t="s">
        <v>88</v>
      </c>
    </row>
    <row r="484" s="13" customFormat="1">
      <c r="A484" s="13"/>
      <c r="B484" s="244"/>
      <c r="C484" s="245"/>
      <c r="D484" s="236" t="s">
        <v>304</v>
      </c>
      <c r="E484" s="268" t="s">
        <v>1</v>
      </c>
      <c r="F484" s="246" t="s">
        <v>1867</v>
      </c>
      <c r="G484" s="245"/>
      <c r="H484" s="247">
        <v>9662.3999999999996</v>
      </c>
      <c r="I484" s="248"/>
      <c r="J484" s="248"/>
      <c r="K484" s="245"/>
      <c r="L484" s="245"/>
      <c r="M484" s="249"/>
      <c r="N484" s="250"/>
      <c r="O484" s="251"/>
      <c r="P484" s="251"/>
      <c r="Q484" s="251"/>
      <c r="R484" s="251"/>
      <c r="S484" s="251"/>
      <c r="T484" s="251"/>
      <c r="U484" s="251"/>
      <c r="V484" s="251"/>
      <c r="W484" s="251"/>
      <c r="X484" s="252"/>
      <c r="Y484" s="13"/>
      <c r="Z484" s="13"/>
      <c r="AA484" s="13"/>
      <c r="AB484" s="13"/>
      <c r="AC484" s="13"/>
      <c r="AD484" s="13"/>
      <c r="AE484" s="13"/>
      <c r="AT484" s="253" t="s">
        <v>304</v>
      </c>
      <c r="AU484" s="253" t="s">
        <v>88</v>
      </c>
      <c r="AV484" s="13" t="s">
        <v>88</v>
      </c>
      <c r="AW484" s="13" t="s">
        <v>5</v>
      </c>
      <c r="AX484" s="13" t="s">
        <v>86</v>
      </c>
      <c r="AY484" s="253" t="s">
        <v>167</v>
      </c>
    </row>
    <row r="485" s="2" customFormat="1">
      <c r="A485" s="39"/>
      <c r="B485" s="40"/>
      <c r="C485" s="222" t="s">
        <v>983</v>
      </c>
      <c r="D485" s="222" t="s">
        <v>169</v>
      </c>
      <c r="E485" s="223" t="s">
        <v>1241</v>
      </c>
      <c r="F485" s="224" t="s">
        <v>1242</v>
      </c>
      <c r="G485" s="225" t="s">
        <v>348</v>
      </c>
      <c r="H485" s="226">
        <v>268.70999999999998</v>
      </c>
      <c r="I485" s="227"/>
      <c r="J485" s="227"/>
      <c r="K485" s="228">
        <f>ROUND(P485*H485,2)</f>
        <v>0</v>
      </c>
      <c r="L485" s="224" t="s">
        <v>450</v>
      </c>
      <c r="M485" s="45"/>
      <c r="N485" s="229" t="s">
        <v>1</v>
      </c>
      <c r="O485" s="230" t="s">
        <v>41</v>
      </c>
      <c r="P485" s="231">
        <f>I485+J485</f>
        <v>0</v>
      </c>
      <c r="Q485" s="231">
        <f>ROUND(I485*H485,2)</f>
        <v>0</v>
      </c>
      <c r="R485" s="231">
        <f>ROUND(J485*H485,2)</f>
        <v>0</v>
      </c>
      <c r="S485" s="92"/>
      <c r="T485" s="232">
        <f>S485*H485</f>
        <v>0</v>
      </c>
      <c r="U485" s="232">
        <v>0</v>
      </c>
      <c r="V485" s="232">
        <f>U485*H485</f>
        <v>0</v>
      </c>
      <c r="W485" s="232">
        <v>0</v>
      </c>
      <c r="X485" s="233">
        <f>W485*H485</f>
        <v>0</v>
      </c>
      <c r="Y485" s="39"/>
      <c r="Z485" s="39"/>
      <c r="AA485" s="39"/>
      <c r="AB485" s="39"/>
      <c r="AC485" s="39"/>
      <c r="AD485" s="39"/>
      <c r="AE485" s="39"/>
      <c r="AR485" s="234" t="s">
        <v>174</v>
      </c>
      <c r="AT485" s="234" t="s">
        <v>169</v>
      </c>
      <c r="AU485" s="234" t="s">
        <v>88</v>
      </c>
      <c r="AY485" s="18" t="s">
        <v>167</v>
      </c>
      <c r="BE485" s="235">
        <f>IF(O485="základní",K485,0)</f>
        <v>0</v>
      </c>
      <c r="BF485" s="235">
        <f>IF(O485="snížená",K485,0)</f>
        <v>0</v>
      </c>
      <c r="BG485" s="235">
        <f>IF(O485="zákl. přenesená",K485,0)</f>
        <v>0</v>
      </c>
      <c r="BH485" s="235">
        <f>IF(O485="sníž. přenesená",K485,0)</f>
        <v>0</v>
      </c>
      <c r="BI485" s="235">
        <f>IF(O485="nulová",K485,0)</f>
        <v>0</v>
      </c>
      <c r="BJ485" s="18" t="s">
        <v>86</v>
      </c>
      <c r="BK485" s="235">
        <f>ROUND(P485*H485,2)</f>
        <v>0</v>
      </c>
      <c r="BL485" s="18" t="s">
        <v>174</v>
      </c>
      <c r="BM485" s="234" t="s">
        <v>1868</v>
      </c>
    </row>
    <row r="486" s="2" customFormat="1">
      <c r="A486" s="39"/>
      <c r="B486" s="40"/>
      <c r="C486" s="41"/>
      <c r="D486" s="236" t="s">
        <v>176</v>
      </c>
      <c r="E486" s="41"/>
      <c r="F486" s="237" t="s">
        <v>1244</v>
      </c>
      <c r="G486" s="41"/>
      <c r="H486" s="41"/>
      <c r="I486" s="238"/>
      <c r="J486" s="238"/>
      <c r="K486" s="41"/>
      <c r="L486" s="41"/>
      <c r="M486" s="45"/>
      <c r="N486" s="239"/>
      <c r="O486" s="240"/>
      <c r="P486" s="92"/>
      <c r="Q486" s="92"/>
      <c r="R486" s="92"/>
      <c r="S486" s="92"/>
      <c r="T486" s="92"/>
      <c r="U486" s="92"/>
      <c r="V486" s="92"/>
      <c r="W486" s="92"/>
      <c r="X486" s="93"/>
      <c r="Y486" s="39"/>
      <c r="Z486" s="39"/>
      <c r="AA486" s="39"/>
      <c r="AB486" s="39"/>
      <c r="AC486" s="39"/>
      <c r="AD486" s="39"/>
      <c r="AE486" s="39"/>
      <c r="AT486" s="18" t="s">
        <v>176</v>
      </c>
      <c r="AU486" s="18" t="s">
        <v>88</v>
      </c>
    </row>
    <row r="487" s="2" customFormat="1">
      <c r="A487" s="39"/>
      <c r="B487" s="40"/>
      <c r="C487" s="41"/>
      <c r="D487" s="241" t="s">
        <v>178</v>
      </c>
      <c r="E487" s="41"/>
      <c r="F487" s="242" t="s">
        <v>1245</v>
      </c>
      <c r="G487" s="41"/>
      <c r="H487" s="41"/>
      <c r="I487" s="238"/>
      <c r="J487" s="238"/>
      <c r="K487" s="41"/>
      <c r="L487" s="41"/>
      <c r="M487" s="45"/>
      <c r="N487" s="239"/>
      <c r="O487" s="240"/>
      <c r="P487" s="92"/>
      <c r="Q487" s="92"/>
      <c r="R487" s="92"/>
      <c r="S487" s="92"/>
      <c r="T487" s="92"/>
      <c r="U487" s="92"/>
      <c r="V487" s="92"/>
      <c r="W487" s="92"/>
      <c r="X487" s="93"/>
      <c r="Y487" s="39"/>
      <c r="Z487" s="39"/>
      <c r="AA487" s="39"/>
      <c r="AB487" s="39"/>
      <c r="AC487" s="39"/>
      <c r="AD487" s="39"/>
      <c r="AE487" s="39"/>
      <c r="AT487" s="18" t="s">
        <v>178</v>
      </c>
      <c r="AU487" s="18" t="s">
        <v>88</v>
      </c>
    </row>
    <row r="488" s="2" customFormat="1">
      <c r="A488" s="39"/>
      <c r="B488" s="40"/>
      <c r="C488" s="41"/>
      <c r="D488" s="236" t="s">
        <v>186</v>
      </c>
      <c r="E488" s="41"/>
      <c r="F488" s="243" t="s">
        <v>1869</v>
      </c>
      <c r="G488" s="41"/>
      <c r="H488" s="41"/>
      <c r="I488" s="238"/>
      <c r="J488" s="238"/>
      <c r="K488" s="41"/>
      <c r="L488" s="41"/>
      <c r="M488" s="45"/>
      <c r="N488" s="239"/>
      <c r="O488" s="240"/>
      <c r="P488" s="92"/>
      <c r="Q488" s="92"/>
      <c r="R488" s="92"/>
      <c r="S488" s="92"/>
      <c r="T488" s="92"/>
      <c r="U488" s="92"/>
      <c r="V488" s="92"/>
      <c r="W488" s="92"/>
      <c r="X488" s="93"/>
      <c r="Y488" s="39"/>
      <c r="Z488" s="39"/>
      <c r="AA488" s="39"/>
      <c r="AB488" s="39"/>
      <c r="AC488" s="39"/>
      <c r="AD488" s="39"/>
      <c r="AE488" s="39"/>
      <c r="AT488" s="18" t="s">
        <v>186</v>
      </c>
      <c r="AU488" s="18" t="s">
        <v>88</v>
      </c>
    </row>
    <row r="489" s="13" customFormat="1">
      <c r="A489" s="13"/>
      <c r="B489" s="244"/>
      <c r="C489" s="245"/>
      <c r="D489" s="236" t="s">
        <v>304</v>
      </c>
      <c r="E489" s="268" t="s">
        <v>1</v>
      </c>
      <c r="F489" s="246" t="s">
        <v>1870</v>
      </c>
      <c r="G489" s="245"/>
      <c r="H489" s="247">
        <v>268.70999999999998</v>
      </c>
      <c r="I489" s="248"/>
      <c r="J489" s="248"/>
      <c r="K489" s="245"/>
      <c r="L489" s="245"/>
      <c r="M489" s="249"/>
      <c r="N489" s="250"/>
      <c r="O489" s="251"/>
      <c r="P489" s="251"/>
      <c r="Q489" s="251"/>
      <c r="R489" s="251"/>
      <c r="S489" s="251"/>
      <c r="T489" s="251"/>
      <c r="U489" s="251"/>
      <c r="V489" s="251"/>
      <c r="W489" s="251"/>
      <c r="X489" s="252"/>
      <c r="Y489" s="13"/>
      <c r="Z489" s="13"/>
      <c r="AA489" s="13"/>
      <c r="AB489" s="13"/>
      <c r="AC489" s="13"/>
      <c r="AD489" s="13"/>
      <c r="AE489" s="13"/>
      <c r="AT489" s="253" t="s">
        <v>304</v>
      </c>
      <c r="AU489" s="253" t="s">
        <v>88</v>
      </c>
      <c r="AV489" s="13" t="s">
        <v>88</v>
      </c>
      <c r="AW489" s="13" t="s">
        <v>5</v>
      </c>
      <c r="AX489" s="13" t="s">
        <v>86</v>
      </c>
      <c r="AY489" s="253" t="s">
        <v>167</v>
      </c>
    </row>
    <row r="490" s="2" customFormat="1" ht="24.15" customHeight="1">
      <c r="A490" s="39"/>
      <c r="B490" s="40"/>
      <c r="C490" s="222" t="s">
        <v>989</v>
      </c>
      <c r="D490" s="222" t="s">
        <v>169</v>
      </c>
      <c r="E490" s="223" t="s">
        <v>1249</v>
      </c>
      <c r="F490" s="224" t="s">
        <v>1250</v>
      </c>
      <c r="G490" s="225" t="s">
        <v>348</v>
      </c>
      <c r="H490" s="226">
        <v>4695.8400000000001</v>
      </c>
      <c r="I490" s="227"/>
      <c r="J490" s="227"/>
      <c r="K490" s="228">
        <f>ROUND(P490*H490,2)</f>
        <v>0</v>
      </c>
      <c r="L490" s="224" t="s">
        <v>450</v>
      </c>
      <c r="M490" s="45"/>
      <c r="N490" s="229" t="s">
        <v>1</v>
      </c>
      <c r="O490" s="230" t="s">
        <v>41</v>
      </c>
      <c r="P490" s="231">
        <f>I490+J490</f>
        <v>0</v>
      </c>
      <c r="Q490" s="231">
        <f>ROUND(I490*H490,2)</f>
        <v>0</v>
      </c>
      <c r="R490" s="231">
        <f>ROUND(J490*H490,2)</f>
        <v>0</v>
      </c>
      <c r="S490" s="92"/>
      <c r="T490" s="232">
        <f>S490*H490</f>
        <v>0</v>
      </c>
      <c r="U490" s="232">
        <v>0</v>
      </c>
      <c r="V490" s="232">
        <f>U490*H490</f>
        <v>0</v>
      </c>
      <c r="W490" s="232">
        <v>0</v>
      </c>
      <c r="X490" s="233">
        <f>W490*H490</f>
        <v>0</v>
      </c>
      <c r="Y490" s="39"/>
      <c r="Z490" s="39"/>
      <c r="AA490" s="39"/>
      <c r="AB490" s="39"/>
      <c r="AC490" s="39"/>
      <c r="AD490" s="39"/>
      <c r="AE490" s="39"/>
      <c r="AR490" s="234" t="s">
        <v>174</v>
      </c>
      <c r="AT490" s="234" t="s">
        <v>169</v>
      </c>
      <c r="AU490" s="234" t="s">
        <v>88</v>
      </c>
      <c r="AY490" s="18" t="s">
        <v>167</v>
      </c>
      <c r="BE490" s="235">
        <f>IF(O490="základní",K490,0)</f>
        <v>0</v>
      </c>
      <c r="BF490" s="235">
        <f>IF(O490="snížená",K490,0)</f>
        <v>0</v>
      </c>
      <c r="BG490" s="235">
        <f>IF(O490="zákl. přenesená",K490,0)</f>
        <v>0</v>
      </c>
      <c r="BH490" s="235">
        <f>IF(O490="sníž. přenesená",K490,0)</f>
        <v>0</v>
      </c>
      <c r="BI490" s="235">
        <f>IF(O490="nulová",K490,0)</f>
        <v>0</v>
      </c>
      <c r="BJ490" s="18" t="s">
        <v>86</v>
      </c>
      <c r="BK490" s="235">
        <f>ROUND(P490*H490,2)</f>
        <v>0</v>
      </c>
      <c r="BL490" s="18" t="s">
        <v>174</v>
      </c>
      <c r="BM490" s="234" t="s">
        <v>1871</v>
      </c>
    </row>
    <row r="491" s="2" customFormat="1">
      <c r="A491" s="39"/>
      <c r="B491" s="40"/>
      <c r="C491" s="41"/>
      <c r="D491" s="236" t="s">
        <v>176</v>
      </c>
      <c r="E491" s="41"/>
      <c r="F491" s="237" t="s">
        <v>1236</v>
      </c>
      <c r="G491" s="41"/>
      <c r="H491" s="41"/>
      <c r="I491" s="238"/>
      <c r="J491" s="238"/>
      <c r="K491" s="41"/>
      <c r="L491" s="41"/>
      <c r="M491" s="45"/>
      <c r="N491" s="239"/>
      <c r="O491" s="240"/>
      <c r="P491" s="92"/>
      <c r="Q491" s="92"/>
      <c r="R491" s="92"/>
      <c r="S491" s="92"/>
      <c r="T491" s="92"/>
      <c r="U491" s="92"/>
      <c r="V491" s="92"/>
      <c r="W491" s="92"/>
      <c r="X491" s="93"/>
      <c r="Y491" s="39"/>
      <c r="Z491" s="39"/>
      <c r="AA491" s="39"/>
      <c r="AB491" s="39"/>
      <c r="AC491" s="39"/>
      <c r="AD491" s="39"/>
      <c r="AE491" s="39"/>
      <c r="AT491" s="18" t="s">
        <v>176</v>
      </c>
      <c r="AU491" s="18" t="s">
        <v>88</v>
      </c>
    </row>
    <row r="492" s="2" customFormat="1">
      <c r="A492" s="39"/>
      <c r="B492" s="40"/>
      <c r="C492" s="41"/>
      <c r="D492" s="241" t="s">
        <v>178</v>
      </c>
      <c r="E492" s="41"/>
      <c r="F492" s="242" t="s">
        <v>1252</v>
      </c>
      <c r="G492" s="41"/>
      <c r="H492" s="41"/>
      <c r="I492" s="238"/>
      <c r="J492" s="238"/>
      <c r="K492" s="41"/>
      <c r="L492" s="41"/>
      <c r="M492" s="45"/>
      <c r="N492" s="239"/>
      <c r="O492" s="240"/>
      <c r="P492" s="92"/>
      <c r="Q492" s="92"/>
      <c r="R492" s="92"/>
      <c r="S492" s="92"/>
      <c r="T492" s="92"/>
      <c r="U492" s="92"/>
      <c r="V492" s="92"/>
      <c r="W492" s="92"/>
      <c r="X492" s="93"/>
      <c r="Y492" s="39"/>
      <c r="Z492" s="39"/>
      <c r="AA492" s="39"/>
      <c r="AB492" s="39"/>
      <c r="AC492" s="39"/>
      <c r="AD492" s="39"/>
      <c r="AE492" s="39"/>
      <c r="AT492" s="18" t="s">
        <v>178</v>
      </c>
      <c r="AU492" s="18" t="s">
        <v>88</v>
      </c>
    </row>
    <row r="493" s="2" customFormat="1">
      <c r="A493" s="39"/>
      <c r="B493" s="40"/>
      <c r="C493" s="41"/>
      <c r="D493" s="236" t="s">
        <v>186</v>
      </c>
      <c r="E493" s="41"/>
      <c r="F493" s="243" t="s">
        <v>1872</v>
      </c>
      <c r="G493" s="41"/>
      <c r="H493" s="41"/>
      <c r="I493" s="238"/>
      <c r="J493" s="238"/>
      <c r="K493" s="41"/>
      <c r="L493" s="41"/>
      <c r="M493" s="45"/>
      <c r="N493" s="239"/>
      <c r="O493" s="240"/>
      <c r="P493" s="92"/>
      <c r="Q493" s="92"/>
      <c r="R493" s="92"/>
      <c r="S493" s="92"/>
      <c r="T493" s="92"/>
      <c r="U493" s="92"/>
      <c r="V493" s="92"/>
      <c r="W493" s="92"/>
      <c r="X493" s="93"/>
      <c r="Y493" s="39"/>
      <c r="Z493" s="39"/>
      <c r="AA493" s="39"/>
      <c r="AB493" s="39"/>
      <c r="AC493" s="39"/>
      <c r="AD493" s="39"/>
      <c r="AE493" s="39"/>
      <c r="AT493" s="18" t="s">
        <v>186</v>
      </c>
      <c r="AU493" s="18" t="s">
        <v>88</v>
      </c>
    </row>
    <row r="494" s="13" customFormat="1">
      <c r="A494" s="13"/>
      <c r="B494" s="244"/>
      <c r="C494" s="245"/>
      <c r="D494" s="236" t="s">
        <v>304</v>
      </c>
      <c r="E494" s="268" t="s">
        <v>1</v>
      </c>
      <c r="F494" s="246" t="s">
        <v>1873</v>
      </c>
      <c r="G494" s="245"/>
      <c r="H494" s="247">
        <v>4695.8400000000001</v>
      </c>
      <c r="I494" s="248"/>
      <c r="J494" s="248"/>
      <c r="K494" s="245"/>
      <c r="L494" s="245"/>
      <c r="M494" s="249"/>
      <c r="N494" s="250"/>
      <c r="O494" s="251"/>
      <c r="P494" s="251"/>
      <c r="Q494" s="251"/>
      <c r="R494" s="251"/>
      <c r="S494" s="251"/>
      <c r="T494" s="251"/>
      <c r="U494" s="251"/>
      <c r="V494" s="251"/>
      <c r="W494" s="251"/>
      <c r="X494" s="252"/>
      <c r="Y494" s="13"/>
      <c r="Z494" s="13"/>
      <c r="AA494" s="13"/>
      <c r="AB494" s="13"/>
      <c r="AC494" s="13"/>
      <c r="AD494" s="13"/>
      <c r="AE494" s="13"/>
      <c r="AT494" s="253" t="s">
        <v>304</v>
      </c>
      <c r="AU494" s="253" t="s">
        <v>88</v>
      </c>
      <c r="AV494" s="13" t="s">
        <v>88</v>
      </c>
      <c r="AW494" s="13" t="s">
        <v>5</v>
      </c>
      <c r="AX494" s="13" t="s">
        <v>86</v>
      </c>
      <c r="AY494" s="253" t="s">
        <v>167</v>
      </c>
    </row>
    <row r="495" s="2" customFormat="1" ht="24.15" customHeight="1">
      <c r="A495" s="39"/>
      <c r="B495" s="40"/>
      <c r="C495" s="222" t="s">
        <v>994</v>
      </c>
      <c r="D495" s="222" t="s">
        <v>169</v>
      </c>
      <c r="E495" s="223" t="s">
        <v>1249</v>
      </c>
      <c r="F495" s="224" t="s">
        <v>1250</v>
      </c>
      <c r="G495" s="225" t="s">
        <v>348</v>
      </c>
      <c r="H495" s="226">
        <v>181.12000000000001</v>
      </c>
      <c r="I495" s="227"/>
      <c r="J495" s="227"/>
      <c r="K495" s="228">
        <f>ROUND(P495*H495,2)</f>
        <v>0</v>
      </c>
      <c r="L495" s="224" t="s">
        <v>450</v>
      </c>
      <c r="M495" s="45"/>
      <c r="N495" s="229" t="s">
        <v>1</v>
      </c>
      <c r="O495" s="230" t="s">
        <v>41</v>
      </c>
      <c r="P495" s="231">
        <f>I495+J495</f>
        <v>0</v>
      </c>
      <c r="Q495" s="231">
        <f>ROUND(I495*H495,2)</f>
        <v>0</v>
      </c>
      <c r="R495" s="231">
        <f>ROUND(J495*H495,2)</f>
        <v>0</v>
      </c>
      <c r="S495" s="92"/>
      <c r="T495" s="232">
        <f>S495*H495</f>
        <v>0</v>
      </c>
      <c r="U495" s="232">
        <v>0</v>
      </c>
      <c r="V495" s="232">
        <f>U495*H495</f>
        <v>0</v>
      </c>
      <c r="W495" s="232">
        <v>0</v>
      </c>
      <c r="X495" s="233">
        <f>W495*H495</f>
        <v>0</v>
      </c>
      <c r="Y495" s="39"/>
      <c r="Z495" s="39"/>
      <c r="AA495" s="39"/>
      <c r="AB495" s="39"/>
      <c r="AC495" s="39"/>
      <c r="AD495" s="39"/>
      <c r="AE495" s="39"/>
      <c r="AR495" s="234" t="s">
        <v>174</v>
      </c>
      <c r="AT495" s="234" t="s">
        <v>169</v>
      </c>
      <c r="AU495" s="234" t="s">
        <v>88</v>
      </c>
      <c r="AY495" s="18" t="s">
        <v>167</v>
      </c>
      <c r="BE495" s="235">
        <f>IF(O495="základní",K495,0)</f>
        <v>0</v>
      </c>
      <c r="BF495" s="235">
        <f>IF(O495="snížená",K495,0)</f>
        <v>0</v>
      </c>
      <c r="BG495" s="235">
        <f>IF(O495="zákl. přenesená",K495,0)</f>
        <v>0</v>
      </c>
      <c r="BH495" s="235">
        <f>IF(O495="sníž. přenesená",K495,0)</f>
        <v>0</v>
      </c>
      <c r="BI495" s="235">
        <f>IF(O495="nulová",K495,0)</f>
        <v>0</v>
      </c>
      <c r="BJ495" s="18" t="s">
        <v>86</v>
      </c>
      <c r="BK495" s="235">
        <f>ROUND(P495*H495,2)</f>
        <v>0</v>
      </c>
      <c r="BL495" s="18" t="s">
        <v>174</v>
      </c>
      <c r="BM495" s="234" t="s">
        <v>1874</v>
      </c>
    </row>
    <row r="496" s="2" customFormat="1">
      <c r="A496" s="39"/>
      <c r="B496" s="40"/>
      <c r="C496" s="41"/>
      <c r="D496" s="236" t="s">
        <v>176</v>
      </c>
      <c r="E496" s="41"/>
      <c r="F496" s="237" t="s">
        <v>1236</v>
      </c>
      <c r="G496" s="41"/>
      <c r="H496" s="41"/>
      <c r="I496" s="238"/>
      <c r="J496" s="238"/>
      <c r="K496" s="41"/>
      <c r="L496" s="41"/>
      <c r="M496" s="45"/>
      <c r="N496" s="239"/>
      <c r="O496" s="240"/>
      <c r="P496" s="92"/>
      <c r="Q496" s="92"/>
      <c r="R496" s="92"/>
      <c r="S496" s="92"/>
      <c r="T496" s="92"/>
      <c r="U496" s="92"/>
      <c r="V496" s="92"/>
      <c r="W496" s="92"/>
      <c r="X496" s="93"/>
      <c r="Y496" s="39"/>
      <c r="Z496" s="39"/>
      <c r="AA496" s="39"/>
      <c r="AB496" s="39"/>
      <c r="AC496" s="39"/>
      <c r="AD496" s="39"/>
      <c r="AE496" s="39"/>
      <c r="AT496" s="18" t="s">
        <v>176</v>
      </c>
      <c r="AU496" s="18" t="s">
        <v>88</v>
      </c>
    </row>
    <row r="497" s="2" customFormat="1">
      <c r="A497" s="39"/>
      <c r="B497" s="40"/>
      <c r="C497" s="41"/>
      <c r="D497" s="241" t="s">
        <v>178</v>
      </c>
      <c r="E497" s="41"/>
      <c r="F497" s="242" t="s">
        <v>1252</v>
      </c>
      <c r="G497" s="41"/>
      <c r="H497" s="41"/>
      <c r="I497" s="238"/>
      <c r="J497" s="238"/>
      <c r="K497" s="41"/>
      <c r="L497" s="41"/>
      <c r="M497" s="45"/>
      <c r="N497" s="239"/>
      <c r="O497" s="240"/>
      <c r="P497" s="92"/>
      <c r="Q497" s="92"/>
      <c r="R497" s="92"/>
      <c r="S497" s="92"/>
      <c r="T497" s="92"/>
      <c r="U497" s="92"/>
      <c r="V497" s="92"/>
      <c r="W497" s="92"/>
      <c r="X497" s="93"/>
      <c r="Y497" s="39"/>
      <c r="Z497" s="39"/>
      <c r="AA497" s="39"/>
      <c r="AB497" s="39"/>
      <c r="AC497" s="39"/>
      <c r="AD497" s="39"/>
      <c r="AE497" s="39"/>
      <c r="AT497" s="18" t="s">
        <v>178</v>
      </c>
      <c r="AU497" s="18" t="s">
        <v>88</v>
      </c>
    </row>
    <row r="498" s="2" customFormat="1">
      <c r="A498" s="39"/>
      <c r="B498" s="40"/>
      <c r="C498" s="41"/>
      <c r="D498" s="236" t="s">
        <v>186</v>
      </c>
      <c r="E498" s="41"/>
      <c r="F498" s="243" t="s">
        <v>1875</v>
      </c>
      <c r="G498" s="41"/>
      <c r="H498" s="41"/>
      <c r="I498" s="238"/>
      <c r="J498" s="238"/>
      <c r="K498" s="41"/>
      <c r="L498" s="41"/>
      <c r="M498" s="45"/>
      <c r="N498" s="239"/>
      <c r="O498" s="240"/>
      <c r="P498" s="92"/>
      <c r="Q498" s="92"/>
      <c r="R498" s="92"/>
      <c r="S498" s="92"/>
      <c r="T498" s="92"/>
      <c r="U498" s="92"/>
      <c r="V498" s="92"/>
      <c r="W498" s="92"/>
      <c r="X498" s="93"/>
      <c r="Y498" s="39"/>
      <c r="Z498" s="39"/>
      <c r="AA498" s="39"/>
      <c r="AB498" s="39"/>
      <c r="AC498" s="39"/>
      <c r="AD498" s="39"/>
      <c r="AE498" s="39"/>
      <c r="AT498" s="18" t="s">
        <v>186</v>
      </c>
      <c r="AU498" s="18" t="s">
        <v>88</v>
      </c>
    </row>
    <row r="499" s="13" customFormat="1">
      <c r="A499" s="13"/>
      <c r="B499" s="244"/>
      <c r="C499" s="245"/>
      <c r="D499" s="236" t="s">
        <v>304</v>
      </c>
      <c r="E499" s="268" t="s">
        <v>1</v>
      </c>
      <c r="F499" s="246" t="s">
        <v>1876</v>
      </c>
      <c r="G499" s="245"/>
      <c r="H499" s="247">
        <v>181.12000000000001</v>
      </c>
      <c r="I499" s="248"/>
      <c r="J499" s="248"/>
      <c r="K499" s="245"/>
      <c r="L499" s="245"/>
      <c r="M499" s="249"/>
      <c r="N499" s="250"/>
      <c r="O499" s="251"/>
      <c r="P499" s="251"/>
      <c r="Q499" s="251"/>
      <c r="R499" s="251"/>
      <c r="S499" s="251"/>
      <c r="T499" s="251"/>
      <c r="U499" s="251"/>
      <c r="V499" s="251"/>
      <c r="W499" s="251"/>
      <c r="X499" s="252"/>
      <c r="Y499" s="13"/>
      <c r="Z499" s="13"/>
      <c r="AA499" s="13"/>
      <c r="AB499" s="13"/>
      <c r="AC499" s="13"/>
      <c r="AD499" s="13"/>
      <c r="AE499" s="13"/>
      <c r="AT499" s="253" t="s">
        <v>304</v>
      </c>
      <c r="AU499" s="253" t="s">
        <v>88</v>
      </c>
      <c r="AV499" s="13" t="s">
        <v>88</v>
      </c>
      <c r="AW499" s="13" t="s">
        <v>5</v>
      </c>
      <c r="AX499" s="13" t="s">
        <v>86</v>
      </c>
      <c r="AY499" s="253" t="s">
        <v>167</v>
      </c>
    </row>
    <row r="500" s="2" customFormat="1" ht="37.8" customHeight="1">
      <c r="A500" s="39"/>
      <c r="B500" s="40"/>
      <c r="C500" s="222" t="s">
        <v>1000</v>
      </c>
      <c r="D500" s="222" t="s">
        <v>169</v>
      </c>
      <c r="E500" s="223" t="s">
        <v>1260</v>
      </c>
      <c r="F500" s="224" t="s">
        <v>1261</v>
      </c>
      <c r="G500" s="225" t="s">
        <v>348</v>
      </c>
      <c r="H500" s="226">
        <v>120.79000000000001</v>
      </c>
      <c r="I500" s="227"/>
      <c r="J500" s="227"/>
      <c r="K500" s="228">
        <f>ROUND(P500*H500,2)</f>
        <v>0</v>
      </c>
      <c r="L500" s="224" t="s">
        <v>450</v>
      </c>
      <c r="M500" s="45"/>
      <c r="N500" s="229" t="s">
        <v>1</v>
      </c>
      <c r="O500" s="230" t="s">
        <v>41</v>
      </c>
      <c r="P500" s="231">
        <f>I500+J500</f>
        <v>0</v>
      </c>
      <c r="Q500" s="231">
        <f>ROUND(I500*H500,2)</f>
        <v>0</v>
      </c>
      <c r="R500" s="231">
        <f>ROUND(J500*H500,2)</f>
        <v>0</v>
      </c>
      <c r="S500" s="92"/>
      <c r="T500" s="232">
        <f>S500*H500</f>
        <v>0</v>
      </c>
      <c r="U500" s="232">
        <v>0</v>
      </c>
      <c r="V500" s="232">
        <f>U500*H500</f>
        <v>0</v>
      </c>
      <c r="W500" s="232">
        <v>0</v>
      </c>
      <c r="X500" s="233">
        <f>W500*H500</f>
        <v>0</v>
      </c>
      <c r="Y500" s="39"/>
      <c r="Z500" s="39"/>
      <c r="AA500" s="39"/>
      <c r="AB500" s="39"/>
      <c r="AC500" s="39"/>
      <c r="AD500" s="39"/>
      <c r="AE500" s="39"/>
      <c r="AR500" s="234" t="s">
        <v>174</v>
      </c>
      <c r="AT500" s="234" t="s">
        <v>169</v>
      </c>
      <c r="AU500" s="234" t="s">
        <v>88</v>
      </c>
      <c r="AY500" s="18" t="s">
        <v>167</v>
      </c>
      <c r="BE500" s="235">
        <f>IF(O500="základní",K500,0)</f>
        <v>0</v>
      </c>
      <c r="BF500" s="235">
        <f>IF(O500="snížená",K500,0)</f>
        <v>0</v>
      </c>
      <c r="BG500" s="235">
        <f>IF(O500="zákl. přenesená",K500,0)</f>
        <v>0</v>
      </c>
      <c r="BH500" s="235">
        <f>IF(O500="sníž. přenesená",K500,0)</f>
        <v>0</v>
      </c>
      <c r="BI500" s="235">
        <f>IF(O500="nulová",K500,0)</f>
        <v>0</v>
      </c>
      <c r="BJ500" s="18" t="s">
        <v>86</v>
      </c>
      <c r="BK500" s="235">
        <f>ROUND(P500*H500,2)</f>
        <v>0</v>
      </c>
      <c r="BL500" s="18" t="s">
        <v>174</v>
      </c>
      <c r="BM500" s="234" t="s">
        <v>1877</v>
      </c>
    </row>
    <row r="501" s="2" customFormat="1">
      <c r="A501" s="39"/>
      <c r="B501" s="40"/>
      <c r="C501" s="41"/>
      <c r="D501" s="236" t="s">
        <v>176</v>
      </c>
      <c r="E501" s="41"/>
      <c r="F501" s="237" t="s">
        <v>1263</v>
      </c>
      <c r="G501" s="41"/>
      <c r="H501" s="41"/>
      <c r="I501" s="238"/>
      <c r="J501" s="238"/>
      <c r="K501" s="41"/>
      <c r="L501" s="41"/>
      <c r="M501" s="45"/>
      <c r="N501" s="239"/>
      <c r="O501" s="240"/>
      <c r="P501" s="92"/>
      <c r="Q501" s="92"/>
      <c r="R501" s="92"/>
      <c r="S501" s="92"/>
      <c r="T501" s="92"/>
      <c r="U501" s="92"/>
      <c r="V501" s="92"/>
      <c r="W501" s="92"/>
      <c r="X501" s="93"/>
      <c r="Y501" s="39"/>
      <c r="Z501" s="39"/>
      <c r="AA501" s="39"/>
      <c r="AB501" s="39"/>
      <c r="AC501" s="39"/>
      <c r="AD501" s="39"/>
      <c r="AE501" s="39"/>
      <c r="AT501" s="18" t="s">
        <v>176</v>
      </c>
      <c r="AU501" s="18" t="s">
        <v>88</v>
      </c>
    </row>
    <row r="502" s="2" customFormat="1">
      <c r="A502" s="39"/>
      <c r="B502" s="40"/>
      <c r="C502" s="41"/>
      <c r="D502" s="241" t="s">
        <v>178</v>
      </c>
      <c r="E502" s="41"/>
      <c r="F502" s="242" t="s">
        <v>1264</v>
      </c>
      <c r="G502" s="41"/>
      <c r="H502" s="41"/>
      <c r="I502" s="238"/>
      <c r="J502" s="238"/>
      <c r="K502" s="41"/>
      <c r="L502" s="41"/>
      <c r="M502" s="45"/>
      <c r="N502" s="239"/>
      <c r="O502" s="240"/>
      <c r="P502" s="92"/>
      <c r="Q502" s="92"/>
      <c r="R502" s="92"/>
      <c r="S502" s="92"/>
      <c r="T502" s="92"/>
      <c r="U502" s="92"/>
      <c r="V502" s="92"/>
      <c r="W502" s="92"/>
      <c r="X502" s="93"/>
      <c r="Y502" s="39"/>
      <c r="Z502" s="39"/>
      <c r="AA502" s="39"/>
      <c r="AB502" s="39"/>
      <c r="AC502" s="39"/>
      <c r="AD502" s="39"/>
      <c r="AE502" s="39"/>
      <c r="AT502" s="18" t="s">
        <v>178</v>
      </c>
      <c r="AU502" s="18" t="s">
        <v>88</v>
      </c>
    </row>
    <row r="503" s="2" customFormat="1">
      <c r="A503" s="39"/>
      <c r="B503" s="40"/>
      <c r="C503" s="41"/>
      <c r="D503" s="236" t="s">
        <v>186</v>
      </c>
      <c r="E503" s="41"/>
      <c r="F503" s="243" t="s">
        <v>1878</v>
      </c>
      <c r="G503" s="41"/>
      <c r="H503" s="41"/>
      <c r="I503" s="238"/>
      <c r="J503" s="238"/>
      <c r="K503" s="41"/>
      <c r="L503" s="41"/>
      <c r="M503" s="45"/>
      <c r="N503" s="239"/>
      <c r="O503" s="240"/>
      <c r="P503" s="92"/>
      <c r="Q503" s="92"/>
      <c r="R503" s="92"/>
      <c r="S503" s="92"/>
      <c r="T503" s="92"/>
      <c r="U503" s="92"/>
      <c r="V503" s="92"/>
      <c r="W503" s="92"/>
      <c r="X503" s="93"/>
      <c r="Y503" s="39"/>
      <c r="Z503" s="39"/>
      <c r="AA503" s="39"/>
      <c r="AB503" s="39"/>
      <c r="AC503" s="39"/>
      <c r="AD503" s="39"/>
      <c r="AE503" s="39"/>
      <c r="AT503" s="18" t="s">
        <v>186</v>
      </c>
      <c r="AU503" s="18" t="s">
        <v>88</v>
      </c>
    </row>
    <row r="504" s="13" customFormat="1">
      <c r="A504" s="13"/>
      <c r="B504" s="244"/>
      <c r="C504" s="245"/>
      <c r="D504" s="236" t="s">
        <v>304</v>
      </c>
      <c r="E504" s="268" t="s">
        <v>1</v>
      </c>
      <c r="F504" s="246" t="s">
        <v>1879</v>
      </c>
      <c r="G504" s="245"/>
      <c r="H504" s="247">
        <v>120.79000000000001</v>
      </c>
      <c r="I504" s="248"/>
      <c r="J504" s="248"/>
      <c r="K504" s="245"/>
      <c r="L504" s="245"/>
      <c r="M504" s="249"/>
      <c r="N504" s="250"/>
      <c r="O504" s="251"/>
      <c r="P504" s="251"/>
      <c r="Q504" s="251"/>
      <c r="R504" s="251"/>
      <c r="S504" s="251"/>
      <c r="T504" s="251"/>
      <c r="U504" s="251"/>
      <c r="V504" s="251"/>
      <c r="W504" s="251"/>
      <c r="X504" s="252"/>
      <c r="Y504" s="13"/>
      <c r="Z504" s="13"/>
      <c r="AA504" s="13"/>
      <c r="AB504" s="13"/>
      <c r="AC504" s="13"/>
      <c r="AD504" s="13"/>
      <c r="AE504" s="13"/>
      <c r="AT504" s="253" t="s">
        <v>304</v>
      </c>
      <c r="AU504" s="253" t="s">
        <v>88</v>
      </c>
      <c r="AV504" s="13" t="s">
        <v>88</v>
      </c>
      <c r="AW504" s="13" t="s">
        <v>5</v>
      </c>
      <c r="AX504" s="13" t="s">
        <v>86</v>
      </c>
      <c r="AY504" s="253" t="s">
        <v>167</v>
      </c>
    </row>
    <row r="505" s="2" customFormat="1" ht="44.25" customHeight="1">
      <c r="A505" s="39"/>
      <c r="B505" s="40"/>
      <c r="C505" s="222" t="s">
        <v>1006</v>
      </c>
      <c r="D505" s="222" t="s">
        <v>169</v>
      </c>
      <c r="E505" s="223" t="s">
        <v>1268</v>
      </c>
      <c r="F505" s="224" t="s">
        <v>1269</v>
      </c>
      <c r="G505" s="225" t="s">
        <v>348</v>
      </c>
      <c r="H505" s="226">
        <v>268.89999999999998</v>
      </c>
      <c r="I505" s="227"/>
      <c r="J505" s="227"/>
      <c r="K505" s="228">
        <f>ROUND(P505*H505,2)</f>
        <v>0</v>
      </c>
      <c r="L505" s="224" t="s">
        <v>450</v>
      </c>
      <c r="M505" s="45"/>
      <c r="N505" s="229" t="s">
        <v>1</v>
      </c>
      <c r="O505" s="230" t="s">
        <v>41</v>
      </c>
      <c r="P505" s="231">
        <f>I505+J505</f>
        <v>0</v>
      </c>
      <c r="Q505" s="231">
        <f>ROUND(I505*H505,2)</f>
        <v>0</v>
      </c>
      <c r="R505" s="231">
        <f>ROUND(J505*H505,2)</f>
        <v>0</v>
      </c>
      <c r="S505" s="92"/>
      <c r="T505" s="232">
        <f>S505*H505</f>
        <v>0</v>
      </c>
      <c r="U505" s="232">
        <v>0</v>
      </c>
      <c r="V505" s="232">
        <f>U505*H505</f>
        <v>0</v>
      </c>
      <c r="W505" s="232">
        <v>0</v>
      </c>
      <c r="X505" s="233">
        <f>W505*H505</f>
        <v>0</v>
      </c>
      <c r="Y505" s="39"/>
      <c r="Z505" s="39"/>
      <c r="AA505" s="39"/>
      <c r="AB505" s="39"/>
      <c r="AC505" s="39"/>
      <c r="AD505" s="39"/>
      <c r="AE505" s="39"/>
      <c r="AR505" s="234" t="s">
        <v>174</v>
      </c>
      <c r="AT505" s="234" t="s">
        <v>169</v>
      </c>
      <c r="AU505" s="234" t="s">
        <v>88</v>
      </c>
      <c r="AY505" s="18" t="s">
        <v>167</v>
      </c>
      <c r="BE505" s="235">
        <f>IF(O505="základní",K505,0)</f>
        <v>0</v>
      </c>
      <c r="BF505" s="235">
        <f>IF(O505="snížená",K505,0)</f>
        <v>0</v>
      </c>
      <c r="BG505" s="235">
        <f>IF(O505="zákl. přenesená",K505,0)</f>
        <v>0</v>
      </c>
      <c r="BH505" s="235">
        <f>IF(O505="sníž. přenesená",K505,0)</f>
        <v>0</v>
      </c>
      <c r="BI505" s="235">
        <f>IF(O505="nulová",K505,0)</f>
        <v>0</v>
      </c>
      <c r="BJ505" s="18" t="s">
        <v>86</v>
      </c>
      <c r="BK505" s="235">
        <f>ROUND(P505*H505,2)</f>
        <v>0</v>
      </c>
      <c r="BL505" s="18" t="s">
        <v>174</v>
      </c>
      <c r="BM505" s="234" t="s">
        <v>1880</v>
      </c>
    </row>
    <row r="506" s="2" customFormat="1">
      <c r="A506" s="39"/>
      <c r="B506" s="40"/>
      <c r="C506" s="41"/>
      <c r="D506" s="236" t="s">
        <v>176</v>
      </c>
      <c r="E506" s="41"/>
      <c r="F506" s="237" t="s">
        <v>1269</v>
      </c>
      <c r="G506" s="41"/>
      <c r="H506" s="41"/>
      <c r="I506" s="238"/>
      <c r="J506" s="238"/>
      <c r="K506" s="41"/>
      <c r="L506" s="41"/>
      <c r="M506" s="45"/>
      <c r="N506" s="239"/>
      <c r="O506" s="240"/>
      <c r="P506" s="92"/>
      <c r="Q506" s="92"/>
      <c r="R506" s="92"/>
      <c r="S506" s="92"/>
      <c r="T506" s="92"/>
      <c r="U506" s="92"/>
      <c r="V506" s="92"/>
      <c r="W506" s="92"/>
      <c r="X506" s="93"/>
      <c r="Y506" s="39"/>
      <c r="Z506" s="39"/>
      <c r="AA506" s="39"/>
      <c r="AB506" s="39"/>
      <c r="AC506" s="39"/>
      <c r="AD506" s="39"/>
      <c r="AE506" s="39"/>
      <c r="AT506" s="18" t="s">
        <v>176</v>
      </c>
      <c r="AU506" s="18" t="s">
        <v>88</v>
      </c>
    </row>
    <row r="507" s="2" customFormat="1">
      <c r="A507" s="39"/>
      <c r="B507" s="40"/>
      <c r="C507" s="41"/>
      <c r="D507" s="241" t="s">
        <v>178</v>
      </c>
      <c r="E507" s="41"/>
      <c r="F507" s="242" t="s">
        <v>1271</v>
      </c>
      <c r="G507" s="41"/>
      <c r="H507" s="41"/>
      <c r="I507" s="238"/>
      <c r="J507" s="238"/>
      <c r="K507" s="41"/>
      <c r="L507" s="41"/>
      <c r="M507" s="45"/>
      <c r="N507" s="239"/>
      <c r="O507" s="240"/>
      <c r="P507" s="92"/>
      <c r="Q507" s="92"/>
      <c r="R507" s="92"/>
      <c r="S507" s="92"/>
      <c r="T507" s="92"/>
      <c r="U507" s="92"/>
      <c r="V507" s="92"/>
      <c r="W507" s="92"/>
      <c r="X507" s="93"/>
      <c r="Y507" s="39"/>
      <c r="Z507" s="39"/>
      <c r="AA507" s="39"/>
      <c r="AB507" s="39"/>
      <c r="AC507" s="39"/>
      <c r="AD507" s="39"/>
      <c r="AE507" s="39"/>
      <c r="AT507" s="18" t="s">
        <v>178</v>
      </c>
      <c r="AU507" s="18" t="s">
        <v>88</v>
      </c>
    </row>
    <row r="508" s="2" customFormat="1">
      <c r="A508" s="39"/>
      <c r="B508" s="40"/>
      <c r="C508" s="41"/>
      <c r="D508" s="236" t="s">
        <v>186</v>
      </c>
      <c r="E508" s="41"/>
      <c r="F508" s="243" t="s">
        <v>1881</v>
      </c>
      <c r="G508" s="41"/>
      <c r="H508" s="41"/>
      <c r="I508" s="238"/>
      <c r="J508" s="238"/>
      <c r="K508" s="41"/>
      <c r="L508" s="41"/>
      <c r="M508" s="45"/>
      <c r="N508" s="239"/>
      <c r="O508" s="240"/>
      <c r="P508" s="92"/>
      <c r="Q508" s="92"/>
      <c r="R508" s="92"/>
      <c r="S508" s="92"/>
      <c r="T508" s="92"/>
      <c r="U508" s="92"/>
      <c r="V508" s="92"/>
      <c r="W508" s="92"/>
      <c r="X508" s="93"/>
      <c r="Y508" s="39"/>
      <c r="Z508" s="39"/>
      <c r="AA508" s="39"/>
      <c r="AB508" s="39"/>
      <c r="AC508" s="39"/>
      <c r="AD508" s="39"/>
      <c r="AE508" s="39"/>
      <c r="AT508" s="18" t="s">
        <v>186</v>
      </c>
      <c r="AU508" s="18" t="s">
        <v>88</v>
      </c>
    </row>
    <row r="509" s="13" customFormat="1">
      <c r="A509" s="13"/>
      <c r="B509" s="244"/>
      <c r="C509" s="245"/>
      <c r="D509" s="236" t="s">
        <v>304</v>
      </c>
      <c r="E509" s="268" t="s">
        <v>1</v>
      </c>
      <c r="F509" s="246" t="s">
        <v>1882</v>
      </c>
      <c r="G509" s="245"/>
      <c r="H509" s="247">
        <v>268.89999999999998</v>
      </c>
      <c r="I509" s="248"/>
      <c r="J509" s="248"/>
      <c r="K509" s="245"/>
      <c r="L509" s="245"/>
      <c r="M509" s="249"/>
      <c r="N509" s="250"/>
      <c r="O509" s="251"/>
      <c r="P509" s="251"/>
      <c r="Q509" s="251"/>
      <c r="R509" s="251"/>
      <c r="S509" s="251"/>
      <c r="T509" s="251"/>
      <c r="U509" s="251"/>
      <c r="V509" s="251"/>
      <c r="W509" s="251"/>
      <c r="X509" s="252"/>
      <c r="Y509" s="13"/>
      <c r="Z509" s="13"/>
      <c r="AA509" s="13"/>
      <c r="AB509" s="13"/>
      <c r="AC509" s="13"/>
      <c r="AD509" s="13"/>
      <c r="AE509" s="13"/>
      <c r="AT509" s="253" t="s">
        <v>304</v>
      </c>
      <c r="AU509" s="253" t="s">
        <v>88</v>
      </c>
      <c r="AV509" s="13" t="s">
        <v>88</v>
      </c>
      <c r="AW509" s="13" t="s">
        <v>5</v>
      </c>
      <c r="AX509" s="13" t="s">
        <v>86</v>
      </c>
      <c r="AY509" s="253" t="s">
        <v>167</v>
      </c>
    </row>
    <row r="510" s="2" customFormat="1" ht="44.25" customHeight="1">
      <c r="A510" s="39"/>
      <c r="B510" s="40"/>
      <c r="C510" s="222" t="s">
        <v>1013</v>
      </c>
      <c r="D510" s="222" t="s">
        <v>169</v>
      </c>
      <c r="E510" s="223" t="s">
        <v>1275</v>
      </c>
      <c r="F510" s="224" t="s">
        <v>1276</v>
      </c>
      <c r="G510" s="225" t="s">
        <v>348</v>
      </c>
      <c r="H510" s="226">
        <v>133.69999999999999</v>
      </c>
      <c r="I510" s="227"/>
      <c r="J510" s="227"/>
      <c r="K510" s="228">
        <f>ROUND(P510*H510,2)</f>
        <v>0</v>
      </c>
      <c r="L510" s="224" t="s">
        <v>450</v>
      </c>
      <c r="M510" s="45"/>
      <c r="N510" s="229" t="s">
        <v>1</v>
      </c>
      <c r="O510" s="230" t="s">
        <v>41</v>
      </c>
      <c r="P510" s="231">
        <f>I510+J510</f>
        <v>0</v>
      </c>
      <c r="Q510" s="231">
        <f>ROUND(I510*H510,2)</f>
        <v>0</v>
      </c>
      <c r="R510" s="231">
        <f>ROUND(J510*H510,2)</f>
        <v>0</v>
      </c>
      <c r="S510" s="92"/>
      <c r="T510" s="232">
        <f>S510*H510</f>
        <v>0</v>
      </c>
      <c r="U510" s="232">
        <v>0</v>
      </c>
      <c r="V510" s="232">
        <f>U510*H510</f>
        <v>0</v>
      </c>
      <c r="W510" s="232">
        <v>0</v>
      </c>
      <c r="X510" s="233">
        <f>W510*H510</f>
        <v>0</v>
      </c>
      <c r="Y510" s="39"/>
      <c r="Z510" s="39"/>
      <c r="AA510" s="39"/>
      <c r="AB510" s="39"/>
      <c r="AC510" s="39"/>
      <c r="AD510" s="39"/>
      <c r="AE510" s="39"/>
      <c r="AR510" s="234" t="s">
        <v>174</v>
      </c>
      <c r="AT510" s="234" t="s">
        <v>169</v>
      </c>
      <c r="AU510" s="234" t="s">
        <v>88</v>
      </c>
      <c r="AY510" s="18" t="s">
        <v>167</v>
      </c>
      <c r="BE510" s="235">
        <f>IF(O510="základní",K510,0)</f>
        <v>0</v>
      </c>
      <c r="BF510" s="235">
        <f>IF(O510="snížená",K510,0)</f>
        <v>0</v>
      </c>
      <c r="BG510" s="235">
        <f>IF(O510="zákl. přenesená",K510,0)</f>
        <v>0</v>
      </c>
      <c r="BH510" s="235">
        <f>IF(O510="sníž. přenesená",K510,0)</f>
        <v>0</v>
      </c>
      <c r="BI510" s="235">
        <f>IF(O510="nulová",K510,0)</f>
        <v>0</v>
      </c>
      <c r="BJ510" s="18" t="s">
        <v>86</v>
      </c>
      <c r="BK510" s="235">
        <f>ROUND(P510*H510,2)</f>
        <v>0</v>
      </c>
      <c r="BL510" s="18" t="s">
        <v>174</v>
      </c>
      <c r="BM510" s="234" t="s">
        <v>1883</v>
      </c>
    </row>
    <row r="511" s="2" customFormat="1">
      <c r="A511" s="39"/>
      <c r="B511" s="40"/>
      <c r="C511" s="41"/>
      <c r="D511" s="236" t="s">
        <v>176</v>
      </c>
      <c r="E511" s="41"/>
      <c r="F511" s="237" t="s">
        <v>1276</v>
      </c>
      <c r="G511" s="41"/>
      <c r="H511" s="41"/>
      <c r="I511" s="238"/>
      <c r="J511" s="238"/>
      <c r="K511" s="41"/>
      <c r="L511" s="41"/>
      <c r="M511" s="45"/>
      <c r="N511" s="239"/>
      <c r="O511" s="240"/>
      <c r="P511" s="92"/>
      <c r="Q511" s="92"/>
      <c r="R511" s="92"/>
      <c r="S511" s="92"/>
      <c r="T511" s="92"/>
      <c r="U511" s="92"/>
      <c r="V511" s="92"/>
      <c r="W511" s="92"/>
      <c r="X511" s="93"/>
      <c r="Y511" s="39"/>
      <c r="Z511" s="39"/>
      <c r="AA511" s="39"/>
      <c r="AB511" s="39"/>
      <c r="AC511" s="39"/>
      <c r="AD511" s="39"/>
      <c r="AE511" s="39"/>
      <c r="AT511" s="18" t="s">
        <v>176</v>
      </c>
      <c r="AU511" s="18" t="s">
        <v>88</v>
      </c>
    </row>
    <row r="512" s="2" customFormat="1">
      <c r="A512" s="39"/>
      <c r="B512" s="40"/>
      <c r="C512" s="41"/>
      <c r="D512" s="241" t="s">
        <v>178</v>
      </c>
      <c r="E512" s="41"/>
      <c r="F512" s="242" t="s">
        <v>1278</v>
      </c>
      <c r="G512" s="41"/>
      <c r="H512" s="41"/>
      <c r="I512" s="238"/>
      <c r="J512" s="238"/>
      <c r="K512" s="41"/>
      <c r="L512" s="41"/>
      <c r="M512" s="45"/>
      <c r="N512" s="239"/>
      <c r="O512" s="240"/>
      <c r="P512" s="92"/>
      <c r="Q512" s="92"/>
      <c r="R512" s="92"/>
      <c r="S512" s="92"/>
      <c r="T512" s="92"/>
      <c r="U512" s="92"/>
      <c r="V512" s="92"/>
      <c r="W512" s="92"/>
      <c r="X512" s="93"/>
      <c r="Y512" s="39"/>
      <c r="Z512" s="39"/>
      <c r="AA512" s="39"/>
      <c r="AB512" s="39"/>
      <c r="AC512" s="39"/>
      <c r="AD512" s="39"/>
      <c r="AE512" s="39"/>
      <c r="AT512" s="18" t="s">
        <v>178</v>
      </c>
      <c r="AU512" s="18" t="s">
        <v>88</v>
      </c>
    </row>
    <row r="513" s="2" customFormat="1">
      <c r="A513" s="39"/>
      <c r="B513" s="40"/>
      <c r="C513" s="41"/>
      <c r="D513" s="236" t="s">
        <v>186</v>
      </c>
      <c r="E513" s="41"/>
      <c r="F513" s="243" t="s">
        <v>1491</v>
      </c>
      <c r="G513" s="41"/>
      <c r="H513" s="41"/>
      <c r="I513" s="238"/>
      <c r="J513" s="238"/>
      <c r="K513" s="41"/>
      <c r="L513" s="41"/>
      <c r="M513" s="45"/>
      <c r="N513" s="239"/>
      <c r="O513" s="240"/>
      <c r="P513" s="92"/>
      <c r="Q513" s="92"/>
      <c r="R513" s="92"/>
      <c r="S513" s="92"/>
      <c r="T513" s="92"/>
      <c r="U513" s="92"/>
      <c r="V513" s="92"/>
      <c r="W513" s="92"/>
      <c r="X513" s="93"/>
      <c r="Y513" s="39"/>
      <c r="Z513" s="39"/>
      <c r="AA513" s="39"/>
      <c r="AB513" s="39"/>
      <c r="AC513" s="39"/>
      <c r="AD513" s="39"/>
      <c r="AE513" s="39"/>
      <c r="AT513" s="18" t="s">
        <v>186</v>
      </c>
      <c r="AU513" s="18" t="s">
        <v>88</v>
      </c>
    </row>
    <row r="514" s="13" customFormat="1">
      <c r="A514" s="13"/>
      <c r="B514" s="244"/>
      <c r="C514" s="245"/>
      <c r="D514" s="236" t="s">
        <v>304</v>
      </c>
      <c r="E514" s="268" t="s">
        <v>1</v>
      </c>
      <c r="F514" s="246" t="s">
        <v>1884</v>
      </c>
      <c r="G514" s="245"/>
      <c r="H514" s="247">
        <v>133.69999999999999</v>
      </c>
      <c r="I514" s="248"/>
      <c r="J514" s="248"/>
      <c r="K514" s="245"/>
      <c r="L514" s="245"/>
      <c r="M514" s="249"/>
      <c r="N514" s="250"/>
      <c r="O514" s="251"/>
      <c r="P514" s="251"/>
      <c r="Q514" s="251"/>
      <c r="R514" s="251"/>
      <c r="S514" s="251"/>
      <c r="T514" s="251"/>
      <c r="U514" s="251"/>
      <c r="V514" s="251"/>
      <c r="W514" s="251"/>
      <c r="X514" s="252"/>
      <c r="Y514" s="13"/>
      <c r="Z514" s="13"/>
      <c r="AA514" s="13"/>
      <c r="AB514" s="13"/>
      <c r="AC514" s="13"/>
      <c r="AD514" s="13"/>
      <c r="AE514" s="13"/>
      <c r="AT514" s="253" t="s">
        <v>304</v>
      </c>
      <c r="AU514" s="253" t="s">
        <v>88</v>
      </c>
      <c r="AV514" s="13" t="s">
        <v>88</v>
      </c>
      <c r="AW514" s="13" t="s">
        <v>5</v>
      </c>
      <c r="AX514" s="13" t="s">
        <v>86</v>
      </c>
      <c r="AY514" s="253" t="s">
        <v>167</v>
      </c>
    </row>
    <row r="515" s="2" customFormat="1" ht="24.15" customHeight="1">
      <c r="A515" s="39"/>
      <c r="B515" s="40"/>
      <c r="C515" s="254" t="s">
        <v>1019</v>
      </c>
      <c r="D515" s="254" t="s">
        <v>345</v>
      </c>
      <c r="E515" s="255" t="s">
        <v>1885</v>
      </c>
      <c r="F515" s="256" t="s">
        <v>1886</v>
      </c>
      <c r="G515" s="257" t="s">
        <v>182</v>
      </c>
      <c r="H515" s="258">
        <v>150</v>
      </c>
      <c r="I515" s="259"/>
      <c r="J515" s="260"/>
      <c r="K515" s="261">
        <f>ROUND(P515*H515,2)</f>
        <v>0</v>
      </c>
      <c r="L515" s="256" t="s">
        <v>606</v>
      </c>
      <c r="M515" s="262"/>
      <c r="N515" s="263" t="s">
        <v>1</v>
      </c>
      <c r="O515" s="230" t="s">
        <v>41</v>
      </c>
      <c r="P515" s="231">
        <f>I515+J515</f>
        <v>0</v>
      </c>
      <c r="Q515" s="231">
        <f>ROUND(I515*H515,2)</f>
        <v>0</v>
      </c>
      <c r="R515" s="231">
        <f>ROUND(J515*H515,2)</f>
        <v>0</v>
      </c>
      <c r="S515" s="92"/>
      <c r="T515" s="232">
        <f>S515*H515</f>
        <v>0</v>
      </c>
      <c r="U515" s="232">
        <v>0.029999999999999999</v>
      </c>
      <c r="V515" s="232">
        <f>U515*H515</f>
        <v>4.5</v>
      </c>
      <c r="W515" s="232">
        <v>0</v>
      </c>
      <c r="X515" s="233">
        <f>W515*H515</f>
        <v>0</v>
      </c>
      <c r="Y515" s="39"/>
      <c r="Z515" s="39"/>
      <c r="AA515" s="39"/>
      <c r="AB515" s="39"/>
      <c r="AC515" s="39"/>
      <c r="AD515" s="39"/>
      <c r="AE515" s="39"/>
      <c r="AR515" s="234" t="s">
        <v>221</v>
      </c>
      <c r="AT515" s="234" t="s">
        <v>345</v>
      </c>
      <c r="AU515" s="234" t="s">
        <v>88</v>
      </c>
      <c r="AY515" s="18" t="s">
        <v>167</v>
      </c>
      <c r="BE515" s="235">
        <f>IF(O515="základní",K515,0)</f>
        <v>0</v>
      </c>
      <c r="BF515" s="235">
        <f>IF(O515="snížená",K515,0)</f>
        <v>0</v>
      </c>
      <c r="BG515" s="235">
        <f>IF(O515="zákl. přenesená",K515,0)</f>
        <v>0</v>
      </c>
      <c r="BH515" s="235">
        <f>IF(O515="sníž. přenesená",K515,0)</f>
        <v>0</v>
      </c>
      <c r="BI515" s="235">
        <f>IF(O515="nulová",K515,0)</f>
        <v>0</v>
      </c>
      <c r="BJ515" s="18" t="s">
        <v>86</v>
      </c>
      <c r="BK515" s="235">
        <f>ROUND(P515*H515,2)</f>
        <v>0</v>
      </c>
      <c r="BL515" s="18" t="s">
        <v>174</v>
      </c>
      <c r="BM515" s="234" t="s">
        <v>1887</v>
      </c>
    </row>
    <row r="516" s="2" customFormat="1">
      <c r="A516" s="39"/>
      <c r="B516" s="40"/>
      <c r="C516" s="41"/>
      <c r="D516" s="236" t="s">
        <v>176</v>
      </c>
      <c r="E516" s="41"/>
      <c r="F516" s="237" t="s">
        <v>1886</v>
      </c>
      <c r="G516" s="41"/>
      <c r="H516" s="41"/>
      <c r="I516" s="238"/>
      <c r="J516" s="238"/>
      <c r="K516" s="41"/>
      <c r="L516" s="41"/>
      <c r="M516" s="45"/>
      <c r="N516" s="239"/>
      <c r="O516" s="240"/>
      <c r="P516" s="92"/>
      <c r="Q516" s="92"/>
      <c r="R516" s="92"/>
      <c r="S516" s="92"/>
      <c r="T516" s="92"/>
      <c r="U516" s="92"/>
      <c r="V516" s="92"/>
      <c r="W516" s="92"/>
      <c r="X516" s="93"/>
      <c r="Y516" s="39"/>
      <c r="Z516" s="39"/>
      <c r="AA516" s="39"/>
      <c r="AB516" s="39"/>
      <c r="AC516" s="39"/>
      <c r="AD516" s="39"/>
      <c r="AE516" s="39"/>
      <c r="AT516" s="18" t="s">
        <v>176</v>
      </c>
      <c r="AU516" s="18" t="s">
        <v>88</v>
      </c>
    </row>
    <row r="517" s="2" customFormat="1" ht="24.15" customHeight="1">
      <c r="A517" s="39"/>
      <c r="B517" s="40"/>
      <c r="C517" s="254" t="s">
        <v>1022</v>
      </c>
      <c r="D517" s="254" t="s">
        <v>345</v>
      </c>
      <c r="E517" s="255" t="s">
        <v>1888</v>
      </c>
      <c r="F517" s="256" t="s">
        <v>1889</v>
      </c>
      <c r="G517" s="257" t="s">
        <v>182</v>
      </c>
      <c r="H517" s="258">
        <v>2</v>
      </c>
      <c r="I517" s="259"/>
      <c r="J517" s="260"/>
      <c r="K517" s="261">
        <f>ROUND(P517*H517,2)</f>
        <v>0</v>
      </c>
      <c r="L517" s="256" t="s">
        <v>606</v>
      </c>
      <c r="M517" s="262"/>
      <c r="N517" s="263" t="s">
        <v>1</v>
      </c>
      <c r="O517" s="230" t="s">
        <v>41</v>
      </c>
      <c r="P517" s="231">
        <f>I517+J517</f>
        <v>0</v>
      </c>
      <c r="Q517" s="231">
        <f>ROUND(I517*H517,2)</f>
        <v>0</v>
      </c>
      <c r="R517" s="231">
        <f>ROUND(J517*H517,2)</f>
        <v>0</v>
      </c>
      <c r="S517" s="92"/>
      <c r="T517" s="232">
        <f>S517*H517</f>
        <v>0</v>
      </c>
      <c r="U517" s="232">
        <v>0.032500000000000001</v>
      </c>
      <c r="V517" s="232">
        <f>U517*H517</f>
        <v>0.065000000000000002</v>
      </c>
      <c r="W517" s="232">
        <v>0</v>
      </c>
      <c r="X517" s="233">
        <f>W517*H517</f>
        <v>0</v>
      </c>
      <c r="Y517" s="39"/>
      <c r="Z517" s="39"/>
      <c r="AA517" s="39"/>
      <c r="AB517" s="39"/>
      <c r="AC517" s="39"/>
      <c r="AD517" s="39"/>
      <c r="AE517" s="39"/>
      <c r="AR517" s="234" t="s">
        <v>221</v>
      </c>
      <c r="AT517" s="234" t="s">
        <v>345</v>
      </c>
      <c r="AU517" s="234" t="s">
        <v>88</v>
      </c>
      <c r="AY517" s="18" t="s">
        <v>167</v>
      </c>
      <c r="BE517" s="235">
        <f>IF(O517="základní",K517,0)</f>
        <v>0</v>
      </c>
      <c r="BF517" s="235">
        <f>IF(O517="snížená",K517,0)</f>
        <v>0</v>
      </c>
      <c r="BG517" s="235">
        <f>IF(O517="zákl. přenesená",K517,0)</f>
        <v>0</v>
      </c>
      <c r="BH517" s="235">
        <f>IF(O517="sníž. přenesená",K517,0)</f>
        <v>0</v>
      </c>
      <c r="BI517" s="235">
        <f>IF(O517="nulová",K517,0)</f>
        <v>0</v>
      </c>
      <c r="BJ517" s="18" t="s">
        <v>86</v>
      </c>
      <c r="BK517" s="235">
        <f>ROUND(P517*H517,2)</f>
        <v>0</v>
      </c>
      <c r="BL517" s="18" t="s">
        <v>174</v>
      </c>
      <c r="BM517" s="234" t="s">
        <v>1890</v>
      </c>
    </row>
    <row r="518" s="2" customFormat="1">
      <c r="A518" s="39"/>
      <c r="B518" s="40"/>
      <c r="C518" s="41"/>
      <c r="D518" s="236" t="s">
        <v>176</v>
      </c>
      <c r="E518" s="41"/>
      <c r="F518" s="237" t="s">
        <v>1889</v>
      </c>
      <c r="G518" s="41"/>
      <c r="H518" s="41"/>
      <c r="I518" s="238"/>
      <c r="J518" s="238"/>
      <c r="K518" s="41"/>
      <c r="L518" s="41"/>
      <c r="M518" s="45"/>
      <c r="N518" s="239"/>
      <c r="O518" s="240"/>
      <c r="P518" s="92"/>
      <c r="Q518" s="92"/>
      <c r="R518" s="92"/>
      <c r="S518" s="92"/>
      <c r="T518" s="92"/>
      <c r="U518" s="92"/>
      <c r="V518" s="92"/>
      <c r="W518" s="92"/>
      <c r="X518" s="93"/>
      <c r="Y518" s="39"/>
      <c r="Z518" s="39"/>
      <c r="AA518" s="39"/>
      <c r="AB518" s="39"/>
      <c r="AC518" s="39"/>
      <c r="AD518" s="39"/>
      <c r="AE518" s="39"/>
      <c r="AT518" s="18" t="s">
        <v>176</v>
      </c>
      <c r="AU518" s="18" t="s">
        <v>88</v>
      </c>
    </row>
    <row r="519" s="2" customFormat="1" ht="24.15" customHeight="1">
      <c r="A519" s="39"/>
      <c r="B519" s="40"/>
      <c r="C519" s="254" t="s">
        <v>1029</v>
      </c>
      <c r="D519" s="254" t="s">
        <v>345</v>
      </c>
      <c r="E519" s="255" t="s">
        <v>1891</v>
      </c>
      <c r="F519" s="256" t="s">
        <v>1892</v>
      </c>
      <c r="G519" s="257" t="s">
        <v>182</v>
      </c>
      <c r="H519" s="258">
        <v>2</v>
      </c>
      <c r="I519" s="259"/>
      <c r="J519" s="260"/>
      <c r="K519" s="261">
        <f>ROUND(P519*H519,2)</f>
        <v>0</v>
      </c>
      <c r="L519" s="256" t="s">
        <v>606</v>
      </c>
      <c r="M519" s="262"/>
      <c r="N519" s="263" t="s">
        <v>1</v>
      </c>
      <c r="O519" s="230" t="s">
        <v>41</v>
      </c>
      <c r="P519" s="231">
        <f>I519+J519</f>
        <v>0</v>
      </c>
      <c r="Q519" s="231">
        <f>ROUND(I519*H519,2)</f>
        <v>0</v>
      </c>
      <c r="R519" s="231">
        <f>ROUND(J519*H519,2)</f>
        <v>0</v>
      </c>
      <c r="S519" s="92"/>
      <c r="T519" s="232">
        <f>S519*H519</f>
        <v>0</v>
      </c>
      <c r="U519" s="232">
        <v>0.050000000000000003</v>
      </c>
      <c r="V519" s="232">
        <f>U519*H519</f>
        <v>0.10000000000000001</v>
      </c>
      <c r="W519" s="232">
        <v>0</v>
      </c>
      <c r="X519" s="233">
        <f>W519*H519</f>
        <v>0</v>
      </c>
      <c r="Y519" s="39"/>
      <c r="Z519" s="39"/>
      <c r="AA519" s="39"/>
      <c r="AB519" s="39"/>
      <c r="AC519" s="39"/>
      <c r="AD519" s="39"/>
      <c r="AE519" s="39"/>
      <c r="AR519" s="234" t="s">
        <v>221</v>
      </c>
      <c r="AT519" s="234" t="s">
        <v>345</v>
      </c>
      <c r="AU519" s="234" t="s">
        <v>88</v>
      </c>
      <c r="AY519" s="18" t="s">
        <v>167</v>
      </c>
      <c r="BE519" s="235">
        <f>IF(O519="základní",K519,0)</f>
        <v>0</v>
      </c>
      <c r="BF519" s="235">
        <f>IF(O519="snížená",K519,0)</f>
        <v>0</v>
      </c>
      <c r="BG519" s="235">
        <f>IF(O519="zákl. přenesená",K519,0)</f>
        <v>0</v>
      </c>
      <c r="BH519" s="235">
        <f>IF(O519="sníž. přenesená",K519,0)</f>
        <v>0</v>
      </c>
      <c r="BI519" s="235">
        <f>IF(O519="nulová",K519,0)</f>
        <v>0</v>
      </c>
      <c r="BJ519" s="18" t="s">
        <v>86</v>
      </c>
      <c r="BK519" s="235">
        <f>ROUND(P519*H519,2)</f>
        <v>0</v>
      </c>
      <c r="BL519" s="18" t="s">
        <v>174</v>
      </c>
      <c r="BM519" s="234" t="s">
        <v>1893</v>
      </c>
    </row>
    <row r="520" s="2" customFormat="1">
      <c r="A520" s="39"/>
      <c r="B520" s="40"/>
      <c r="C520" s="41"/>
      <c r="D520" s="236" t="s">
        <v>176</v>
      </c>
      <c r="E520" s="41"/>
      <c r="F520" s="237" t="s">
        <v>1892</v>
      </c>
      <c r="G520" s="41"/>
      <c r="H520" s="41"/>
      <c r="I520" s="238"/>
      <c r="J520" s="238"/>
      <c r="K520" s="41"/>
      <c r="L520" s="41"/>
      <c r="M520" s="45"/>
      <c r="N520" s="239"/>
      <c r="O520" s="240"/>
      <c r="P520" s="92"/>
      <c r="Q520" s="92"/>
      <c r="R520" s="92"/>
      <c r="S520" s="92"/>
      <c r="T520" s="92"/>
      <c r="U520" s="92"/>
      <c r="V520" s="92"/>
      <c r="W520" s="92"/>
      <c r="X520" s="93"/>
      <c r="Y520" s="39"/>
      <c r="Z520" s="39"/>
      <c r="AA520" s="39"/>
      <c r="AB520" s="39"/>
      <c r="AC520" s="39"/>
      <c r="AD520" s="39"/>
      <c r="AE520" s="39"/>
      <c r="AT520" s="18" t="s">
        <v>176</v>
      </c>
      <c r="AU520" s="18" t="s">
        <v>88</v>
      </c>
    </row>
    <row r="521" s="12" customFormat="1" ht="22.8" customHeight="1">
      <c r="A521" s="12"/>
      <c r="B521" s="205"/>
      <c r="C521" s="206"/>
      <c r="D521" s="207" t="s">
        <v>77</v>
      </c>
      <c r="E521" s="220" t="s">
        <v>1281</v>
      </c>
      <c r="F521" s="220" t="s">
        <v>1282</v>
      </c>
      <c r="G521" s="206"/>
      <c r="H521" s="206"/>
      <c r="I521" s="209"/>
      <c r="J521" s="209"/>
      <c r="K521" s="221">
        <f>BK521</f>
        <v>0</v>
      </c>
      <c r="L521" s="206"/>
      <c r="M521" s="211"/>
      <c r="N521" s="212"/>
      <c r="O521" s="213"/>
      <c r="P521" s="213"/>
      <c r="Q521" s="214">
        <f>SUM(Q522:Q524)</f>
        <v>0</v>
      </c>
      <c r="R521" s="214">
        <f>SUM(R522:R524)</f>
        <v>0</v>
      </c>
      <c r="S521" s="213"/>
      <c r="T521" s="215">
        <f>SUM(T522:T524)</f>
        <v>0</v>
      </c>
      <c r="U521" s="213"/>
      <c r="V521" s="215">
        <f>SUM(V522:V524)</f>
        <v>0</v>
      </c>
      <c r="W521" s="213"/>
      <c r="X521" s="216">
        <f>SUM(X522:X524)</f>
        <v>0</v>
      </c>
      <c r="Y521" s="12"/>
      <c r="Z521" s="12"/>
      <c r="AA521" s="12"/>
      <c r="AB521" s="12"/>
      <c r="AC521" s="12"/>
      <c r="AD521" s="12"/>
      <c r="AE521" s="12"/>
      <c r="AR521" s="217" t="s">
        <v>86</v>
      </c>
      <c r="AT521" s="218" t="s">
        <v>77</v>
      </c>
      <c r="AU521" s="218" t="s">
        <v>86</v>
      </c>
      <c r="AY521" s="217" t="s">
        <v>167</v>
      </c>
      <c r="BK521" s="219">
        <f>SUM(BK522:BK524)</f>
        <v>0</v>
      </c>
    </row>
    <row r="522" s="2" customFormat="1" ht="33" customHeight="1">
      <c r="A522" s="39"/>
      <c r="B522" s="40"/>
      <c r="C522" s="222" t="s">
        <v>1035</v>
      </c>
      <c r="D522" s="222" t="s">
        <v>169</v>
      </c>
      <c r="E522" s="223" t="s">
        <v>1684</v>
      </c>
      <c r="F522" s="224" t="s">
        <v>1685</v>
      </c>
      <c r="G522" s="225" t="s">
        <v>348</v>
      </c>
      <c r="H522" s="226">
        <v>199.851</v>
      </c>
      <c r="I522" s="227"/>
      <c r="J522" s="227"/>
      <c r="K522" s="228">
        <f>ROUND(P522*H522,2)</f>
        <v>0</v>
      </c>
      <c r="L522" s="224" t="s">
        <v>478</v>
      </c>
      <c r="M522" s="45"/>
      <c r="N522" s="229" t="s">
        <v>1</v>
      </c>
      <c r="O522" s="230" t="s">
        <v>41</v>
      </c>
      <c r="P522" s="231">
        <f>I522+J522</f>
        <v>0</v>
      </c>
      <c r="Q522" s="231">
        <f>ROUND(I522*H522,2)</f>
        <v>0</v>
      </c>
      <c r="R522" s="231">
        <f>ROUND(J522*H522,2)</f>
        <v>0</v>
      </c>
      <c r="S522" s="92"/>
      <c r="T522" s="232">
        <f>S522*H522</f>
        <v>0</v>
      </c>
      <c r="U522" s="232">
        <v>0</v>
      </c>
      <c r="V522" s="232">
        <f>U522*H522</f>
        <v>0</v>
      </c>
      <c r="W522" s="232">
        <v>0</v>
      </c>
      <c r="X522" s="233">
        <f>W522*H522</f>
        <v>0</v>
      </c>
      <c r="Y522" s="39"/>
      <c r="Z522" s="39"/>
      <c r="AA522" s="39"/>
      <c r="AB522" s="39"/>
      <c r="AC522" s="39"/>
      <c r="AD522" s="39"/>
      <c r="AE522" s="39"/>
      <c r="AR522" s="234" t="s">
        <v>174</v>
      </c>
      <c r="AT522" s="234" t="s">
        <v>169</v>
      </c>
      <c r="AU522" s="234" t="s">
        <v>88</v>
      </c>
      <c r="AY522" s="18" t="s">
        <v>167</v>
      </c>
      <c r="BE522" s="235">
        <f>IF(O522="základní",K522,0)</f>
        <v>0</v>
      </c>
      <c r="BF522" s="235">
        <f>IF(O522="snížená",K522,0)</f>
        <v>0</v>
      </c>
      <c r="BG522" s="235">
        <f>IF(O522="zákl. přenesená",K522,0)</f>
        <v>0</v>
      </c>
      <c r="BH522" s="235">
        <f>IF(O522="sníž. přenesená",K522,0)</f>
        <v>0</v>
      </c>
      <c r="BI522" s="235">
        <f>IF(O522="nulová",K522,0)</f>
        <v>0</v>
      </c>
      <c r="BJ522" s="18" t="s">
        <v>86</v>
      </c>
      <c r="BK522" s="235">
        <f>ROUND(P522*H522,2)</f>
        <v>0</v>
      </c>
      <c r="BL522" s="18" t="s">
        <v>174</v>
      </c>
      <c r="BM522" s="234" t="s">
        <v>1894</v>
      </c>
    </row>
    <row r="523" s="2" customFormat="1">
      <c r="A523" s="39"/>
      <c r="B523" s="40"/>
      <c r="C523" s="41"/>
      <c r="D523" s="236" t="s">
        <v>176</v>
      </c>
      <c r="E523" s="41"/>
      <c r="F523" s="237" t="s">
        <v>1687</v>
      </c>
      <c r="G523" s="41"/>
      <c r="H523" s="41"/>
      <c r="I523" s="238"/>
      <c r="J523" s="238"/>
      <c r="K523" s="41"/>
      <c r="L523" s="41"/>
      <c r="M523" s="45"/>
      <c r="N523" s="239"/>
      <c r="O523" s="240"/>
      <c r="P523" s="92"/>
      <c r="Q523" s="92"/>
      <c r="R523" s="92"/>
      <c r="S523" s="92"/>
      <c r="T523" s="92"/>
      <c r="U523" s="92"/>
      <c r="V523" s="92"/>
      <c r="W523" s="92"/>
      <c r="X523" s="93"/>
      <c r="Y523" s="39"/>
      <c r="Z523" s="39"/>
      <c r="AA523" s="39"/>
      <c r="AB523" s="39"/>
      <c r="AC523" s="39"/>
      <c r="AD523" s="39"/>
      <c r="AE523" s="39"/>
      <c r="AT523" s="18" t="s">
        <v>176</v>
      </c>
      <c r="AU523" s="18" t="s">
        <v>88</v>
      </c>
    </row>
    <row r="524" s="2" customFormat="1">
      <c r="A524" s="39"/>
      <c r="B524" s="40"/>
      <c r="C524" s="41"/>
      <c r="D524" s="241" t="s">
        <v>178</v>
      </c>
      <c r="E524" s="41"/>
      <c r="F524" s="242" t="s">
        <v>1688</v>
      </c>
      <c r="G524" s="41"/>
      <c r="H524" s="41"/>
      <c r="I524" s="238"/>
      <c r="J524" s="238"/>
      <c r="K524" s="41"/>
      <c r="L524" s="41"/>
      <c r="M524" s="45"/>
      <c r="N524" s="239"/>
      <c r="O524" s="240"/>
      <c r="P524" s="92"/>
      <c r="Q524" s="92"/>
      <c r="R524" s="92"/>
      <c r="S524" s="92"/>
      <c r="T524" s="92"/>
      <c r="U524" s="92"/>
      <c r="V524" s="92"/>
      <c r="W524" s="92"/>
      <c r="X524" s="93"/>
      <c r="Y524" s="39"/>
      <c r="Z524" s="39"/>
      <c r="AA524" s="39"/>
      <c r="AB524" s="39"/>
      <c r="AC524" s="39"/>
      <c r="AD524" s="39"/>
      <c r="AE524" s="39"/>
      <c r="AT524" s="18" t="s">
        <v>178</v>
      </c>
      <c r="AU524" s="18" t="s">
        <v>88</v>
      </c>
    </row>
    <row r="525" s="12" customFormat="1" ht="25.92" customHeight="1">
      <c r="A525" s="12"/>
      <c r="B525" s="205"/>
      <c r="C525" s="206"/>
      <c r="D525" s="207" t="s">
        <v>77</v>
      </c>
      <c r="E525" s="208" t="s">
        <v>1289</v>
      </c>
      <c r="F525" s="208" t="s">
        <v>1290</v>
      </c>
      <c r="G525" s="206"/>
      <c r="H525" s="206"/>
      <c r="I525" s="209"/>
      <c r="J525" s="209"/>
      <c r="K525" s="210">
        <f>BK525</f>
        <v>0</v>
      </c>
      <c r="L525" s="206"/>
      <c r="M525" s="211"/>
      <c r="N525" s="212"/>
      <c r="O525" s="213"/>
      <c r="P525" s="213"/>
      <c r="Q525" s="214">
        <f>Q526</f>
        <v>0</v>
      </c>
      <c r="R525" s="214">
        <f>R526</f>
        <v>0</v>
      </c>
      <c r="S525" s="213"/>
      <c r="T525" s="215">
        <f>T526</f>
        <v>0</v>
      </c>
      <c r="U525" s="213"/>
      <c r="V525" s="215">
        <f>V526</f>
        <v>0.01086</v>
      </c>
      <c r="W525" s="213"/>
      <c r="X525" s="216">
        <f>X526</f>
        <v>0</v>
      </c>
      <c r="Y525" s="12"/>
      <c r="Z525" s="12"/>
      <c r="AA525" s="12"/>
      <c r="AB525" s="12"/>
      <c r="AC525" s="12"/>
      <c r="AD525" s="12"/>
      <c r="AE525" s="12"/>
      <c r="AR525" s="217" t="s">
        <v>88</v>
      </c>
      <c r="AT525" s="218" t="s">
        <v>77</v>
      </c>
      <c r="AU525" s="218" t="s">
        <v>78</v>
      </c>
      <c r="AY525" s="217" t="s">
        <v>167</v>
      </c>
      <c r="BK525" s="219">
        <f>BK526</f>
        <v>0</v>
      </c>
    </row>
    <row r="526" s="12" customFormat="1" ht="22.8" customHeight="1">
      <c r="A526" s="12"/>
      <c r="B526" s="205"/>
      <c r="C526" s="206"/>
      <c r="D526" s="207" t="s">
        <v>77</v>
      </c>
      <c r="E526" s="220" t="s">
        <v>1291</v>
      </c>
      <c r="F526" s="220" t="s">
        <v>1292</v>
      </c>
      <c r="G526" s="206"/>
      <c r="H526" s="206"/>
      <c r="I526" s="209"/>
      <c r="J526" s="209"/>
      <c r="K526" s="221">
        <f>BK526</f>
        <v>0</v>
      </c>
      <c r="L526" s="206"/>
      <c r="M526" s="211"/>
      <c r="N526" s="212"/>
      <c r="O526" s="213"/>
      <c r="P526" s="213"/>
      <c r="Q526" s="214">
        <f>SUM(Q527:Q531)</f>
        <v>0</v>
      </c>
      <c r="R526" s="214">
        <f>SUM(R527:R531)</f>
        <v>0</v>
      </c>
      <c r="S526" s="213"/>
      <c r="T526" s="215">
        <f>SUM(T527:T531)</f>
        <v>0</v>
      </c>
      <c r="U526" s="213"/>
      <c r="V526" s="215">
        <f>SUM(V527:V531)</f>
        <v>0.01086</v>
      </c>
      <c r="W526" s="213"/>
      <c r="X526" s="216">
        <f>SUM(X527:X531)</f>
        <v>0</v>
      </c>
      <c r="Y526" s="12"/>
      <c r="Z526" s="12"/>
      <c r="AA526" s="12"/>
      <c r="AB526" s="12"/>
      <c r="AC526" s="12"/>
      <c r="AD526" s="12"/>
      <c r="AE526" s="12"/>
      <c r="AR526" s="217" t="s">
        <v>88</v>
      </c>
      <c r="AT526" s="218" t="s">
        <v>77</v>
      </c>
      <c r="AU526" s="218" t="s">
        <v>86</v>
      </c>
      <c r="AY526" s="217" t="s">
        <v>167</v>
      </c>
      <c r="BK526" s="219">
        <f>SUM(BK527:BK531)</f>
        <v>0</v>
      </c>
    </row>
    <row r="527" s="2" customFormat="1" ht="24.15" customHeight="1">
      <c r="A527" s="39"/>
      <c r="B527" s="40"/>
      <c r="C527" s="222" t="s">
        <v>1038</v>
      </c>
      <c r="D527" s="222" t="s">
        <v>169</v>
      </c>
      <c r="E527" s="223" t="s">
        <v>1294</v>
      </c>
      <c r="F527" s="224" t="s">
        <v>1295</v>
      </c>
      <c r="G527" s="225" t="s">
        <v>172</v>
      </c>
      <c r="H527" s="226">
        <v>36.200000000000003</v>
      </c>
      <c r="I527" s="227"/>
      <c r="J527" s="227"/>
      <c r="K527" s="228">
        <f>ROUND(P527*H527,2)</f>
        <v>0</v>
      </c>
      <c r="L527" s="224" t="s">
        <v>450</v>
      </c>
      <c r="M527" s="45"/>
      <c r="N527" s="229" t="s">
        <v>1</v>
      </c>
      <c r="O527" s="230" t="s">
        <v>41</v>
      </c>
      <c r="P527" s="231">
        <f>I527+J527</f>
        <v>0</v>
      </c>
      <c r="Q527" s="231">
        <f>ROUND(I527*H527,2)</f>
        <v>0</v>
      </c>
      <c r="R527" s="231">
        <f>ROUND(J527*H527,2)</f>
        <v>0</v>
      </c>
      <c r="S527" s="92"/>
      <c r="T527" s="232">
        <f>S527*H527</f>
        <v>0</v>
      </c>
      <c r="U527" s="232">
        <v>0</v>
      </c>
      <c r="V527" s="232">
        <f>U527*H527</f>
        <v>0</v>
      </c>
      <c r="W527" s="232">
        <v>0</v>
      </c>
      <c r="X527" s="233">
        <f>W527*H527</f>
        <v>0</v>
      </c>
      <c r="Y527" s="39"/>
      <c r="Z527" s="39"/>
      <c r="AA527" s="39"/>
      <c r="AB527" s="39"/>
      <c r="AC527" s="39"/>
      <c r="AD527" s="39"/>
      <c r="AE527" s="39"/>
      <c r="AR527" s="234" t="s">
        <v>268</v>
      </c>
      <c r="AT527" s="234" t="s">
        <v>169</v>
      </c>
      <c r="AU527" s="234" t="s">
        <v>88</v>
      </c>
      <c r="AY527" s="18" t="s">
        <v>167</v>
      </c>
      <c r="BE527" s="235">
        <f>IF(O527="základní",K527,0)</f>
        <v>0</v>
      </c>
      <c r="BF527" s="235">
        <f>IF(O527="snížená",K527,0)</f>
        <v>0</v>
      </c>
      <c r="BG527" s="235">
        <f>IF(O527="zákl. přenesená",K527,0)</f>
        <v>0</v>
      </c>
      <c r="BH527" s="235">
        <f>IF(O527="sníž. přenesená",K527,0)</f>
        <v>0</v>
      </c>
      <c r="BI527" s="235">
        <f>IF(O527="nulová",K527,0)</f>
        <v>0</v>
      </c>
      <c r="BJ527" s="18" t="s">
        <v>86</v>
      </c>
      <c r="BK527" s="235">
        <f>ROUND(P527*H527,2)</f>
        <v>0</v>
      </c>
      <c r="BL527" s="18" t="s">
        <v>268</v>
      </c>
      <c r="BM527" s="234" t="s">
        <v>1895</v>
      </c>
    </row>
    <row r="528" s="2" customFormat="1">
      <c r="A528" s="39"/>
      <c r="B528" s="40"/>
      <c r="C528" s="41"/>
      <c r="D528" s="236" t="s">
        <v>176</v>
      </c>
      <c r="E528" s="41"/>
      <c r="F528" s="237" t="s">
        <v>1297</v>
      </c>
      <c r="G528" s="41"/>
      <c r="H528" s="41"/>
      <c r="I528" s="238"/>
      <c r="J528" s="238"/>
      <c r="K528" s="41"/>
      <c r="L528" s="41"/>
      <c r="M528" s="45"/>
      <c r="N528" s="239"/>
      <c r="O528" s="240"/>
      <c r="P528" s="92"/>
      <c r="Q528" s="92"/>
      <c r="R528" s="92"/>
      <c r="S528" s="92"/>
      <c r="T528" s="92"/>
      <c r="U528" s="92"/>
      <c r="V528" s="92"/>
      <c r="W528" s="92"/>
      <c r="X528" s="93"/>
      <c r="Y528" s="39"/>
      <c r="Z528" s="39"/>
      <c r="AA528" s="39"/>
      <c r="AB528" s="39"/>
      <c r="AC528" s="39"/>
      <c r="AD528" s="39"/>
      <c r="AE528" s="39"/>
      <c r="AT528" s="18" t="s">
        <v>176</v>
      </c>
      <c r="AU528" s="18" t="s">
        <v>88</v>
      </c>
    </row>
    <row r="529" s="2" customFormat="1">
      <c r="A529" s="39"/>
      <c r="B529" s="40"/>
      <c r="C529" s="41"/>
      <c r="D529" s="241" t="s">
        <v>178</v>
      </c>
      <c r="E529" s="41"/>
      <c r="F529" s="242" t="s">
        <v>1298</v>
      </c>
      <c r="G529" s="41"/>
      <c r="H529" s="41"/>
      <c r="I529" s="238"/>
      <c r="J529" s="238"/>
      <c r="K529" s="41"/>
      <c r="L529" s="41"/>
      <c r="M529" s="45"/>
      <c r="N529" s="239"/>
      <c r="O529" s="240"/>
      <c r="P529" s="92"/>
      <c r="Q529" s="92"/>
      <c r="R529" s="92"/>
      <c r="S529" s="92"/>
      <c r="T529" s="92"/>
      <c r="U529" s="92"/>
      <c r="V529" s="92"/>
      <c r="W529" s="92"/>
      <c r="X529" s="93"/>
      <c r="Y529" s="39"/>
      <c r="Z529" s="39"/>
      <c r="AA529" s="39"/>
      <c r="AB529" s="39"/>
      <c r="AC529" s="39"/>
      <c r="AD529" s="39"/>
      <c r="AE529" s="39"/>
      <c r="AT529" s="18" t="s">
        <v>178</v>
      </c>
      <c r="AU529" s="18" t="s">
        <v>88</v>
      </c>
    </row>
    <row r="530" s="2" customFormat="1" ht="24.15" customHeight="1">
      <c r="A530" s="39"/>
      <c r="B530" s="40"/>
      <c r="C530" s="254" t="s">
        <v>1043</v>
      </c>
      <c r="D530" s="254" t="s">
        <v>345</v>
      </c>
      <c r="E530" s="255" t="s">
        <v>1300</v>
      </c>
      <c r="F530" s="256" t="s">
        <v>1301</v>
      </c>
      <c r="G530" s="257" t="s">
        <v>172</v>
      </c>
      <c r="H530" s="258">
        <v>36.200000000000003</v>
      </c>
      <c r="I530" s="259"/>
      <c r="J530" s="260"/>
      <c r="K530" s="261">
        <f>ROUND(P530*H530,2)</f>
        <v>0</v>
      </c>
      <c r="L530" s="256" t="s">
        <v>450</v>
      </c>
      <c r="M530" s="262"/>
      <c r="N530" s="263" t="s">
        <v>1</v>
      </c>
      <c r="O530" s="230" t="s">
        <v>41</v>
      </c>
      <c r="P530" s="231">
        <f>I530+J530</f>
        <v>0</v>
      </c>
      <c r="Q530" s="231">
        <f>ROUND(I530*H530,2)</f>
        <v>0</v>
      </c>
      <c r="R530" s="231">
        <f>ROUND(J530*H530,2)</f>
        <v>0</v>
      </c>
      <c r="S530" s="92"/>
      <c r="T530" s="232">
        <f>S530*H530</f>
        <v>0</v>
      </c>
      <c r="U530" s="232">
        <v>0.00029999999999999997</v>
      </c>
      <c r="V530" s="232">
        <f>U530*H530</f>
        <v>0.01086</v>
      </c>
      <c r="W530" s="232">
        <v>0</v>
      </c>
      <c r="X530" s="233">
        <f>W530*H530</f>
        <v>0</v>
      </c>
      <c r="Y530" s="39"/>
      <c r="Z530" s="39"/>
      <c r="AA530" s="39"/>
      <c r="AB530" s="39"/>
      <c r="AC530" s="39"/>
      <c r="AD530" s="39"/>
      <c r="AE530" s="39"/>
      <c r="AR530" s="234" t="s">
        <v>372</v>
      </c>
      <c r="AT530" s="234" t="s">
        <v>345</v>
      </c>
      <c r="AU530" s="234" t="s">
        <v>88</v>
      </c>
      <c r="AY530" s="18" t="s">
        <v>167</v>
      </c>
      <c r="BE530" s="235">
        <f>IF(O530="základní",K530,0)</f>
        <v>0</v>
      </c>
      <c r="BF530" s="235">
        <f>IF(O530="snížená",K530,0)</f>
        <v>0</v>
      </c>
      <c r="BG530" s="235">
        <f>IF(O530="zákl. přenesená",K530,0)</f>
        <v>0</v>
      </c>
      <c r="BH530" s="235">
        <f>IF(O530="sníž. přenesená",K530,0)</f>
        <v>0</v>
      </c>
      <c r="BI530" s="235">
        <f>IF(O530="nulová",K530,0)</f>
        <v>0</v>
      </c>
      <c r="BJ530" s="18" t="s">
        <v>86</v>
      </c>
      <c r="BK530" s="235">
        <f>ROUND(P530*H530,2)</f>
        <v>0</v>
      </c>
      <c r="BL530" s="18" t="s">
        <v>268</v>
      </c>
      <c r="BM530" s="234" t="s">
        <v>1896</v>
      </c>
    </row>
    <row r="531" s="2" customFormat="1">
      <c r="A531" s="39"/>
      <c r="B531" s="40"/>
      <c r="C531" s="41"/>
      <c r="D531" s="236" t="s">
        <v>176</v>
      </c>
      <c r="E531" s="41"/>
      <c r="F531" s="237" t="s">
        <v>1301</v>
      </c>
      <c r="G531" s="41"/>
      <c r="H531" s="41"/>
      <c r="I531" s="238"/>
      <c r="J531" s="238"/>
      <c r="K531" s="41"/>
      <c r="L531" s="41"/>
      <c r="M531" s="45"/>
      <c r="N531" s="264"/>
      <c r="O531" s="265"/>
      <c r="P531" s="266"/>
      <c r="Q531" s="266"/>
      <c r="R531" s="266"/>
      <c r="S531" s="266"/>
      <c r="T531" s="266"/>
      <c r="U531" s="266"/>
      <c r="V531" s="266"/>
      <c r="W531" s="266"/>
      <c r="X531" s="267"/>
      <c r="Y531" s="39"/>
      <c r="Z531" s="39"/>
      <c r="AA531" s="39"/>
      <c r="AB531" s="39"/>
      <c r="AC531" s="39"/>
      <c r="AD531" s="39"/>
      <c r="AE531" s="39"/>
      <c r="AT531" s="18" t="s">
        <v>176</v>
      </c>
      <c r="AU531" s="18" t="s">
        <v>88</v>
      </c>
    </row>
    <row r="532" s="2" customFormat="1" ht="6.96" customHeight="1">
      <c r="A532" s="39"/>
      <c r="B532" s="67"/>
      <c r="C532" s="68"/>
      <c r="D532" s="68"/>
      <c r="E532" s="68"/>
      <c r="F532" s="68"/>
      <c r="G532" s="68"/>
      <c r="H532" s="68"/>
      <c r="I532" s="68"/>
      <c r="J532" s="68"/>
      <c r="K532" s="68"/>
      <c r="L532" s="68"/>
      <c r="M532" s="45"/>
      <c r="N532" s="39"/>
      <c r="P532" s="39"/>
      <c r="Q532" s="39"/>
      <c r="R532" s="39"/>
      <c r="S532" s="39"/>
      <c r="T532" s="39"/>
      <c r="U532" s="39"/>
      <c r="V532" s="39"/>
      <c r="W532" s="39"/>
      <c r="X532" s="39"/>
      <c r="Y532" s="39"/>
      <c r="Z532" s="39"/>
      <c r="AA532" s="39"/>
      <c r="AB532" s="39"/>
      <c r="AC532" s="39"/>
      <c r="AD532" s="39"/>
      <c r="AE532" s="39"/>
    </row>
  </sheetData>
  <sheetProtection sheet="1" autoFilter="0" formatColumns="0" formatRows="0" objects="1" scenarios="1" spinCount="100000" saltValue="1tLREXt/hLDEjf9Y44KCee+KzW4yBHcT65d5fT57AUKlOgaNRPYxtnxEyYZkAsmWshAhHPZtwdFByoJrJZEouw==" hashValue="0Yo8w66fipKdfzzEqzgBnaHnm/bYayB4ZKPywNdbrUrfjYp1ZLJpKfUjGsoO2il2xkwsOIyXuccoBTgWg+kY8w==" algorithmName="SHA-512" password="CC35"/>
  <autoFilter ref="C127:L531"/>
  <mergeCells count="9">
    <mergeCell ref="E7:H7"/>
    <mergeCell ref="E9:H9"/>
    <mergeCell ref="E18:H18"/>
    <mergeCell ref="E27:H27"/>
    <mergeCell ref="E85:H85"/>
    <mergeCell ref="E87:H87"/>
    <mergeCell ref="E118:H118"/>
    <mergeCell ref="E120:H120"/>
    <mergeCell ref="M2:Z2"/>
  </mergeCells>
  <hyperlinks>
    <hyperlink ref="F133" r:id="rId1" display="https://podminky.urs.cz/item/CS_URS_2023_02/113106185"/>
    <hyperlink ref="F136" r:id="rId2" display="https://podminky.urs.cz/item/CS_URS_2023_02/113106187"/>
    <hyperlink ref="F139" r:id="rId3" display="https://podminky.urs.cz/item/CS_URS_2023_02/113106271"/>
    <hyperlink ref="F143" r:id="rId4" display="https://podminky.urs.cz/item/CS_URS_2023_02/113106271"/>
    <hyperlink ref="F147" r:id="rId5" display="https://podminky.urs.cz/item/CS_URS_2023_02/113107162"/>
    <hyperlink ref="F150" r:id="rId6" display="https://podminky.urs.cz/item/CS_URS_2023_02/113107223"/>
    <hyperlink ref="F153" r:id="rId7" display="https://podminky.urs.cz/item/CS_URS_2023_02/113107243"/>
    <hyperlink ref="F156" r:id="rId8" display="https://podminky.urs.cz/item/CS_URS_2023_02/113107322"/>
    <hyperlink ref="F159" r:id="rId9" display="https://podminky.urs.cz/item/CS_URS_2023_02/113107341"/>
    <hyperlink ref="F162" r:id="rId10" display="https://podminky.urs.cz/item/CS_URS_2023_02/113201112"/>
    <hyperlink ref="F165" r:id="rId11" display="https://podminky.urs.cz/item/CS_URS_2023_02/113202111"/>
    <hyperlink ref="F169" r:id="rId12" display="https://podminky.urs.cz/item/CS_URS_2023_02/113202111"/>
    <hyperlink ref="F173" r:id="rId13" display="https://podminky.urs.cz/item/CS_URS_2023_02/113202111"/>
    <hyperlink ref="F177" r:id="rId14" display="https://podminky.urs.cz/item/CS_URS_2023_02/113203111"/>
    <hyperlink ref="F180" r:id="rId15" display="https://podminky.urs.cz/item/CS_URS_2023_02/113204111"/>
    <hyperlink ref="F183" r:id="rId16" display="https://podminky.urs.cz/item/CS_URS_2023_02/122251102"/>
    <hyperlink ref="F187" r:id="rId17" display="https://podminky.urs.cz/item/CS_URS_2023_02/122252203"/>
    <hyperlink ref="F190" r:id="rId18" display="https://podminky.urs.cz/item/CS_URS_2022_01/122702119"/>
    <hyperlink ref="F199" r:id="rId19" display="https://podminky.urs.cz/item/CS_URS_2023_02/131151201"/>
    <hyperlink ref="F203" r:id="rId20" display="https://podminky.urs.cz/item/CS_URS_2023_02/132151101"/>
    <hyperlink ref="F207" r:id="rId21" display="https://podminky.urs.cz/item/CS_URS_2023_02/162751117"/>
    <hyperlink ref="F210" r:id="rId22" display="https://podminky.urs.cz/item/CS_URS_2023_02/162751117"/>
    <hyperlink ref="F214" r:id="rId23" display="https://podminky.urs.cz/item/CS_URS_2023_02/162751117"/>
    <hyperlink ref="F218" r:id="rId24" display="https://podminky.urs.cz/item/CS_URS_2023_02/162751119"/>
    <hyperlink ref="F223" r:id="rId25" display="https://podminky.urs.cz/item/CS_URS_2023_02/162751119"/>
    <hyperlink ref="F228" r:id="rId26" display="https://podminky.urs.cz/item/CS_URS_2023_02/162751119"/>
    <hyperlink ref="F236" r:id="rId27" display="https://podminky.urs.cz/item/CS_URS_2023_02/171152111"/>
    <hyperlink ref="F243" r:id="rId28" display="https://podminky.urs.cz/item/CS_URS_2023_02/171201221"/>
    <hyperlink ref="F247" r:id="rId29" display="https://podminky.urs.cz/item/CS_URS_2023_02/171251201"/>
    <hyperlink ref="F253" r:id="rId30" display="https://podminky.urs.cz/item/CS_URS_2023_01/181411121"/>
    <hyperlink ref="F263" r:id="rId31" display="https://podminky.urs.cz/item/CS_URS_2023_02/181951111"/>
    <hyperlink ref="F266" r:id="rId32" display="https://podminky.urs.cz/item/CS_URS_2023_02/181951112"/>
    <hyperlink ref="F295" r:id="rId33" display="https://podminky.urs.cz/item/CS_URS_2022_01/564671111"/>
    <hyperlink ref="F298" r:id="rId34" display="https://podminky.urs.cz/item/CS_URS_2022_01/564671111"/>
    <hyperlink ref="F301" r:id="rId35" display="https://podminky.urs.cz/item/CS_URS_2022_01/919726122"/>
    <hyperlink ref="F306" r:id="rId36" display="https://podminky.urs.cz/item/CS_URS_2023_02/212752102"/>
    <hyperlink ref="F316" r:id="rId37" display="https://podminky.urs.cz/item/CS_URS_2023_02/564851011"/>
    <hyperlink ref="F320" r:id="rId38" display="https://podminky.urs.cz/item/CS_URS_2023_02/564851111"/>
    <hyperlink ref="F324" r:id="rId39" display="https://podminky.urs.cz/item/CS_URS_2023_02/564861011"/>
    <hyperlink ref="F328" r:id="rId40" display="https://podminky.urs.cz/item/CS_URS_2023_02/564861111"/>
    <hyperlink ref="F332" r:id="rId41" display="https://podminky.urs.cz/item/CS_URS_2023_02/565135121"/>
    <hyperlink ref="F336" r:id="rId42" display="https://podminky.urs.cz/item/CS_URS_2023_02/567122114"/>
    <hyperlink ref="F340" r:id="rId43" display="https://podminky.urs.cz/item/CS_URS_2023_02/567122114"/>
    <hyperlink ref="F344" r:id="rId44" display="https://podminky.urs.cz/item/CS_URS_2023_02/567122114"/>
    <hyperlink ref="F348" r:id="rId45" display="https://podminky.urs.cz/item/CS_URS_2023_02/573211107"/>
    <hyperlink ref="F351" r:id="rId46" display="https://podminky.urs.cz/item/CS_URS_2023_02/577135121"/>
    <hyperlink ref="F354" r:id="rId47" display="https://podminky.urs.cz/item/CS_URS_2023_02/577156121"/>
    <hyperlink ref="F365" r:id="rId48" display="https://podminky.urs.cz/item/CS_URS_2023_02/591241111"/>
    <hyperlink ref="F381" r:id="rId49" display="https://podminky.urs.cz/item/CS_URS_2023_02/596211110"/>
    <hyperlink ref="F385" r:id="rId50" display="https://podminky.urs.cz/item/CS_URS_2023_02/596211112"/>
    <hyperlink ref="F389" r:id="rId51" display="https://podminky.urs.cz/item/CS_URS_2023_02/596212210"/>
    <hyperlink ref="F398" r:id="rId52" display="https://podminky.urs.cz/item/CS_URS_2022_01/890411811"/>
    <hyperlink ref="F408" r:id="rId53" display="https://podminky.urs.cz/item/CS_URS_2022_01/899331111"/>
    <hyperlink ref="F411" r:id="rId54" display="https://podminky.urs.cz/item/CS_URS_2022_01/899431111"/>
    <hyperlink ref="F415" r:id="rId55" display="https://podminky.urs.cz/item/CS_URS_2023_02/916111112"/>
    <hyperlink ref="F419" r:id="rId56" display="https://podminky.urs.cz/item/CS_URS_2023_02/916111123"/>
    <hyperlink ref="F426" r:id="rId57" display="https://podminky.urs.cz/item/CS_URS_2023_02/916241113"/>
    <hyperlink ref="F429" r:id="rId58" display="https://podminky.urs.cz/item/CS_URS_2023_02/916241213"/>
    <hyperlink ref="F432" r:id="rId59" display="https://podminky.urs.cz/item/CS_URS_2023_02/916331112"/>
    <hyperlink ref="F440" r:id="rId60" display="https://podminky.urs.cz/item/CS_URS_2022_01/916991121"/>
    <hyperlink ref="F444" r:id="rId61" display="https://podminky.urs.cz/item/CS_URS_2023_02/919732211"/>
    <hyperlink ref="F447" r:id="rId62" display="https://podminky.urs.cz/item/CS_URS_2023_02/919735112"/>
    <hyperlink ref="F450" r:id="rId63" display="https://podminky.urs.cz/item/CS_URS_2023_02/979024443"/>
    <hyperlink ref="F453" r:id="rId64" display="https://podminky.urs.cz/item/CS_URS_2023_02/979054451"/>
    <hyperlink ref="F456" r:id="rId65" display="https://podminky.urs.cz/item/CS_URS_2023_02/979071121"/>
    <hyperlink ref="F476" r:id="rId66" display="https://podminky.urs.cz/item/CS_URS_2022_01/997221551"/>
    <hyperlink ref="F482" r:id="rId67" display="https://podminky.urs.cz/item/CS_URS_2022_01/997221559"/>
    <hyperlink ref="F487" r:id="rId68" display="https://podminky.urs.cz/item/CS_URS_2022_01/997221561"/>
    <hyperlink ref="F492" r:id="rId69" display="https://podminky.urs.cz/item/CS_URS_2022_01/997221569"/>
    <hyperlink ref="F497" r:id="rId70" display="https://podminky.urs.cz/item/CS_URS_2022_01/997221569"/>
    <hyperlink ref="F502" r:id="rId71" display="https://podminky.urs.cz/item/CS_URS_2022_01/997221861"/>
    <hyperlink ref="F507" r:id="rId72" display="https://podminky.urs.cz/item/CS_URS_2022_01/997221873"/>
    <hyperlink ref="F512" r:id="rId73" display="https://podminky.urs.cz/item/CS_URS_2022_01/997221875"/>
    <hyperlink ref="F524" r:id="rId74" display="https://podminky.urs.cz/item/CS_URS_2023_02/998225111"/>
    <hyperlink ref="F529" r:id="rId75" display="https://podminky.urs.cz/item/CS_URS_2022_01/711132101"/>
  </hyperlinks>
  <pageMargins left="0.39375" right="0.39375" top="0.39375" bottom="0.39375" header="0" footer="0"/>
  <pageSetup paperSize="9" orientation="portrait" blackAndWhite="1" fitToHeight="100"/>
  <headerFooter>
    <oddFooter>&amp;CStrana &amp;P z &amp;N</oddFooter>
  </headerFooter>
  <drawing r:id="rId7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103</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1897</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ROUND(K119,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ROUND((SUM(BE119:BE176)),  2)</f>
        <v>0</v>
      </c>
      <c r="G35" s="39"/>
      <c r="H35" s="39"/>
      <c r="I35" s="157">
        <v>0.20999999999999999</v>
      </c>
      <c r="J35" s="39"/>
      <c r="K35" s="152">
        <f>ROUND(((SUM(BE119:BE176))*I35),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ROUND((SUM(BF119:BF176)),  2)</f>
        <v>0</v>
      </c>
      <c r="G36" s="39"/>
      <c r="H36" s="39"/>
      <c r="I36" s="157">
        <v>0.14999999999999999</v>
      </c>
      <c r="J36" s="39"/>
      <c r="K36" s="152">
        <f>ROUND(((SUM(BF119:BF176))*I36),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ROUND((SUM(BG119:BG176)),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ROUND((SUM(BH119:BH176)),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ROUND((SUM(BI119:BI176)),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150 - Dopravní značení trvalé</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Q119</f>
        <v>0</v>
      </c>
      <c r="J96" s="111">
        <f>R119</f>
        <v>0</v>
      </c>
      <c r="K96" s="111">
        <f>K119</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Q120</f>
        <v>0</v>
      </c>
      <c r="J97" s="185">
        <f>R120</f>
        <v>0</v>
      </c>
      <c r="K97" s="185">
        <f>K120</f>
        <v>0</v>
      </c>
      <c r="L97" s="182"/>
      <c r="M97" s="186"/>
      <c r="S97" s="9"/>
      <c r="T97" s="9"/>
      <c r="U97" s="9"/>
      <c r="V97" s="9"/>
      <c r="W97" s="9"/>
      <c r="X97" s="9"/>
      <c r="Y97" s="9"/>
      <c r="Z97" s="9"/>
      <c r="AA97" s="9"/>
      <c r="AB97" s="9"/>
      <c r="AC97" s="9"/>
      <c r="AD97" s="9"/>
      <c r="AE97" s="9"/>
    </row>
    <row r="98" s="10" customFormat="1" ht="19.92" customHeight="1">
      <c r="A98" s="10"/>
      <c r="B98" s="187"/>
      <c r="C98" s="188"/>
      <c r="D98" s="189" t="s">
        <v>469</v>
      </c>
      <c r="E98" s="190"/>
      <c r="F98" s="190"/>
      <c r="G98" s="190"/>
      <c r="H98" s="190"/>
      <c r="I98" s="191">
        <f>Q121</f>
        <v>0</v>
      </c>
      <c r="J98" s="191">
        <f>R121</f>
        <v>0</v>
      </c>
      <c r="K98" s="191">
        <f>K121</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470</v>
      </c>
      <c r="E99" s="190"/>
      <c r="F99" s="190"/>
      <c r="G99" s="190"/>
      <c r="H99" s="190"/>
      <c r="I99" s="191">
        <f>Q165</f>
        <v>0</v>
      </c>
      <c r="J99" s="191">
        <f>R165</f>
        <v>0</v>
      </c>
      <c r="K99" s="191">
        <f>K165</f>
        <v>0</v>
      </c>
      <c r="L99" s="188"/>
      <c r="M99" s="192"/>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41"/>
      <c r="M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8"/>
      <c r="M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70"/>
      <c r="M105" s="64"/>
      <c r="S105" s="39"/>
      <c r="T105" s="39"/>
      <c r="U105" s="39"/>
      <c r="V105" s="39"/>
      <c r="W105" s="39"/>
      <c r="X105" s="39"/>
      <c r="Y105" s="39"/>
      <c r="Z105" s="39"/>
      <c r="AA105" s="39"/>
      <c r="AB105" s="39"/>
      <c r="AC105" s="39"/>
      <c r="AD105" s="39"/>
      <c r="AE105" s="39"/>
    </row>
    <row r="106" s="2" customFormat="1" ht="24.96" customHeight="1">
      <c r="A106" s="39"/>
      <c r="B106" s="40"/>
      <c r="C106" s="24" t="s">
        <v>148</v>
      </c>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12" customHeight="1">
      <c r="A108" s="39"/>
      <c r="B108" s="40"/>
      <c r="C108" s="33" t="s">
        <v>17</v>
      </c>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16.5" customHeight="1">
      <c r="A109" s="39"/>
      <c r="B109" s="40"/>
      <c r="C109" s="41"/>
      <c r="D109" s="41"/>
      <c r="E109" s="176" t="str">
        <f>E7</f>
        <v>Úpravy náměstí Republiky v rámci MPZ Tachov</v>
      </c>
      <c r="F109" s="33"/>
      <c r="G109" s="33"/>
      <c r="H109" s="33"/>
      <c r="I109" s="41"/>
      <c r="J109" s="41"/>
      <c r="K109" s="41"/>
      <c r="L109" s="41"/>
      <c r="M109" s="64"/>
      <c r="S109" s="39"/>
      <c r="T109" s="39"/>
      <c r="U109" s="39"/>
      <c r="V109" s="39"/>
      <c r="W109" s="39"/>
      <c r="X109" s="39"/>
      <c r="Y109" s="39"/>
      <c r="Z109" s="39"/>
      <c r="AA109" s="39"/>
      <c r="AB109" s="39"/>
      <c r="AC109" s="39"/>
      <c r="AD109" s="39"/>
      <c r="AE109" s="39"/>
    </row>
    <row r="110" s="2" customFormat="1" ht="12" customHeight="1">
      <c r="A110" s="39"/>
      <c r="B110" s="40"/>
      <c r="C110" s="33" t="s">
        <v>133</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150 - Dopravní značení trvalé</v>
      </c>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21</v>
      </c>
      <c r="D113" s="41"/>
      <c r="E113" s="41"/>
      <c r="F113" s="28" t="str">
        <f>F12</f>
        <v xml:space="preserve"> </v>
      </c>
      <c r="G113" s="41"/>
      <c r="H113" s="41"/>
      <c r="I113" s="33" t="s">
        <v>23</v>
      </c>
      <c r="J113" s="80" t="str">
        <f>IF(J12="","",J12)</f>
        <v>11. 12. 2023</v>
      </c>
      <c r="K113" s="41"/>
      <c r="L113" s="41"/>
      <c r="M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5.15" customHeight="1">
      <c r="A115" s="39"/>
      <c r="B115" s="40"/>
      <c r="C115" s="33" t="s">
        <v>25</v>
      </c>
      <c r="D115" s="41"/>
      <c r="E115" s="41"/>
      <c r="F115" s="28" t="str">
        <f>E15</f>
        <v>Město Tachov</v>
      </c>
      <c r="G115" s="41"/>
      <c r="H115" s="41"/>
      <c r="I115" s="33" t="s">
        <v>31</v>
      </c>
      <c r="J115" s="37" t="str">
        <f>E21</f>
        <v>Ing. Václav Lacyk</v>
      </c>
      <c r="K115" s="41"/>
      <c r="L115" s="41"/>
      <c r="M115" s="64"/>
      <c r="S115" s="39"/>
      <c r="T115" s="39"/>
      <c r="U115" s="39"/>
      <c r="V115" s="39"/>
      <c r="W115" s="39"/>
      <c r="X115" s="39"/>
      <c r="Y115" s="39"/>
      <c r="Z115" s="39"/>
      <c r="AA115" s="39"/>
      <c r="AB115" s="39"/>
      <c r="AC115" s="39"/>
      <c r="AD115" s="39"/>
      <c r="AE115" s="39"/>
    </row>
    <row r="116" s="2" customFormat="1" ht="25.65" customHeight="1">
      <c r="A116" s="39"/>
      <c r="B116" s="40"/>
      <c r="C116" s="33" t="s">
        <v>29</v>
      </c>
      <c r="D116" s="41"/>
      <c r="E116" s="41"/>
      <c r="F116" s="28" t="str">
        <f>IF(E18="","",E18)</f>
        <v>Vyplň údaj</v>
      </c>
      <c r="G116" s="41"/>
      <c r="H116" s="41"/>
      <c r="I116" s="33" t="s">
        <v>33</v>
      </c>
      <c r="J116" s="37" t="str">
        <f>E24</f>
        <v>D PROJEKT PLZEŇ Nedvěd s.r.o.</v>
      </c>
      <c r="K116" s="41"/>
      <c r="L116" s="41"/>
      <c r="M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11" customFormat="1" ht="29.28" customHeight="1">
      <c r="A118" s="193"/>
      <c r="B118" s="194"/>
      <c r="C118" s="195" t="s">
        <v>149</v>
      </c>
      <c r="D118" s="196" t="s">
        <v>61</v>
      </c>
      <c r="E118" s="196" t="s">
        <v>57</v>
      </c>
      <c r="F118" s="196" t="s">
        <v>58</v>
      </c>
      <c r="G118" s="196" t="s">
        <v>150</v>
      </c>
      <c r="H118" s="196" t="s">
        <v>151</v>
      </c>
      <c r="I118" s="196" t="s">
        <v>152</v>
      </c>
      <c r="J118" s="196" t="s">
        <v>153</v>
      </c>
      <c r="K118" s="196" t="s">
        <v>143</v>
      </c>
      <c r="L118" s="197" t="s">
        <v>154</v>
      </c>
      <c r="M118" s="198"/>
      <c r="N118" s="101" t="s">
        <v>1</v>
      </c>
      <c r="O118" s="102" t="s">
        <v>40</v>
      </c>
      <c r="P118" s="102" t="s">
        <v>155</v>
      </c>
      <c r="Q118" s="102" t="s">
        <v>156</v>
      </c>
      <c r="R118" s="102" t="s">
        <v>157</v>
      </c>
      <c r="S118" s="102" t="s">
        <v>158</v>
      </c>
      <c r="T118" s="102" t="s">
        <v>159</v>
      </c>
      <c r="U118" s="102" t="s">
        <v>160</v>
      </c>
      <c r="V118" s="102" t="s">
        <v>161</v>
      </c>
      <c r="W118" s="102" t="s">
        <v>162</v>
      </c>
      <c r="X118" s="103" t="s">
        <v>163</v>
      </c>
      <c r="Y118" s="193"/>
      <c r="Z118" s="193"/>
      <c r="AA118" s="193"/>
      <c r="AB118" s="193"/>
      <c r="AC118" s="193"/>
      <c r="AD118" s="193"/>
      <c r="AE118" s="193"/>
    </row>
    <row r="119" s="2" customFormat="1" ht="22.8" customHeight="1">
      <c r="A119" s="39"/>
      <c r="B119" s="40"/>
      <c r="C119" s="108" t="s">
        <v>164</v>
      </c>
      <c r="D119" s="41"/>
      <c r="E119" s="41"/>
      <c r="F119" s="41"/>
      <c r="G119" s="41"/>
      <c r="H119" s="41"/>
      <c r="I119" s="41"/>
      <c r="J119" s="41"/>
      <c r="K119" s="199">
        <f>BK119</f>
        <v>0</v>
      </c>
      <c r="L119" s="41"/>
      <c r="M119" s="45"/>
      <c r="N119" s="104"/>
      <c r="O119" s="200"/>
      <c r="P119" s="105"/>
      <c r="Q119" s="201">
        <f>Q120</f>
        <v>0</v>
      </c>
      <c r="R119" s="201">
        <f>R120</f>
        <v>0</v>
      </c>
      <c r="S119" s="105"/>
      <c r="T119" s="202">
        <f>T120</f>
        <v>0</v>
      </c>
      <c r="U119" s="105"/>
      <c r="V119" s="202">
        <f>V120</f>
        <v>3.8222999999999998</v>
      </c>
      <c r="W119" s="105"/>
      <c r="X119" s="203">
        <f>X120</f>
        <v>2.024</v>
      </c>
      <c r="Y119" s="39"/>
      <c r="Z119" s="39"/>
      <c r="AA119" s="39"/>
      <c r="AB119" s="39"/>
      <c r="AC119" s="39"/>
      <c r="AD119" s="39"/>
      <c r="AE119" s="39"/>
      <c r="AT119" s="18" t="s">
        <v>77</v>
      </c>
      <c r="AU119" s="18" t="s">
        <v>145</v>
      </c>
      <c r="BK119" s="204">
        <f>BK120</f>
        <v>0</v>
      </c>
    </row>
    <row r="120" s="12" customFormat="1" ht="25.92" customHeight="1">
      <c r="A120" s="12"/>
      <c r="B120" s="205"/>
      <c r="C120" s="206"/>
      <c r="D120" s="207" t="s">
        <v>77</v>
      </c>
      <c r="E120" s="208" t="s">
        <v>165</v>
      </c>
      <c r="F120" s="208" t="s">
        <v>166</v>
      </c>
      <c r="G120" s="206"/>
      <c r="H120" s="206"/>
      <c r="I120" s="209"/>
      <c r="J120" s="209"/>
      <c r="K120" s="210">
        <f>BK120</f>
        <v>0</v>
      </c>
      <c r="L120" s="206"/>
      <c r="M120" s="211"/>
      <c r="N120" s="212"/>
      <c r="O120" s="213"/>
      <c r="P120" s="213"/>
      <c r="Q120" s="214">
        <f>Q121+Q165</f>
        <v>0</v>
      </c>
      <c r="R120" s="214">
        <f>R121+R165</f>
        <v>0</v>
      </c>
      <c r="S120" s="213"/>
      <c r="T120" s="215">
        <f>T121+T165</f>
        <v>0</v>
      </c>
      <c r="U120" s="213"/>
      <c r="V120" s="215">
        <f>V121+V165</f>
        <v>3.8222999999999998</v>
      </c>
      <c r="W120" s="213"/>
      <c r="X120" s="216">
        <f>X121+X165</f>
        <v>2.024</v>
      </c>
      <c r="Y120" s="12"/>
      <c r="Z120" s="12"/>
      <c r="AA120" s="12"/>
      <c r="AB120" s="12"/>
      <c r="AC120" s="12"/>
      <c r="AD120" s="12"/>
      <c r="AE120" s="12"/>
      <c r="AR120" s="217" t="s">
        <v>86</v>
      </c>
      <c r="AT120" s="218" t="s">
        <v>77</v>
      </c>
      <c r="AU120" s="218" t="s">
        <v>78</v>
      </c>
      <c r="AY120" s="217" t="s">
        <v>167</v>
      </c>
      <c r="BK120" s="219">
        <f>BK121+BK165</f>
        <v>0</v>
      </c>
    </row>
    <row r="121" s="12" customFormat="1" ht="22.8" customHeight="1">
      <c r="A121" s="12"/>
      <c r="B121" s="205"/>
      <c r="C121" s="206"/>
      <c r="D121" s="207" t="s">
        <v>77</v>
      </c>
      <c r="E121" s="220" t="s">
        <v>227</v>
      </c>
      <c r="F121" s="220" t="s">
        <v>999</v>
      </c>
      <c r="G121" s="206"/>
      <c r="H121" s="206"/>
      <c r="I121" s="209"/>
      <c r="J121" s="209"/>
      <c r="K121" s="221">
        <f>BK121</f>
        <v>0</v>
      </c>
      <c r="L121" s="206"/>
      <c r="M121" s="211"/>
      <c r="N121" s="212"/>
      <c r="O121" s="213"/>
      <c r="P121" s="213"/>
      <c r="Q121" s="214">
        <f>SUM(Q122:Q164)</f>
        <v>0</v>
      </c>
      <c r="R121" s="214">
        <f>SUM(R122:R164)</f>
        <v>0</v>
      </c>
      <c r="S121" s="213"/>
      <c r="T121" s="215">
        <f>SUM(T122:T164)</f>
        <v>0</v>
      </c>
      <c r="U121" s="213"/>
      <c r="V121" s="215">
        <f>SUM(V122:V164)</f>
        <v>3.8222999999999998</v>
      </c>
      <c r="W121" s="213"/>
      <c r="X121" s="216">
        <f>SUM(X122:X164)</f>
        <v>2.024</v>
      </c>
      <c r="Y121" s="12"/>
      <c r="Z121" s="12"/>
      <c r="AA121" s="12"/>
      <c r="AB121" s="12"/>
      <c r="AC121" s="12"/>
      <c r="AD121" s="12"/>
      <c r="AE121" s="12"/>
      <c r="AR121" s="217" t="s">
        <v>86</v>
      </c>
      <c r="AT121" s="218" t="s">
        <v>77</v>
      </c>
      <c r="AU121" s="218" t="s">
        <v>86</v>
      </c>
      <c r="AY121" s="217" t="s">
        <v>167</v>
      </c>
      <c r="BK121" s="219">
        <f>SUM(BK122:BK164)</f>
        <v>0</v>
      </c>
    </row>
    <row r="122" s="2" customFormat="1" ht="24.15" customHeight="1">
      <c r="A122" s="39"/>
      <c r="B122" s="40"/>
      <c r="C122" s="222" t="s">
        <v>86</v>
      </c>
      <c r="D122" s="222" t="s">
        <v>169</v>
      </c>
      <c r="E122" s="223" t="s">
        <v>1898</v>
      </c>
      <c r="F122" s="224" t="s">
        <v>1899</v>
      </c>
      <c r="G122" s="225" t="s">
        <v>182</v>
      </c>
      <c r="H122" s="226">
        <v>51</v>
      </c>
      <c r="I122" s="227"/>
      <c r="J122" s="227"/>
      <c r="K122" s="228">
        <f>ROUND(P122*H122,2)</f>
        <v>0</v>
      </c>
      <c r="L122" s="224" t="s">
        <v>173</v>
      </c>
      <c r="M122" s="45"/>
      <c r="N122" s="229" t="s">
        <v>1</v>
      </c>
      <c r="O122" s="230" t="s">
        <v>41</v>
      </c>
      <c r="P122" s="231">
        <f>I122+J122</f>
        <v>0</v>
      </c>
      <c r="Q122" s="231">
        <f>ROUND(I122*H122,2)</f>
        <v>0</v>
      </c>
      <c r="R122" s="231">
        <f>ROUND(J122*H122,2)</f>
        <v>0</v>
      </c>
      <c r="S122" s="92"/>
      <c r="T122" s="232">
        <f>S122*H122</f>
        <v>0</v>
      </c>
      <c r="U122" s="232">
        <v>0.00069999999999999999</v>
      </c>
      <c r="V122" s="232">
        <f>U122*H122</f>
        <v>0.035700000000000003</v>
      </c>
      <c r="W122" s="232">
        <v>0</v>
      </c>
      <c r="X122" s="233">
        <f>W122*H122</f>
        <v>0</v>
      </c>
      <c r="Y122" s="39"/>
      <c r="Z122" s="39"/>
      <c r="AA122" s="39"/>
      <c r="AB122" s="39"/>
      <c r="AC122" s="39"/>
      <c r="AD122" s="39"/>
      <c r="AE122" s="39"/>
      <c r="AR122" s="234" t="s">
        <v>174</v>
      </c>
      <c r="AT122" s="234" t="s">
        <v>169</v>
      </c>
      <c r="AU122" s="234" t="s">
        <v>88</v>
      </c>
      <c r="AY122" s="18" t="s">
        <v>167</v>
      </c>
      <c r="BE122" s="235">
        <f>IF(O122="základní",K122,0)</f>
        <v>0</v>
      </c>
      <c r="BF122" s="235">
        <f>IF(O122="snížená",K122,0)</f>
        <v>0</v>
      </c>
      <c r="BG122" s="235">
        <f>IF(O122="zákl. přenesená",K122,0)</f>
        <v>0</v>
      </c>
      <c r="BH122" s="235">
        <f>IF(O122="sníž. přenesená",K122,0)</f>
        <v>0</v>
      </c>
      <c r="BI122" s="235">
        <f>IF(O122="nulová",K122,0)</f>
        <v>0</v>
      </c>
      <c r="BJ122" s="18" t="s">
        <v>86</v>
      </c>
      <c r="BK122" s="235">
        <f>ROUND(P122*H122,2)</f>
        <v>0</v>
      </c>
      <c r="BL122" s="18" t="s">
        <v>174</v>
      </c>
      <c r="BM122" s="234" t="s">
        <v>1900</v>
      </c>
    </row>
    <row r="123" s="2" customFormat="1">
      <c r="A123" s="39"/>
      <c r="B123" s="40"/>
      <c r="C123" s="41"/>
      <c r="D123" s="236" t="s">
        <v>176</v>
      </c>
      <c r="E123" s="41"/>
      <c r="F123" s="237" t="s">
        <v>1901</v>
      </c>
      <c r="G123" s="41"/>
      <c r="H123" s="41"/>
      <c r="I123" s="238"/>
      <c r="J123" s="238"/>
      <c r="K123" s="41"/>
      <c r="L123" s="41"/>
      <c r="M123" s="45"/>
      <c r="N123" s="239"/>
      <c r="O123" s="240"/>
      <c r="P123" s="92"/>
      <c r="Q123" s="92"/>
      <c r="R123" s="92"/>
      <c r="S123" s="92"/>
      <c r="T123" s="92"/>
      <c r="U123" s="92"/>
      <c r="V123" s="92"/>
      <c r="W123" s="92"/>
      <c r="X123" s="93"/>
      <c r="Y123" s="39"/>
      <c r="Z123" s="39"/>
      <c r="AA123" s="39"/>
      <c r="AB123" s="39"/>
      <c r="AC123" s="39"/>
      <c r="AD123" s="39"/>
      <c r="AE123" s="39"/>
      <c r="AT123" s="18" t="s">
        <v>176</v>
      </c>
      <c r="AU123" s="18" t="s">
        <v>88</v>
      </c>
    </row>
    <row r="124" s="2" customFormat="1">
      <c r="A124" s="39"/>
      <c r="B124" s="40"/>
      <c r="C124" s="41"/>
      <c r="D124" s="241" t="s">
        <v>178</v>
      </c>
      <c r="E124" s="41"/>
      <c r="F124" s="242" t="s">
        <v>1902</v>
      </c>
      <c r="G124" s="41"/>
      <c r="H124" s="41"/>
      <c r="I124" s="238"/>
      <c r="J124" s="238"/>
      <c r="K124" s="41"/>
      <c r="L124" s="41"/>
      <c r="M124" s="45"/>
      <c r="N124" s="239"/>
      <c r="O124" s="240"/>
      <c r="P124" s="92"/>
      <c r="Q124" s="92"/>
      <c r="R124" s="92"/>
      <c r="S124" s="92"/>
      <c r="T124" s="92"/>
      <c r="U124" s="92"/>
      <c r="V124" s="92"/>
      <c r="W124" s="92"/>
      <c r="X124" s="93"/>
      <c r="Y124" s="39"/>
      <c r="Z124" s="39"/>
      <c r="AA124" s="39"/>
      <c r="AB124" s="39"/>
      <c r="AC124" s="39"/>
      <c r="AD124" s="39"/>
      <c r="AE124" s="39"/>
      <c r="AT124" s="18" t="s">
        <v>178</v>
      </c>
      <c r="AU124" s="18" t="s">
        <v>88</v>
      </c>
    </row>
    <row r="125" s="2" customFormat="1" ht="16.5" customHeight="1">
      <c r="A125" s="39"/>
      <c r="B125" s="40"/>
      <c r="C125" s="222" t="s">
        <v>88</v>
      </c>
      <c r="D125" s="222" t="s">
        <v>169</v>
      </c>
      <c r="E125" s="223" t="s">
        <v>1903</v>
      </c>
      <c r="F125" s="224" t="s">
        <v>1904</v>
      </c>
      <c r="G125" s="225" t="s">
        <v>182</v>
      </c>
      <c r="H125" s="226">
        <v>2</v>
      </c>
      <c r="I125" s="227"/>
      <c r="J125" s="227"/>
      <c r="K125" s="228">
        <f>ROUND(P125*H125,2)</f>
        <v>0</v>
      </c>
      <c r="L125" s="224" t="s">
        <v>1</v>
      </c>
      <c r="M125" s="45"/>
      <c r="N125" s="229" t="s">
        <v>1</v>
      </c>
      <c r="O125" s="230" t="s">
        <v>41</v>
      </c>
      <c r="P125" s="231">
        <f>I125+J125</f>
        <v>0</v>
      </c>
      <c r="Q125" s="231">
        <f>ROUND(I125*H125,2)</f>
        <v>0</v>
      </c>
      <c r="R125" s="231">
        <f>ROUND(J125*H125,2)</f>
        <v>0</v>
      </c>
      <c r="S125" s="92"/>
      <c r="T125" s="232">
        <f>S125*H125</f>
        <v>0</v>
      </c>
      <c r="U125" s="232">
        <v>0</v>
      </c>
      <c r="V125" s="232">
        <f>U125*H125</f>
        <v>0</v>
      </c>
      <c r="W125" s="232">
        <v>0</v>
      </c>
      <c r="X125" s="233">
        <f>W125*H125</f>
        <v>0</v>
      </c>
      <c r="Y125" s="39"/>
      <c r="Z125" s="39"/>
      <c r="AA125" s="39"/>
      <c r="AB125" s="39"/>
      <c r="AC125" s="39"/>
      <c r="AD125" s="39"/>
      <c r="AE125" s="39"/>
      <c r="AR125" s="234" t="s">
        <v>174</v>
      </c>
      <c r="AT125" s="234" t="s">
        <v>169</v>
      </c>
      <c r="AU125" s="234" t="s">
        <v>88</v>
      </c>
      <c r="AY125" s="18" t="s">
        <v>167</v>
      </c>
      <c r="BE125" s="235">
        <f>IF(O125="základní",K125,0)</f>
        <v>0</v>
      </c>
      <c r="BF125" s="235">
        <f>IF(O125="snížená",K125,0)</f>
        <v>0</v>
      </c>
      <c r="BG125" s="235">
        <f>IF(O125="zákl. přenesená",K125,0)</f>
        <v>0</v>
      </c>
      <c r="BH125" s="235">
        <f>IF(O125="sníž. přenesená",K125,0)</f>
        <v>0</v>
      </c>
      <c r="BI125" s="235">
        <f>IF(O125="nulová",K125,0)</f>
        <v>0</v>
      </c>
      <c r="BJ125" s="18" t="s">
        <v>86</v>
      </c>
      <c r="BK125" s="235">
        <f>ROUND(P125*H125,2)</f>
        <v>0</v>
      </c>
      <c r="BL125" s="18" t="s">
        <v>174</v>
      </c>
      <c r="BM125" s="234" t="s">
        <v>1905</v>
      </c>
    </row>
    <row r="126" s="2" customFormat="1">
      <c r="A126" s="39"/>
      <c r="B126" s="40"/>
      <c r="C126" s="41"/>
      <c r="D126" s="236" t="s">
        <v>176</v>
      </c>
      <c r="E126" s="41"/>
      <c r="F126" s="237" t="s">
        <v>1904</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176</v>
      </c>
      <c r="AU126" s="18" t="s">
        <v>88</v>
      </c>
    </row>
    <row r="127" s="2" customFormat="1" ht="24.15" customHeight="1">
      <c r="A127" s="39"/>
      <c r="B127" s="40"/>
      <c r="C127" s="222" t="s">
        <v>188</v>
      </c>
      <c r="D127" s="222" t="s">
        <v>169</v>
      </c>
      <c r="E127" s="223" t="s">
        <v>1906</v>
      </c>
      <c r="F127" s="224" t="s">
        <v>1907</v>
      </c>
      <c r="G127" s="225" t="s">
        <v>182</v>
      </c>
      <c r="H127" s="226">
        <v>30</v>
      </c>
      <c r="I127" s="227"/>
      <c r="J127" s="227"/>
      <c r="K127" s="228">
        <f>ROUND(P127*H127,2)</f>
        <v>0</v>
      </c>
      <c r="L127" s="224" t="s">
        <v>173</v>
      </c>
      <c r="M127" s="45"/>
      <c r="N127" s="229" t="s">
        <v>1</v>
      </c>
      <c r="O127" s="230" t="s">
        <v>41</v>
      </c>
      <c r="P127" s="231">
        <f>I127+J127</f>
        <v>0</v>
      </c>
      <c r="Q127" s="231">
        <f>ROUND(I127*H127,2)</f>
        <v>0</v>
      </c>
      <c r="R127" s="231">
        <f>ROUND(J127*H127,2)</f>
        <v>0</v>
      </c>
      <c r="S127" s="92"/>
      <c r="T127" s="232">
        <f>S127*H127</f>
        <v>0</v>
      </c>
      <c r="U127" s="232">
        <v>0.11241</v>
      </c>
      <c r="V127" s="232">
        <f>U127*H127</f>
        <v>3.3723000000000001</v>
      </c>
      <c r="W127" s="232">
        <v>0</v>
      </c>
      <c r="X127" s="233">
        <f>W127*H127</f>
        <v>0</v>
      </c>
      <c r="Y127" s="39"/>
      <c r="Z127" s="39"/>
      <c r="AA127" s="39"/>
      <c r="AB127" s="39"/>
      <c r="AC127" s="39"/>
      <c r="AD127" s="39"/>
      <c r="AE127" s="39"/>
      <c r="AR127" s="234" t="s">
        <v>174</v>
      </c>
      <c r="AT127" s="234" t="s">
        <v>169</v>
      </c>
      <c r="AU127" s="234" t="s">
        <v>88</v>
      </c>
      <c r="AY127" s="18" t="s">
        <v>167</v>
      </c>
      <c r="BE127" s="235">
        <f>IF(O127="základní",K127,0)</f>
        <v>0</v>
      </c>
      <c r="BF127" s="235">
        <f>IF(O127="snížená",K127,0)</f>
        <v>0</v>
      </c>
      <c r="BG127" s="235">
        <f>IF(O127="zákl. přenesená",K127,0)</f>
        <v>0</v>
      </c>
      <c r="BH127" s="235">
        <f>IF(O127="sníž. přenesená",K127,0)</f>
        <v>0</v>
      </c>
      <c r="BI127" s="235">
        <f>IF(O127="nulová",K127,0)</f>
        <v>0</v>
      </c>
      <c r="BJ127" s="18" t="s">
        <v>86</v>
      </c>
      <c r="BK127" s="235">
        <f>ROUND(P127*H127,2)</f>
        <v>0</v>
      </c>
      <c r="BL127" s="18" t="s">
        <v>174</v>
      </c>
      <c r="BM127" s="234" t="s">
        <v>1908</v>
      </c>
    </row>
    <row r="128" s="2" customFormat="1">
      <c r="A128" s="39"/>
      <c r="B128" s="40"/>
      <c r="C128" s="41"/>
      <c r="D128" s="236" t="s">
        <v>176</v>
      </c>
      <c r="E128" s="41"/>
      <c r="F128" s="237" t="s">
        <v>1909</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176</v>
      </c>
      <c r="AU128" s="18" t="s">
        <v>88</v>
      </c>
    </row>
    <row r="129" s="2" customFormat="1">
      <c r="A129" s="39"/>
      <c r="B129" s="40"/>
      <c r="C129" s="41"/>
      <c r="D129" s="241" t="s">
        <v>178</v>
      </c>
      <c r="E129" s="41"/>
      <c r="F129" s="242" t="s">
        <v>1910</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178</v>
      </c>
      <c r="AU129" s="18" t="s">
        <v>88</v>
      </c>
    </row>
    <row r="130" s="2" customFormat="1">
      <c r="A130" s="39"/>
      <c r="B130" s="40"/>
      <c r="C130" s="41"/>
      <c r="D130" s="236" t="s">
        <v>186</v>
      </c>
      <c r="E130" s="41"/>
      <c r="F130" s="243" t="s">
        <v>1911</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186</v>
      </c>
      <c r="AU130" s="18" t="s">
        <v>88</v>
      </c>
    </row>
    <row r="131" s="2" customFormat="1" ht="24.15" customHeight="1">
      <c r="A131" s="39"/>
      <c r="B131" s="40"/>
      <c r="C131" s="222" t="s">
        <v>174</v>
      </c>
      <c r="D131" s="222" t="s">
        <v>169</v>
      </c>
      <c r="E131" s="223" t="s">
        <v>1912</v>
      </c>
      <c r="F131" s="224" t="s">
        <v>1913</v>
      </c>
      <c r="G131" s="225" t="s">
        <v>182</v>
      </c>
      <c r="H131" s="226">
        <v>24</v>
      </c>
      <c r="I131" s="227"/>
      <c r="J131" s="227"/>
      <c r="K131" s="228">
        <f>ROUND(P131*H131,2)</f>
        <v>0</v>
      </c>
      <c r="L131" s="224" t="s">
        <v>173</v>
      </c>
      <c r="M131" s="45"/>
      <c r="N131" s="229" t="s">
        <v>1</v>
      </c>
      <c r="O131" s="230" t="s">
        <v>41</v>
      </c>
      <c r="P131" s="231">
        <f>I131+J131</f>
        <v>0</v>
      </c>
      <c r="Q131" s="231">
        <f>ROUND(I131*H131,2)</f>
        <v>0</v>
      </c>
      <c r="R131" s="231">
        <f>ROUND(J131*H131,2)</f>
        <v>0</v>
      </c>
      <c r="S131" s="92"/>
      <c r="T131" s="232">
        <f>S131*H131</f>
        <v>0</v>
      </c>
      <c r="U131" s="232">
        <v>0</v>
      </c>
      <c r="V131" s="232">
        <f>U131*H131</f>
        <v>0</v>
      </c>
      <c r="W131" s="232">
        <v>0.082000000000000003</v>
      </c>
      <c r="X131" s="233">
        <f>W131*H131</f>
        <v>1.968</v>
      </c>
      <c r="Y131" s="39"/>
      <c r="Z131" s="39"/>
      <c r="AA131" s="39"/>
      <c r="AB131" s="39"/>
      <c r="AC131" s="39"/>
      <c r="AD131" s="39"/>
      <c r="AE131" s="39"/>
      <c r="AR131" s="234" t="s">
        <v>174</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174</v>
      </c>
      <c r="BM131" s="234" t="s">
        <v>1914</v>
      </c>
    </row>
    <row r="132" s="2" customFormat="1">
      <c r="A132" s="39"/>
      <c r="B132" s="40"/>
      <c r="C132" s="41"/>
      <c r="D132" s="236" t="s">
        <v>176</v>
      </c>
      <c r="E132" s="41"/>
      <c r="F132" s="237" t="s">
        <v>1915</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1916</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c r="A134" s="39"/>
      <c r="B134" s="40"/>
      <c r="C134" s="41"/>
      <c r="D134" s="236" t="s">
        <v>186</v>
      </c>
      <c r="E134" s="41"/>
      <c r="F134" s="243" t="s">
        <v>1917</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186</v>
      </c>
      <c r="AU134" s="18" t="s">
        <v>88</v>
      </c>
    </row>
    <row r="135" s="2" customFormat="1" ht="24.15" customHeight="1">
      <c r="A135" s="39"/>
      <c r="B135" s="40"/>
      <c r="C135" s="222" t="s">
        <v>201</v>
      </c>
      <c r="D135" s="222" t="s">
        <v>169</v>
      </c>
      <c r="E135" s="223" t="s">
        <v>1918</v>
      </c>
      <c r="F135" s="224" t="s">
        <v>1919</v>
      </c>
      <c r="G135" s="225" t="s">
        <v>182</v>
      </c>
      <c r="H135" s="226">
        <v>14</v>
      </c>
      <c r="I135" s="227"/>
      <c r="J135" s="227"/>
      <c r="K135" s="228">
        <f>ROUND(P135*H135,2)</f>
        <v>0</v>
      </c>
      <c r="L135" s="224" t="s">
        <v>173</v>
      </c>
      <c r="M135" s="45"/>
      <c r="N135" s="229" t="s">
        <v>1</v>
      </c>
      <c r="O135" s="230" t="s">
        <v>41</v>
      </c>
      <c r="P135" s="231">
        <f>I135+J135</f>
        <v>0</v>
      </c>
      <c r="Q135" s="231">
        <f>ROUND(I135*H135,2)</f>
        <v>0</v>
      </c>
      <c r="R135" s="231">
        <f>ROUND(J135*H135,2)</f>
        <v>0</v>
      </c>
      <c r="S135" s="92"/>
      <c r="T135" s="232">
        <f>S135*H135</f>
        <v>0</v>
      </c>
      <c r="U135" s="232">
        <v>0</v>
      </c>
      <c r="V135" s="232">
        <f>U135*H135</f>
        <v>0</v>
      </c>
      <c r="W135" s="232">
        <v>0.0040000000000000001</v>
      </c>
      <c r="X135" s="233">
        <f>W135*H135</f>
        <v>0.056000000000000001</v>
      </c>
      <c r="Y135" s="39"/>
      <c r="Z135" s="39"/>
      <c r="AA135" s="39"/>
      <c r="AB135" s="39"/>
      <c r="AC135" s="39"/>
      <c r="AD135" s="39"/>
      <c r="AE135" s="39"/>
      <c r="AR135" s="234" t="s">
        <v>174</v>
      </c>
      <c r="AT135" s="234" t="s">
        <v>169</v>
      </c>
      <c r="AU135" s="234" t="s">
        <v>88</v>
      </c>
      <c r="AY135" s="18" t="s">
        <v>167</v>
      </c>
      <c r="BE135" s="235">
        <f>IF(O135="základní",K135,0)</f>
        <v>0</v>
      </c>
      <c r="BF135" s="235">
        <f>IF(O135="snížená",K135,0)</f>
        <v>0</v>
      </c>
      <c r="BG135" s="235">
        <f>IF(O135="zákl. přenesená",K135,0)</f>
        <v>0</v>
      </c>
      <c r="BH135" s="235">
        <f>IF(O135="sníž. přenesená",K135,0)</f>
        <v>0</v>
      </c>
      <c r="BI135" s="235">
        <f>IF(O135="nulová",K135,0)</f>
        <v>0</v>
      </c>
      <c r="BJ135" s="18" t="s">
        <v>86</v>
      </c>
      <c r="BK135" s="235">
        <f>ROUND(P135*H135,2)</f>
        <v>0</v>
      </c>
      <c r="BL135" s="18" t="s">
        <v>174</v>
      </c>
      <c r="BM135" s="234" t="s">
        <v>1920</v>
      </c>
    </row>
    <row r="136" s="2" customFormat="1">
      <c r="A136" s="39"/>
      <c r="B136" s="40"/>
      <c r="C136" s="41"/>
      <c r="D136" s="236" t="s">
        <v>176</v>
      </c>
      <c r="E136" s="41"/>
      <c r="F136" s="237" t="s">
        <v>1921</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176</v>
      </c>
      <c r="AU136" s="18" t="s">
        <v>88</v>
      </c>
    </row>
    <row r="137" s="2" customFormat="1">
      <c r="A137" s="39"/>
      <c r="B137" s="40"/>
      <c r="C137" s="41"/>
      <c r="D137" s="241" t="s">
        <v>178</v>
      </c>
      <c r="E137" s="41"/>
      <c r="F137" s="242" t="s">
        <v>1922</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178</v>
      </c>
      <c r="AU137" s="18" t="s">
        <v>88</v>
      </c>
    </row>
    <row r="138" s="2" customFormat="1">
      <c r="A138" s="39"/>
      <c r="B138" s="40"/>
      <c r="C138" s="254" t="s">
        <v>208</v>
      </c>
      <c r="D138" s="254" t="s">
        <v>345</v>
      </c>
      <c r="E138" s="255" t="s">
        <v>1923</v>
      </c>
      <c r="F138" s="256" t="s">
        <v>1924</v>
      </c>
      <c r="G138" s="257" t="s">
        <v>182</v>
      </c>
      <c r="H138" s="258">
        <v>27</v>
      </c>
      <c r="I138" s="259"/>
      <c r="J138" s="260"/>
      <c r="K138" s="261">
        <f>ROUND(P138*H138,2)</f>
        <v>0</v>
      </c>
      <c r="L138" s="256" t="s">
        <v>606</v>
      </c>
      <c r="M138" s="262"/>
      <c r="N138" s="263" t="s">
        <v>1</v>
      </c>
      <c r="O138" s="230" t="s">
        <v>41</v>
      </c>
      <c r="P138" s="231">
        <f>I138+J138</f>
        <v>0</v>
      </c>
      <c r="Q138" s="231">
        <f>ROUND(I138*H138,2)</f>
        <v>0</v>
      </c>
      <c r="R138" s="231">
        <f>ROUND(J138*H138,2)</f>
        <v>0</v>
      </c>
      <c r="S138" s="92"/>
      <c r="T138" s="232">
        <f>S138*H138</f>
        <v>0</v>
      </c>
      <c r="U138" s="232">
        <v>0.0061000000000000004</v>
      </c>
      <c r="V138" s="232">
        <f>U138*H138</f>
        <v>0.16470000000000001</v>
      </c>
      <c r="W138" s="232">
        <v>0</v>
      </c>
      <c r="X138" s="233">
        <f>W138*H138</f>
        <v>0</v>
      </c>
      <c r="Y138" s="39"/>
      <c r="Z138" s="39"/>
      <c r="AA138" s="39"/>
      <c r="AB138" s="39"/>
      <c r="AC138" s="39"/>
      <c r="AD138" s="39"/>
      <c r="AE138" s="39"/>
      <c r="AR138" s="234" t="s">
        <v>221</v>
      </c>
      <c r="AT138" s="234" t="s">
        <v>345</v>
      </c>
      <c r="AU138" s="234" t="s">
        <v>88</v>
      </c>
      <c r="AY138" s="18" t="s">
        <v>167</v>
      </c>
      <c r="BE138" s="235">
        <f>IF(O138="základní",K138,0)</f>
        <v>0</v>
      </c>
      <c r="BF138" s="235">
        <f>IF(O138="snížená",K138,0)</f>
        <v>0</v>
      </c>
      <c r="BG138" s="235">
        <f>IF(O138="zákl. přenesená",K138,0)</f>
        <v>0</v>
      </c>
      <c r="BH138" s="235">
        <f>IF(O138="sníž. přenesená",K138,0)</f>
        <v>0</v>
      </c>
      <c r="BI138" s="235">
        <f>IF(O138="nulová",K138,0)</f>
        <v>0</v>
      </c>
      <c r="BJ138" s="18" t="s">
        <v>86</v>
      </c>
      <c r="BK138" s="235">
        <f>ROUND(P138*H138,2)</f>
        <v>0</v>
      </c>
      <c r="BL138" s="18" t="s">
        <v>174</v>
      </c>
      <c r="BM138" s="234" t="s">
        <v>1925</v>
      </c>
    </row>
    <row r="139" s="2" customFormat="1">
      <c r="A139" s="39"/>
      <c r="B139" s="40"/>
      <c r="C139" s="41"/>
      <c r="D139" s="236" t="s">
        <v>176</v>
      </c>
      <c r="E139" s="41"/>
      <c r="F139" s="237" t="s">
        <v>1924</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176</v>
      </c>
      <c r="AU139" s="18" t="s">
        <v>88</v>
      </c>
    </row>
    <row r="140" s="2" customFormat="1">
      <c r="A140" s="39"/>
      <c r="B140" s="40"/>
      <c r="C140" s="41"/>
      <c r="D140" s="236" t="s">
        <v>186</v>
      </c>
      <c r="E140" s="41"/>
      <c r="F140" s="243" t="s">
        <v>1926</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186</v>
      </c>
      <c r="AU140" s="18" t="s">
        <v>88</v>
      </c>
    </row>
    <row r="141" s="2" customFormat="1" ht="24.15" customHeight="1">
      <c r="A141" s="39"/>
      <c r="B141" s="40"/>
      <c r="C141" s="254" t="s">
        <v>268</v>
      </c>
      <c r="D141" s="254" t="s">
        <v>345</v>
      </c>
      <c r="E141" s="255" t="s">
        <v>1927</v>
      </c>
      <c r="F141" s="256" t="s">
        <v>1928</v>
      </c>
      <c r="G141" s="257" t="s">
        <v>182</v>
      </c>
      <c r="H141" s="258">
        <v>1</v>
      </c>
      <c r="I141" s="259"/>
      <c r="J141" s="260"/>
      <c r="K141" s="261">
        <f>ROUND(P141*H141,2)</f>
        <v>0</v>
      </c>
      <c r="L141" s="256" t="s">
        <v>478</v>
      </c>
      <c r="M141" s="262"/>
      <c r="N141" s="263" t="s">
        <v>1</v>
      </c>
      <c r="O141" s="230" t="s">
        <v>41</v>
      </c>
      <c r="P141" s="231">
        <f>I141+J141</f>
        <v>0</v>
      </c>
      <c r="Q141" s="231">
        <f>ROUND(I141*H141,2)</f>
        <v>0</v>
      </c>
      <c r="R141" s="231">
        <f>ROUND(J141*H141,2)</f>
        <v>0</v>
      </c>
      <c r="S141" s="92"/>
      <c r="T141" s="232">
        <f>S141*H141</f>
        <v>0</v>
      </c>
      <c r="U141" s="232">
        <v>0.11</v>
      </c>
      <c r="V141" s="232">
        <f>U141*H141</f>
        <v>0.11</v>
      </c>
      <c r="W141" s="232">
        <v>0</v>
      </c>
      <c r="X141" s="233">
        <f>W141*H141</f>
        <v>0</v>
      </c>
      <c r="Y141" s="39"/>
      <c r="Z141" s="39"/>
      <c r="AA141" s="39"/>
      <c r="AB141" s="39"/>
      <c r="AC141" s="39"/>
      <c r="AD141" s="39"/>
      <c r="AE141" s="39"/>
      <c r="AR141" s="234" t="s">
        <v>221</v>
      </c>
      <c r="AT141" s="234" t="s">
        <v>345</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1929</v>
      </c>
    </row>
    <row r="142" s="2" customFormat="1">
      <c r="A142" s="39"/>
      <c r="B142" s="40"/>
      <c r="C142" s="41"/>
      <c r="D142" s="236" t="s">
        <v>176</v>
      </c>
      <c r="E142" s="41"/>
      <c r="F142" s="237" t="s">
        <v>1928</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36" t="s">
        <v>186</v>
      </c>
      <c r="E143" s="41"/>
      <c r="F143" s="243" t="s">
        <v>1930</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186</v>
      </c>
      <c r="AU143" s="18" t="s">
        <v>88</v>
      </c>
    </row>
    <row r="144" s="2" customFormat="1" ht="24.15" customHeight="1">
      <c r="A144" s="39"/>
      <c r="B144" s="40"/>
      <c r="C144" s="254" t="s">
        <v>215</v>
      </c>
      <c r="D144" s="254" t="s">
        <v>345</v>
      </c>
      <c r="E144" s="255" t="s">
        <v>1931</v>
      </c>
      <c r="F144" s="256" t="s">
        <v>1932</v>
      </c>
      <c r="G144" s="257" t="s">
        <v>182</v>
      </c>
      <c r="H144" s="258">
        <v>8</v>
      </c>
      <c r="I144" s="259"/>
      <c r="J144" s="260"/>
      <c r="K144" s="261">
        <f>ROUND(P144*H144,2)</f>
        <v>0</v>
      </c>
      <c r="L144" s="256" t="s">
        <v>173</v>
      </c>
      <c r="M144" s="262"/>
      <c r="N144" s="263" t="s">
        <v>1</v>
      </c>
      <c r="O144" s="230" t="s">
        <v>41</v>
      </c>
      <c r="P144" s="231">
        <f>I144+J144</f>
        <v>0</v>
      </c>
      <c r="Q144" s="231">
        <f>ROUND(I144*H144,2)</f>
        <v>0</v>
      </c>
      <c r="R144" s="231">
        <f>ROUND(J144*H144,2)</f>
        <v>0</v>
      </c>
      <c r="S144" s="92"/>
      <c r="T144" s="232">
        <f>S144*H144</f>
        <v>0</v>
      </c>
      <c r="U144" s="232">
        <v>0.0053</v>
      </c>
      <c r="V144" s="232">
        <f>U144*H144</f>
        <v>0.0424</v>
      </c>
      <c r="W144" s="232">
        <v>0</v>
      </c>
      <c r="X144" s="233">
        <f>W144*H144</f>
        <v>0</v>
      </c>
      <c r="Y144" s="39"/>
      <c r="Z144" s="39"/>
      <c r="AA144" s="39"/>
      <c r="AB144" s="39"/>
      <c r="AC144" s="39"/>
      <c r="AD144" s="39"/>
      <c r="AE144" s="39"/>
      <c r="AR144" s="234" t="s">
        <v>221</v>
      </c>
      <c r="AT144" s="234" t="s">
        <v>345</v>
      </c>
      <c r="AU144" s="234" t="s">
        <v>88</v>
      </c>
      <c r="AY144" s="18" t="s">
        <v>167</v>
      </c>
      <c r="BE144" s="235">
        <f>IF(O144="základní",K144,0)</f>
        <v>0</v>
      </c>
      <c r="BF144" s="235">
        <f>IF(O144="snížená",K144,0)</f>
        <v>0</v>
      </c>
      <c r="BG144" s="235">
        <f>IF(O144="zákl. přenesená",K144,0)</f>
        <v>0</v>
      </c>
      <c r="BH144" s="235">
        <f>IF(O144="sníž. přenesená",K144,0)</f>
        <v>0</v>
      </c>
      <c r="BI144" s="235">
        <f>IF(O144="nulová",K144,0)</f>
        <v>0</v>
      </c>
      <c r="BJ144" s="18" t="s">
        <v>86</v>
      </c>
      <c r="BK144" s="235">
        <f>ROUND(P144*H144,2)</f>
        <v>0</v>
      </c>
      <c r="BL144" s="18" t="s">
        <v>174</v>
      </c>
      <c r="BM144" s="234" t="s">
        <v>1933</v>
      </c>
    </row>
    <row r="145" s="2" customFormat="1">
      <c r="A145" s="39"/>
      <c r="B145" s="40"/>
      <c r="C145" s="41"/>
      <c r="D145" s="236" t="s">
        <v>176</v>
      </c>
      <c r="E145" s="41"/>
      <c r="F145" s="237" t="s">
        <v>1932</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176</v>
      </c>
      <c r="AU145" s="18" t="s">
        <v>88</v>
      </c>
    </row>
    <row r="146" s="2" customFormat="1">
      <c r="A146" s="39"/>
      <c r="B146" s="40"/>
      <c r="C146" s="41"/>
      <c r="D146" s="236" t="s">
        <v>186</v>
      </c>
      <c r="E146" s="41"/>
      <c r="F146" s="243" t="s">
        <v>1934</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186</v>
      </c>
      <c r="AU146" s="18" t="s">
        <v>88</v>
      </c>
    </row>
    <row r="147" s="2" customFormat="1" ht="24.15" customHeight="1">
      <c r="A147" s="39"/>
      <c r="B147" s="40"/>
      <c r="C147" s="254" t="s">
        <v>221</v>
      </c>
      <c r="D147" s="254" t="s">
        <v>345</v>
      </c>
      <c r="E147" s="255" t="s">
        <v>1935</v>
      </c>
      <c r="F147" s="256" t="s">
        <v>1936</v>
      </c>
      <c r="G147" s="257" t="s">
        <v>182</v>
      </c>
      <c r="H147" s="258">
        <v>7</v>
      </c>
      <c r="I147" s="259"/>
      <c r="J147" s="260"/>
      <c r="K147" s="261">
        <f>ROUND(P147*H147,2)</f>
        <v>0</v>
      </c>
      <c r="L147" s="256" t="s">
        <v>173</v>
      </c>
      <c r="M147" s="262"/>
      <c r="N147" s="263" t="s">
        <v>1</v>
      </c>
      <c r="O147" s="230" t="s">
        <v>41</v>
      </c>
      <c r="P147" s="231">
        <f>I147+J147</f>
        <v>0</v>
      </c>
      <c r="Q147" s="231">
        <f>ROUND(I147*H147,2)</f>
        <v>0</v>
      </c>
      <c r="R147" s="231">
        <f>ROUND(J147*H147,2)</f>
        <v>0</v>
      </c>
      <c r="S147" s="92"/>
      <c r="T147" s="232">
        <f>S147*H147</f>
        <v>0</v>
      </c>
      <c r="U147" s="232">
        <v>0.0025000000000000001</v>
      </c>
      <c r="V147" s="232">
        <f>U147*H147</f>
        <v>0.017500000000000002</v>
      </c>
      <c r="W147" s="232">
        <v>0</v>
      </c>
      <c r="X147" s="233">
        <f>W147*H147</f>
        <v>0</v>
      </c>
      <c r="Y147" s="39"/>
      <c r="Z147" s="39"/>
      <c r="AA147" s="39"/>
      <c r="AB147" s="39"/>
      <c r="AC147" s="39"/>
      <c r="AD147" s="39"/>
      <c r="AE147" s="39"/>
      <c r="AR147" s="234" t="s">
        <v>221</v>
      </c>
      <c r="AT147" s="234" t="s">
        <v>345</v>
      </c>
      <c r="AU147" s="234" t="s">
        <v>88</v>
      </c>
      <c r="AY147" s="18" t="s">
        <v>167</v>
      </c>
      <c r="BE147" s="235">
        <f>IF(O147="základní",K147,0)</f>
        <v>0</v>
      </c>
      <c r="BF147" s="235">
        <f>IF(O147="snížená",K147,0)</f>
        <v>0</v>
      </c>
      <c r="BG147" s="235">
        <f>IF(O147="zákl. přenesená",K147,0)</f>
        <v>0</v>
      </c>
      <c r="BH147" s="235">
        <f>IF(O147="sníž. přenesená",K147,0)</f>
        <v>0</v>
      </c>
      <c r="BI147" s="235">
        <f>IF(O147="nulová",K147,0)</f>
        <v>0</v>
      </c>
      <c r="BJ147" s="18" t="s">
        <v>86</v>
      </c>
      <c r="BK147" s="235">
        <f>ROUND(P147*H147,2)</f>
        <v>0</v>
      </c>
      <c r="BL147" s="18" t="s">
        <v>174</v>
      </c>
      <c r="BM147" s="234" t="s">
        <v>1937</v>
      </c>
    </row>
    <row r="148" s="2" customFormat="1">
      <c r="A148" s="39"/>
      <c r="B148" s="40"/>
      <c r="C148" s="41"/>
      <c r="D148" s="236" t="s">
        <v>176</v>
      </c>
      <c r="E148" s="41"/>
      <c r="F148" s="237" t="s">
        <v>1936</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176</v>
      </c>
      <c r="AU148" s="18" t="s">
        <v>88</v>
      </c>
    </row>
    <row r="149" s="2" customFormat="1">
      <c r="A149" s="39"/>
      <c r="B149" s="40"/>
      <c r="C149" s="41"/>
      <c r="D149" s="236" t="s">
        <v>186</v>
      </c>
      <c r="E149" s="41"/>
      <c r="F149" s="243" t="s">
        <v>1938</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186</v>
      </c>
      <c r="AU149" s="18" t="s">
        <v>88</v>
      </c>
    </row>
    <row r="150" s="2" customFormat="1" ht="24.15" customHeight="1">
      <c r="A150" s="39"/>
      <c r="B150" s="40"/>
      <c r="C150" s="254" t="s">
        <v>227</v>
      </c>
      <c r="D150" s="254" t="s">
        <v>345</v>
      </c>
      <c r="E150" s="255" t="s">
        <v>1939</v>
      </c>
      <c r="F150" s="256" t="s">
        <v>1940</v>
      </c>
      <c r="G150" s="257" t="s">
        <v>182</v>
      </c>
      <c r="H150" s="258">
        <v>7</v>
      </c>
      <c r="I150" s="259"/>
      <c r="J150" s="260"/>
      <c r="K150" s="261">
        <f>ROUND(P150*H150,2)</f>
        <v>0</v>
      </c>
      <c r="L150" s="256" t="s">
        <v>478</v>
      </c>
      <c r="M150" s="262"/>
      <c r="N150" s="263" t="s">
        <v>1</v>
      </c>
      <c r="O150" s="230" t="s">
        <v>41</v>
      </c>
      <c r="P150" s="231">
        <f>I150+J150</f>
        <v>0</v>
      </c>
      <c r="Q150" s="231">
        <f>ROUND(I150*H150,2)</f>
        <v>0</v>
      </c>
      <c r="R150" s="231">
        <f>ROUND(J150*H150,2)</f>
        <v>0</v>
      </c>
      <c r="S150" s="92"/>
      <c r="T150" s="232">
        <f>S150*H150</f>
        <v>0</v>
      </c>
      <c r="U150" s="232">
        <v>0.0025999999999999999</v>
      </c>
      <c r="V150" s="232">
        <f>U150*H150</f>
        <v>0.018200000000000001</v>
      </c>
      <c r="W150" s="232">
        <v>0</v>
      </c>
      <c r="X150" s="233">
        <f>W150*H150</f>
        <v>0</v>
      </c>
      <c r="Y150" s="39"/>
      <c r="Z150" s="39"/>
      <c r="AA150" s="39"/>
      <c r="AB150" s="39"/>
      <c r="AC150" s="39"/>
      <c r="AD150" s="39"/>
      <c r="AE150" s="39"/>
      <c r="AR150" s="234" t="s">
        <v>221</v>
      </c>
      <c r="AT150" s="234" t="s">
        <v>345</v>
      </c>
      <c r="AU150" s="234" t="s">
        <v>88</v>
      </c>
      <c r="AY150" s="18" t="s">
        <v>167</v>
      </c>
      <c r="BE150" s="235">
        <f>IF(O150="základní",K150,0)</f>
        <v>0</v>
      </c>
      <c r="BF150" s="235">
        <f>IF(O150="snížená",K150,0)</f>
        <v>0</v>
      </c>
      <c r="BG150" s="235">
        <f>IF(O150="zákl. přenesená",K150,0)</f>
        <v>0</v>
      </c>
      <c r="BH150" s="235">
        <f>IF(O150="sníž. přenesená",K150,0)</f>
        <v>0</v>
      </c>
      <c r="BI150" s="235">
        <f>IF(O150="nulová",K150,0)</f>
        <v>0</v>
      </c>
      <c r="BJ150" s="18" t="s">
        <v>86</v>
      </c>
      <c r="BK150" s="235">
        <f>ROUND(P150*H150,2)</f>
        <v>0</v>
      </c>
      <c r="BL150" s="18" t="s">
        <v>174</v>
      </c>
      <c r="BM150" s="234" t="s">
        <v>1941</v>
      </c>
    </row>
    <row r="151" s="2" customFormat="1">
      <c r="A151" s="39"/>
      <c r="B151" s="40"/>
      <c r="C151" s="41"/>
      <c r="D151" s="236" t="s">
        <v>176</v>
      </c>
      <c r="E151" s="41"/>
      <c r="F151" s="237" t="s">
        <v>1940</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176</v>
      </c>
      <c r="AU151" s="18" t="s">
        <v>88</v>
      </c>
    </row>
    <row r="152" s="2" customFormat="1">
      <c r="A152" s="39"/>
      <c r="B152" s="40"/>
      <c r="C152" s="41"/>
      <c r="D152" s="236" t="s">
        <v>186</v>
      </c>
      <c r="E152" s="41"/>
      <c r="F152" s="243" t="s">
        <v>1942</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186</v>
      </c>
      <c r="AU152" s="18" t="s">
        <v>88</v>
      </c>
    </row>
    <row r="153" s="2" customFormat="1" ht="24.15" customHeight="1">
      <c r="A153" s="39"/>
      <c r="B153" s="40"/>
      <c r="C153" s="254" t="s">
        <v>233</v>
      </c>
      <c r="D153" s="254" t="s">
        <v>345</v>
      </c>
      <c r="E153" s="255" t="s">
        <v>1943</v>
      </c>
      <c r="F153" s="256" t="s">
        <v>1944</v>
      </c>
      <c r="G153" s="257" t="s">
        <v>182</v>
      </c>
      <c r="H153" s="258">
        <v>13</v>
      </c>
      <c r="I153" s="259"/>
      <c r="J153" s="260"/>
      <c r="K153" s="261">
        <f>ROUND(P153*H153,2)</f>
        <v>0</v>
      </c>
      <c r="L153" s="256" t="s">
        <v>478</v>
      </c>
      <c r="M153" s="262"/>
      <c r="N153" s="263" t="s">
        <v>1</v>
      </c>
      <c r="O153" s="230" t="s">
        <v>41</v>
      </c>
      <c r="P153" s="231">
        <f>I153+J153</f>
        <v>0</v>
      </c>
      <c r="Q153" s="231">
        <f>ROUND(I153*H153,2)</f>
        <v>0</v>
      </c>
      <c r="R153" s="231">
        <f>ROUND(J153*H153,2)</f>
        <v>0</v>
      </c>
      <c r="S153" s="92"/>
      <c r="T153" s="232">
        <f>S153*H153</f>
        <v>0</v>
      </c>
      <c r="U153" s="232">
        <v>0.0016999999999999999</v>
      </c>
      <c r="V153" s="232">
        <f>U153*H153</f>
        <v>0.022099999999999998</v>
      </c>
      <c r="W153" s="232">
        <v>0</v>
      </c>
      <c r="X153" s="233">
        <f>W153*H153</f>
        <v>0</v>
      </c>
      <c r="Y153" s="39"/>
      <c r="Z153" s="39"/>
      <c r="AA153" s="39"/>
      <c r="AB153" s="39"/>
      <c r="AC153" s="39"/>
      <c r="AD153" s="39"/>
      <c r="AE153" s="39"/>
      <c r="AR153" s="234" t="s">
        <v>221</v>
      </c>
      <c r="AT153" s="234" t="s">
        <v>345</v>
      </c>
      <c r="AU153" s="234" t="s">
        <v>88</v>
      </c>
      <c r="AY153" s="18" t="s">
        <v>167</v>
      </c>
      <c r="BE153" s="235">
        <f>IF(O153="základní",K153,0)</f>
        <v>0</v>
      </c>
      <c r="BF153" s="235">
        <f>IF(O153="snížená",K153,0)</f>
        <v>0</v>
      </c>
      <c r="BG153" s="235">
        <f>IF(O153="zákl. přenesená",K153,0)</f>
        <v>0</v>
      </c>
      <c r="BH153" s="235">
        <f>IF(O153="sníž. přenesená",K153,0)</f>
        <v>0</v>
      </c>
      <c r="BI153" s="235">
        <f>IF(O153="nulová",K153,0)</f>
        <v>0</v>
      </c>
      <c r="BJ153" s="18" t="s">
        <v>86</v>
      </c>
      <c r="BK153" s="235">
        <f>ROUND(P153*H153,2)</f>
        <v>0</v>
      </c>
      <c r="BL153" s="18" t="s">
        <v>174</v>
      </c>
      <c r="BM153" s="234" t="s">
        <v>1945</v>
      </c>
    </row>
    <row r="154" s="2" customFormat="1">
      <c r="A154" s="39"/>
      <c r="B154" s="40"/>
      <c r="C154" s="41"/>
      <c r="D154" s="236" t="s">
        <v>176</v>
      </c>
      <c r="E154" s="41"/>
      <c r="F154" s="237" t="s">
        <v>1944</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176</v>
      </c>
      <c r="AU154" s="18" t="s">
        <v>88</v>
      </c>
    </row>
    <row r="155" s="2" customFormat="1">
      <c r="A155" s="39"/>
      <c r="B155" s="40"/>
      <c r="C155" s="41"/>
      <c r="D155" s="236" t="s">
        <v>186</v>
      </c>
      <c r="E155" s="41"/>
      <c r="F155" s="243" t="s">
        <v>1946</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186</v>
      </c>
      <c r="AU155" s="18" t="s">
        <v>88</v>
      </c>
    </row>
    <row r="156" s="2" customFormat="1" ht="24.15" customHeight="1">
      <c r="A156" s="39"/>
      <c r="B156" s="40"/>
      <c r="C156" s="254" t="s">
        <v>239</v>
      </c>
      <c r="D156" s="254" t="s">
        <v>345</v>
      </c>
      <c r="E156" s="255" t="s">
        <v>1947</v>
      </c>
      <c r="F156" s="256" t="s">
        <v>1948</v>
      </c>
      <c r="G156" s="257" t="s">
        <v>182</v>
      </c>
      <c r="H156" s="258">
        <v>9</v>
      </c>
      <c r="I156" s="259"/>
      <c r="J156" s="260"/>
      <c r="K156" s="261">
        <f>ROUND(P156*H156,2)</f>
        <v>0</v>
      </c>
      <c r="L156" s="256" t="s">
        <v>478</v>
      </c>
      <c r="M156" s="262"/>
      <c r="N156" s="263" t="s">
        <v>1</v>
      </c>
      <c r="O156" s="230" t="s">
        <v>41</v>
      </c>
      <c r="P156" s="231">
        <f>I156+J156</f>
        <v>0</v>
      </c>
      <c r="Q156" s="231">
        <f>ROUND(I156*H156,2)</f>
        <v>0</v>
      </c>
      <c r="R156" s="231">
        <f>ROUND(J156*H156,2)</f>
        <v>0</v>
      </c>
      <c r="S156" s="92"/>
      <c r="T156" s="232">
        <f>S156*H156</f>
        <v>0</v>
      </c>
      <c r="U156" s="232">
        <v>0.0035000000000000001</v>
      </c>
      <c r="V156" s="232">
        <f>U156*H156</f>
        <v>0.0315</v>
      </c>
      <c r="W156" s="232">
        <v>0</v>
      </c>
      <c r="X156" s="233">
        <f>W156*H156</f>
        <v>0</v>
      </c>
      <c r="Y156" s="39"/>
      <c r="Z156" s="39"/>
      <c r="AA156" s="39"/>
      <c r="AB156" s="39"/>
      <c r="AC156" s="39"/>
      <c r="AD156" s="39"/>
      <c r="AE156" s="39"/>
      <c r="AR156" s="234" t="s">
        <v>221</v>
      </c>
      <c r="AT156" s="234" t="s">
        <v>345</v>
      </c>
      <c r="AU156" s="234" t="s">
        <v>88</v>
      </c>
      <c r="AY156" s="18" t="s">
        <v>167</v>
      </c>
      <c r="BE156" s="235">
        <f>IF(O156="základní",K156,0)</f>
        <v>0</v>
      </c>
      <c r="BF156" s="235">
        <f>IF(O156="snížená",K156,0)</f>
        <v>0</v>
      </c>
      <c r="BG156" s="235">
        <f>IF(O156="zákl. přenesená",K156,0)</f>
        <v>0</v>
      </c>
      <c r="BH156" s="235">
        <f>IF(O156="sníž. přenesená",K156,0)</f>
        <v>0</v>
      </c>
      <c r="BI156" s="235">
        <f>IF(O156="nulová",K156,0)</f>
        <v>0</v>
      </c>
      <c r="BJ156" s="18" t="s">
        <v>86</v>
      </c>
      <c r="BK156" s="235">
        <f>ROUND(P156*H156,2)</f>
        <v>0</v>
      </c>
      <c r="BL156" s="18" t="s">
        <v>174</v>
      </c>
      <c r="BM156" s="234" t="s">
        <v>1949</v>
      </c>
    </row>
    <row r="157" s="2" customFormat="1">
      <c r="A157" s="39"/>
      <c r="B157" s="40"/>
      <c r="C157" s="41"/>
      <c r="D157" s="236" t="s">
        <v>176</v>
      </c>
      <c r="E157" s="41"/>
      <c r="F157" s="237" t="s">
        <v>1948</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176</v>
      </c>
      <c r="AU157" s="18" t="s">
        <v>88</v>
      </c>
    </row>
    <row r="158" s="2" customFormat="1">
      <c r="A158" s="39"/>
      <c r="B158" s="40"/>
      <c r="C158" s="41"/>
      <c r="D158" s="236" t="s">
        <v>186</v>
      </c>
      <c r="E158" s="41"/>
      <c r="F158" s="243" t="s">
        <v>1950</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186</v>
      </c>
      <c r="AU158" s="18" t="s">
        <v>88</v>
      </c>
    </row>
    <row r="159" s="2" customFormat="1">
      <c r="A159" s="39"/>
      <c r="B159" s="40"/>
      <c r="C159" s="254" t="s">
        <v>245</v>
      </c>
      <c r="D159" s="254" t="s">
        <v>345</v>
      </c>
      <c r="E159" s="255" t="s">
        <v>1951</v>
      </c>
      <c r="F159" s="256" t="s">
        <v>1952</v>
      </c>
      <c r="G159" s="257" t="s">
        <v>182</v>
      </c>
      <c r="H159" s="258">
        <v>6</v>
      </c>
      <c r="I159" s="259"/>
      <c r="J159" s="260"/>
      <c r="K159" s="261">
        <f>ROUND(P159*H159,2)</f>
        <v>0</v>
      </c>
      <c r="L159" s="256" t="s">
        <v>478</v>
      </c>
      <c r="M159" s="262"/>
      <c r="N159" s="263" t="s">
        <v>1</v>
      </c>
      <c r="O159" s="230" t="s">
        <v>41</v>
      </c>
      <c r="P159" s="231">
        <f>I159+J159</f>
        <v>0</v>
      </c>
      <c r="Q159" s="231">
        <f>ROUND(I159*H159,2)</f>
        <v>0</v>
      </c>
      <c r="R159" s="231">
        <f>ROUND(J159*H159,2)</f>
        <v>0</v>
      </c>
      <c r="S159" s="92"/>
      <c r="T159" s="232">
        <f>S159*H159</f>
        <v>0</v>
      </c>
      <c r="U159" s="232">
        <v>0.00089999999999999998</v>
      </c>
      <c r="V159" s="232">
        <f>U159*H159</f>
        <v>0.0054000000000000003</v>
      </c>
      <c r="W159" s="232">
        <v>0</v>
      </c>
      <c r="X159" s="233">
        <f>W159*H159</f>
        <v>0</v>
      </c>
      <c r="Y159" s="39"/>
      <c r="Z159" s="39"/>
      <c r="AA159" s="39"/>
      <c r="AB159" s="39"/>
      <c r="AC159" s="39"/>
      <c r="AD159" s="39"/>
      <c r="AE159" s="39"/>
      <c r="AR159" s="234" t="s">
        <v>221</v>
      </c>
      <c r="AT159" s="234" t="s">
        <v>345</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174</v>
      </c>
      <c r="BM159" s="234" t="s">
        <v>1953</v>
      </c>
    </row>
    <row r="160" s="2" customFormat="1">
      <c r="A160" s="39"/>
      <c r="B160" s="40"/>
      <c r="C160" s="41"/>
      <c r="D160" s="236" t="s">
        <v>176</v>
      </c>
      <c r="E160" s="41"/>
      <c r="F160" s="237" t="s">
        <v>1952</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176</v>
      </c>
      <c r="AU160" s="18" t="s">
        <v>88</v>
      </c>
    </row>
    <row r="161" s="2" customFormat="1">
      <c r="A161" s="39"/>
      <c r="B161" s="40"/>
      <c r="C161" s="41"/>
      <c r="D161" s="236" t="s">
        <v>186</v>
      </c>
      <c r="E161" s="41"/>
      <c r="F161" s="243" t="s">
        <v>1954</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186</v>
      </c>
      <c r="AU161" s="18" t="s">
        <v>88</v>
      </c>
    </row>
    <row r="162" s="2" customFormat="1" ht="24.15" customHeight="1">
      <c r="A162" s="39"/>
      <c r="B162" s="40"/>
      <c r="C162" s="254" t="s">
        <v>251</v>
      </c>
      <c r="D162" s="254" t="s">
        <v>345</v>
      </c>
      <c r="E162" s="255" t="s">
        <v>1955</v>
      </c>
      <c r="F162" s="256" t="s">
        <v>1956</v>
      </c>
      <c r="G162" s="257" t="s">
        <v>182</v>
      </c>
      <c r="H162" s="258">
        <v>1</v>
      </c>
      <c r="I162" s="259"/>
      <c r="J162" s="260"/>
      <c r="K162" s="261">
        <f>ROUND(P162*H162,2)</f>
        <v>0</v>
      </c>
      <c r="L162" s="256" t="s">
        <v>478</v>
      </c>
      <c r="M162" s="262"/>
      <c r="N162" s="263" t="s">
        <v>1</v>
      </c>
      <c r="O162" s="230" t="s">
        <v>41</v>
      </c>
      <c r="P162" s="231">
        <f>I162+J162</f>
        <v>0</v>
      </c>
      <c r="Q162" s="231">
        <f>ROUND(I162*H162,2)</f>
        <v>0</v>
      </c>
      <c r="R162" s="231">
        <f>ROUND(J162*H162,2)</f>
        <v>0</v>
      </c>
      <c r="S162" s="92"/>
      <c r="T162" s="232">
        <f>S162*H162</f>
        <v>0</v>
      </c>
      <c r="U162" s="232">
        <v>0.0025000000000000001</v>
      </c>
      <c r="V162" s="232">
        <f>U162*H162</f>
        <v>0.0025000000000000001</v>
      </c>
      <c r="W162" s="232">
        <v>0</v>
      </c>
      <c r="X162" s="233">
        <f>W162*H162</f>
        <v>0</v>
      </c>
      <c r="Y162" s="39"/>
      <c r="Z162" s="39"/>
      <c r="AA162" s="39"/>
      <c r="AB162" s="39"/>
      <c r="AC162" s="39"/>
      <c r="AD162" s="39"/>
      <c r="AE162" s="39"/>
      <c r="AR162" s="234" t="s">
        <v>221</v>
      </c>
      <c r="AT162" s="234" t="s">
        <v>345</v>
      </c>
      <c r="AU162" s="234" t="s">
        <v>88</v>
      </c>
      <c r="AY162" s="18" t="s">
        <v>167</v>
      </c>
      <c r="BE162" s="235">
        <f>IF(O162="základní",K162,0)</f>
        <v>0</v>
      </c>
      <c r="BF162" s="235">
        <f>IF(O162="snížená",K162,0)</f>
        <v>0</v>
      </c>
      <c r="BG162" s="235">
        <f>IF(O162="zákl. přenesená",K162,0)</f>
        <v>0</v>
      </c>
      <c r="BH162" s="235">
        <f>IF(O162="sníž. přenesená",K162,0)</f>
        <v>0</v>
      </c>
      <c r="BI162" s="235">
        <f>IF(O162="nulová",K162,0)</f>
        <v>0</v>
      </c>
      <c r="BJ162" s="18" t="s">
        <v>86</v>
      </c>
      <c r="BK162" s="235">
        <f>ROUND(P162*H162,2)</f>
        <v>0</v>
      </c>
      <c r="BL162" s="18" t="s">
        <v>174</v>
      </c>
      <c r="BM162" s="234" t="s">
        <v>1957</v>
      </c>
    </row>
    <row r="163" s="2" customFormat="1">
      <c r="A163" s="39"/>
      <c r="B163" s="40"/>
      <c r="C163" s="41"/>
      <c r="D163" s="236" t="s">
        <v>176</v>
      </c>
      <c r="E163" s="41"/>
      <c r="F163" s="237" t="s">
        <v>1956</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176</v>
      </c>
      <c r="AU163" s="18" t="s">
        <v>88</v>
      </c>
    </row>
    <row r="164" s="2" customFormat="1">
      <c r="A164" s="39"/>
      <c r="B164" s="40"/>
      <c r="C164" s="41"/>
      <c r="D164" s="236" t="s">
        <v>186</v>
      </c>
      <c r="E164" s="41"/>
      <c r="F164" s="243" t="s">
        <v>1958</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186</v>
      </c>
      <c r="AU164" s="18" t="s">
        <v>88</v>
      </c>
    </row>
    <row r="165" s="12" customFormat="1" ht="22.8" customHeight="1">
      <c r="A165" s="12"/>
      <c r="B165" s="205"/>
      <c r="C165" s="206"/>
      <c r="D165" s="207" t="s">
        <v>77</v>
      </c>
      <c r="E165" s="220" t="s">
        <v>1208</v>
      </c>
      <c r="F165" s="220" t="s">
        <v>1209</v>
      </c>
      <c r="G165" s="206"/>
      <c r="H165" s="206"/>
      <c r="I165" s="209"/>
      <c r="J165" s="209"/>
      <c r="K165" s="221">
        <f>BK165</f>
        <v>0</v>
      </c>
      <c r="L165" s="206"/>
      <c r="M165" s="211"/>
      <c r="N165" s="212"/>
      <c r="O165" s="213"/>
      <c r="P165" s="213"/>
      <c r="Q165" s="214">
        <f>SUM(Q166:Q176)</f>
        <v>0</v>
      </c>
      <c r="R165" s="214">
        <f>SUM(R166:R176)</f>
        <v>0</v>
      </c>
      <c r="S165" s="213"/>
      <c r="T165" s="215">
        <f>SUM(T166:T176)</f>
        <v>0</v>
      </c>
      <c r="U165" s="213"/>
      <c r="V165" s="215">
        <f>SUM(V166:V176)</f>
        <v>0</v>
      </c>
      <c r="W165" s="213"/>
      <c r="X165" s="216">
        <f>SUM(X166:X176)</f>
        <v>0</v>
      </c>
      <c r="Y165" s="12"/>
      <c r="Z165" s="12"/>
      <c r="AA165" s="12"/>
      <c r="AB165" s="12"/>
      <c r="AC165" s="12"/>
      <c r="AD165" s="12"/>
      <c r="AE165" s="12"/>
      <c r="AR165" s="217" t="s">
        <v>86</v>
      </c>
      <c r="AT165" s="218" t="s">
        <v>77</v>
      </c>
      <c r="AU165" s="218" t="s">
        <v>86</v>
      </c>
      <c r="AY165" s="217" t="s">
        <v>167</v>
      </c>
      <c r="BK165" s="219">
        <f>SUM(BK166:BK176)</f>
        <v>0</v>
      </c>
    </row>
    <row r="166" s="2" customFormat="1" ht="24.15" customHeight="1">
      <c r="A166" s="39"/>
      <c r="B166" s="40"/>
      <c r="C166" s="222" t="s">
        <v>257</v>
      </c>
      <c r="D166" s="222" t="s">
        <v>169</v>
      </c>
      <c r="E166" s="223" t="s">
        <v>1959</v>
      </c>
      <c r="F166" s="224" t="s">
        <v>1960</v>
      </c>
      <c r="G166" s="225" t="s">
        <v>348</v>
      </c>
      <c r="H166" s="226">
        <v>1.778</v>
      </c>
      <c r="I166" s="227"/>
      <c r="J166" s="227"/>
      <c r="K166" s="228">
        <f>ROUND(P166*H166,2)</f>
        <v>0</v>
      </c>
      <c r="L166" s="224" t="s">
        <v>173</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174</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174</v>
      </c>
      <c r="BM166" s="234" t="s">
        <v>1961</v>
      </c>
    </row>
    <row r="167" s="2" customFormat="1">
      <c r="A167" s="39"/>
      <c r="B167" s="40"/>
      <c r="C167" s="41"/>
      <c r="D167" s="236" t="s">
        <v>176</v>
      </c>
      <c r="E167" s="41"/>
      <c r="F167" s="237" t="s">
        <v>1962</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2" customFormat="1">
      <c r="A168" s="39"/>
      <c r="B168" s="40"/>
      <c r="C168" s="41"/>
      <c r="D168" s="241" t="s">
        <v>178</v>
      </c>
      <c r="E168" s="41"/>
      <c r="F168" s="242" t="s">
        <v>1963</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178</v>
      </c>
      <c r="AU168" s="18" t="s">
        <v>88</v>
      </c>
    </row>
    <row r="169" s="2" customFormat="1">
      <c r="A169" s="39"/>
      <c r="B169" s="40"/>
      <c r="C169" s="41"/>
      <c r="D169" s="236" t="s">
        <v>186</v>
      </c>
      <c r="E169" s="41"/>
      <c r="F169" s="243" t="s">
        <v>1964</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186</v>
      </c>
      <c r="AU169" s="18" t="s">
        <v>88</v>
      </c>
    </row>
    <row r="170" s="13" customFormat="1">
      <c r="A170" s="13"/>
      <c r="B170" s="244"/>
      <c r="C170" s="245"/>
      <c r="D170" s="236" t="s">
        <v>304</v>
      </c>
      <c r="E170" s="268" t="s">
        <v>1</v>
      </c>
      <c r="F170" s="246" t="s">
        <v>1965</v>
      </c>
      <c r="G170" s="245"/>
      <c r="H170" s="247">
        <v>1.778</v>
      </c>
      <c r="I170" s="248"/>
      <c r="J170" s="248"/>
      <c r="K170" s="245"/>
      <c r="L170" s="245"/>
      <c r="M170" s="249"/>
      <c r="N170" s="250"/>
      <c r="O170" s="251"/>
      <c r="P170" s="251"/>
      <c r="Q170" s="251"/>
      <c r="R170" s="251"/>
      <c r="S170" s="251"/>
      <c r="T170" s="251"/>
      <c r="U170" s="251"/>
      <c r="V170" s="251"/>
      <c r="W170" s="251"/>
      <c r="X170" s="252"/>
      <c r="Y170" s="13"/>
      <c r="Z170" s="13"/>
      <c r="AA170" s="13"/>
      <c r="AB170" s="13"/>
      <c r="AC170" s="13"/>
      <c r="AD170" s="13"/>
      <c r="AE170" s="13"/>
      <c r="AT170" s="253" t="s">
        <v>304</v>
      </c>
      <c r="AU170" s="253" t="s">
        <v>88</v>
      </c>
      <c r="AV170" s="13" t="s">
        <v>88</v>
      </c>
      <c r="AW170" s="13" t="s">
        <v>5</v>
      </c>
      <c r="AX170" s="13" t="s">
        <v>78</v>
      </c>
      <c r="AY170" s="253" t="s">
        <v>167</v>
      </c>
    </row>
    <row r="171" s="14" customFormat="1">
      <c r="A171" s="14"/>
      <c r="B171" s="269"/>
      <c r="C171" s="270"/>
      <c r="D171" s="236" t="s">
        <v>304</v>
      </c>
      <c r="E171" s="271" t="s">
        <v>1</v>
      </c>
      <c r="F171" s="272" t="s">
        <v>1231</v>
      </c>
      <c r="G171" s="270"/>
      <c r="H171" s="273">
        <v>1.778</v>
      </c>
      <c r="I171" s="274"/>
      <c r="J171" s="274"/>
      <c r="K171" s="270"/>
      <c r="L171" s="270"/>
      <c r="M171" s="275"/>
      <c r="N171" s="276"/>
      <c r="O171" s="277"/>
      <c r="P171" s="277"/>
      <c r="Q171" s="277"/>
      <c r="R171" s="277"/>
      <c r="S171" s="277"/>
      <c r="T171" s="277"/>
      <c r="U171" s="277"/>
      <c r="V171" s="277"/>
      <c r="W171" s="277"/>
      <c r="X171" s="278"/>
      <c r="Y171" s="14"/>
      <c r="Z171" s="14"/>
      <c r="AA171" s="14"/>
      <c r="AB171" s="14"/>
      <c r="AC171" s="14"/>
      <c r="AD171" s="14"/>
      <c r="AE171" s="14"/>
      <c r="AT171" s="279" t="s">
        <v>304</v>
      </c>
      <c r="AU171" s="279" t="s">
        <v>88</v>
      </c>
      <c r="AV171" s="14" t="s">
        <v>174</v>
      </c>
      <c r="AW171" s="14" t="s">
        <v>5</v>
      </c>
      <c r="AX171" s="14" t="s">
        <v>86</v>
      </c>
      <c r="AY171" s="279" t="s">
        <v>167</v>
      </c>
    </row>
    <row r="172" s="2" customFormat="1" ht="24.15" customHeight="1">
      <c r="A172" s="39"/>
      <c r="B172" s="40"/>
      <c r="C172" s="222" t="s">
        <v>9</v>
      </c>
      <c r="D172" s="222" t="s">
        <v>169</v>
      </c>
      <c r="E172" s="223" t="s">
        <v>1966</v>
      </c>
      <c r="F172" s="224" t="s">
        <v>1967</v>
      </c>
      <c r="G172" s="225" t="s">
        <v>348</v>
      </c>
      <c r="H172" s="226">
        <v>5.3339999999999996</v>
      </c>
      <c r="I172" s="227"/>
      <c r="J172" s="227"/>
      <c r="K172" s="228">
        <f>ROUND(P172*H172,2)</f>
        <v>0</v>
      </c>
      <c r="L172" s="224" t="s">
        <v>173</v>
      </c>
      <c r="M172" s="45"/>
      <c r="N172" s="229" t="s">
        <v>1</v>
      </c>
      <c r="O172" s="230" t="s">
        <v>41</v>
      </c>
      <c r="P172" s="231">
        <f>I172+J172</f>
        <v>0</v>
      </c>
      <c r="Q172" s="231">
        <f>ROUND(I172*H172,2)</f>
        <v>0</v>
      </c>
      <c r="R172" s="231">
        <f>ROUND(J172*H172,2)</f>
        <v>0</v>
      </c>
      <c r="S172" s="92"/>
      <c r="T172" s="232">
        <f>S172*H172</f>
        <v>0</v>
      </c>
      <c r="U172" s="232">
        <v>0</v>
      </c>
      <c r="V172" s="232">
        <f>U172*H172</f>
        <v>0</v>
      </c>
      <c r="W172" s="232">
        <v>0</v>
      </c>
      <c r="X172" s="233">
        <f>W172*H172</f>
        <v>0</v>
      </c>
      <c r="Y172" s="39"/>
      <c r="Z172" s="39"/>
      <c r="AA172" s="39"/>
      <c r="AB172" s="39"/>
      <c r="AC172" s="39"/>
      <c r="AD172" s="39"/>
      <c r="AE172" s="39"/>
      <c r="AR172" s="234" t="s">
        <v>174</v>
      </c>
      <c r="AT172" s="234" t="s">
        <v>169</v>
      </c>
      <c r="AU172" s="234" t="s">
        <v>88</v>
      </c>
      <c r="AY172" s="18" t="s">
        <v>167</v>
      </c>
      <c r="BE172" s="235">
        <f>IF(O172="základní",K172,0)</f>
        <v>0</v>
      </c>
      <c r="BF172" s="235">
        <f>IF(O172="snížená",K172,0)</f>
        <v>0</v>
      </c>
      <c r="BG172" s="235">
        <f>IF(O172="zákl. přenesená",K172,0)</f>
        <v>0</v>
      </c>
      <c r="BH172" s="235">
        <f>IF(O172="sníž. přenesená",K172,0)</f>
        <v>0</v>
      </c>
      <c r="BI172" s="235">
        <f>IF(O172="nulová",K172,0)</f>
        <v>0</v>
      </c>
      <c r="BJ172" s="18" t="s">
        <v>86</v>
      </c>
      <c r="BK172" s="235">
        <f>ROUND(P172*H172,2)</f>
        <v>0</v>
      </c>
      <c r="BL172" s="18" t="s">
        <v>174</v>
      </c>
      <c r="BM172" s="234" t="s">
        <v>1968</v>
      </c>
    </row>
    <row r="173" s="2" customFormat="1">
      <c r="A173" s="39"/>
      <c r="B173" s="40"/>
      <c r="C173" s="41"/>
      <c r="D173" s="236" t="s">
        <v>176</v>
      </c>
      <c r="E173" s="41"/>
      <c r="F173" s="237" t="s">
        <v>1969</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176</v>
      </c>
      <c r="AU173" s="18" t="s">
        <v>88</v>
      </c>
    </row>
    <row r="174" s="2" customFormat="1">
      <c r="A174" s="39"/>
      <c r="B174" s="40"/>
      <c r="C174" s="41"/>
      <c r="D174" s="241" t="s">
        <v>178</v>
      </c>
      <c r="E174" s="41"/>
      <c r="F174" s="242" t="s">
        <v>1970</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178</v>
      </c>
      <c r="AU174" s="18" t="s">
        <v>88</v>
      </c>
    </row>
    <row r="175" s="2" customFormat="1">
      <c r="A175" s="39"/>
      <c r="B175" s="40"/>
      <c r="C175" s="41"/>
      <c r="D175" s="236" t="s">
        <v>186</v>
      </c>
      <c r="E175" s="41"/>
      <c r="F175" s="243" t="s">
        <v>1971</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186</v>
      </c>
      <c r="AU175" s="18" t="s">
        <v>88</v>
      </c>
    </row>
    <row r="176" s="13" customFormat="1">
      <c r="A176" s="13"/>
      <c r="B176" s="244"/>
      <c r="C176" s="245"/>
      <c r="D176" s="236" t="s">
        <v>304</v>
      </c>
      <c r="E176" s="268" t="s">
        <v>1</v>
      </c>
      <c r="F176" s="246" t="s">
        <v>1972</v>
      </c>
      <c r="G176" s="245"/>
      <c r="H176" s="247">
        <v>5.3339999999999996</v>
      </c>
      <c r="I176" s="248"/>
      <c r="J176" s="248"/>
      <c r="K176" s="245"/>
      <c r="L176" s="245"/>
      <c r="M176" s="249"/>
      <c r="N176" s="280"/>
      <c r="O176" s="281"/>
      <c r="P176" s="281"/>
      <c r="Q176" s="281"/>
      <c r="R176" s="281"/>
      <c r="S176" s="281"/>
      <c r="T176" s="281"/>
      <c r="U176" s="281"/>
      <c r="V176" s="281"/>
      <c r="W176" s="281"/>
      <c r="X176" s="282"/>
      <c r="Y176" s="13"/>
      <c r="Z176" s="13"/>
      <c r="AA176" s="13"/>
      <c r="AB176" s="13"/>
      <c r="AC176" s="13"/>
      <c r="AD176" s="13"/>
      <c r="AE176" s="13"/>
      <c r="AT176" s="253" t="s">
        <v>304</v>
      </c>
      <c r="AU176" s="253" t="s">
        <v>88</v>
      </c>
      <c r="AV176" s="13" t="s">
        <v>88</v>
      </c>
      <c r="AW176" s="13" t="s">
        <v>5</v>
      </c>
      <c r="AX176" s="13" t="s">
        <v>86</v>
      </c>
      <c r="AY176" s="253" t="s">
        <v>167</v>
      </c>
    </row>
    <row r="177" s="2" customFormat="1" ht="6.96" customHeight="1">
      <c r="A177" s="39"/>
      <c r="B177" s="67"/>
      <c r="C177" s="68"/>
      <c r="D177" s="68"/>
      <c r="E177" s="68"/>
      <c r="F177" s="68"/>
      <c r="G177" s="68"/>
      <c r="H177" s="68"/>
      <c r="I177" s="68"/>
      <c r="J177" s="68"/>
      <c r="K177" s="68"/>
      <c r="L177" s="68"/>
      <c r="M177" s="45"/>
      <c r="N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Ayuo93JFw9UIBMXg6jBqDvZXDt9iaNo+pNTCHd9RFYKT+BYgnDhMrvuJj+7eQsqs+KZ7afBz7Zu64nYCnYQ8lw==" hashValue="eK66JESYXMr1JSf/riY2OywiB2dF2hYGFgUlZugcEuv7Ko0xJfds/01zYR+bG985MMv8ezISuD5dY0fbHcM+zw==" algorithmName="SHA-512" password="CC35"/>
  <autoFilter ref="C118:L176"/>
  <mergeCells count="9">
    <mergeCell ref="E7:H7"/>
    <mergeCell ref="E9:H9"/>
    <mergeCell ref="E18:H18"/>
    <mergeCell ref="E27:H27"/>
    <mergeCell ref="E85:H85"/>
    <mergeCell ref="E87:H87"/>
    <mergeCell ref="E109:H109"/>
    <mergeCell ref="E111:H111"/>
    <mergeCell ref="M2:Z2"/>
  </mergeCells>
  <hyperlinks>
    <hyperlink ref="F124" r:id="rId1" display="https://podminky.urs.cz/item/CS_URS_2023_01/914111111"/>
    <hyperlink ref="F129" r:id="rId2" display="https://podminky.urs.cz/item/CS_URS_2023_01/914511112"/>
    <hyperlink ref="F133" r:id="rId3" display="https://podminky.urs.cz/item/CS_URS_2023_01/966006132"/>
    <hyperlink ref="F137" r:id="rId4" display="https://podminky.urs.cz/item/CS_URS_2023_01/966006211"/>
    <hyperlink ref="F168" r:id="rId5" display="https://podminky.urs.cz/item/CS_URS_2023_01/997221571"/>
    <hyperlink ref="F174" r:id="rId6" display="https://podminky.urs.cz/item/CS_URS_2023_01/997221579"/>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106</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1973</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ROUND(K119,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ROUND((SUM(BE119:BE156)),  2)</f>
        <v>0</v>
      </c>
      <c r="G35" s="39"/>
      <c r="H35" s="39"/>
      <c r="I35" s="157">
        <v>0.20999999999999999</v>
      </c>
      <c r="J35" s="39"/>
      <c r="K35" s="152">
        <f>ROUND(((SUM(BE119:BE156))*I35),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ROUND((SUM(BF119:BF156)),  2)</f>
        <v>0</v>
      </c>
      <c r="G36" s="39"/>
      <c r="H36" s="39"/>
      <c r="I36" s="157">
        <v>0.14999999999999999</v>
      </c>
      <c r="J36" s="39"/>
      <c r="K36" s="152">
        <f>ROUND(((SUM(BF119:BF156))*I36),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ROUND((SUM(BG119:BG156)),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ROUND((SUM(BH119:BH156)),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ROUND((SUM(BI119:BI156)),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151 - DIO</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Q119</f>
        <v>0</v>
      </c>
      <c r="J96" s="111">
        <f>R119</f>
        <v>0</v>
      </c>
      <c r="K96" s="111">
        <f>K119</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Q120</f>
        <v>0</v>
      </c>
      <c r="J97" s="185">
        <f>R120</f>
        <v>0</v>
      </c>
      <c r="K97" s="185">
        <f>K120</f>
        <v>0</v>
      </c>
      <c r="L97" s="182"/>
      <c r="M97" s="186"/>
      <c r="S97" s="9"/>
      <c r="T97" s="9"/>
      <c r="U97" s="9"/>
      <c r="V97" s="9"/>
      <c r="W97" s="9"/>
      <c r="X97" s="9"/>
      <c r="Y97" s="9"/>
      <c r="Z97" s="9"/>
      <c r="AA97" s="9"/>
      <c r="AB97" s="9"/>
      <c r="AC97" s="9"/>
      <c r="AD97" s="9"/>
      <c r="AE97" s="9"/>
    </row>
    <row r="98" s="10" customFormat="1" ht="19.92" customHeight="1">
      <c r="A98" s="10"/>
      <c r="B98" s="187"/>
      <c r="C98" s="188"/>
      <c r="D98" s="189" t="s">
        <v>467</v>
      </c>
      <c r="E98" s="190"/>
      <c r="F98" s="190"/>
      <c r="G98" s="190"/>
      <c r="H98" s="190"/>
      <c r="I98" s="191">
        <f>Q121</f>
        <v>0</v>
      </c>
      <c r="J98" s="191">
        <f>R121</f>
        <v>0</v>
      </c>
      <c r="K98" s="191">
        <f>K121</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469</v>
      </c>
      <c r="E99" s="190"/>
      <c r="F99" s="190"/>
      <c r="G99" s="190"/>
      <c r="H99" s="190"/>
      <c r="I99" s="191">
        <f>Q125</f>
        <v>0</v>
      </c>
      <c r="J99" s="191">
        <f>R125</f>
        <v>0</v>
      </c>
      <c r="K99" s="191">
        <f>K125</f>
        <v>0</v>
      </c>
      <c r="L99" s="188"/>
      <c r="M99" s="192"/>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41"/>
      <c r="M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8"/>
      <c r="M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70"/>
      <c r="M105" s="64"/>
      <c r="S105" s="39"/>
      <c r="T105" s="39"/>
      <c r="U105" s="39"/>
      <c r="V105" s="39"/>
      <c r="W105" s="39"/>
      <c r="X105" s="39"/>
      <c r="Y105" s="39"/>
      <c r="Z105" s="39"/>
      <c r="AA105" s="39"/>
      <c r="AB105" s="39"/>
      <c r="AC105" s="39"/>
      <c r="AD105" s="39"/>
      <c r="AE105" s="39"/>
    </row>
    <row r="106" s="2" customFormat="1" ht="24.96" customHeight="1">
      <c r="A106" s="39"/>
      <c r="B106" s="40"/>
      <c r="C106" s="24" t="s">
        <v>148</v>
      </c>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12" customHeight="1">
      <c r="A108" s="39"/>
      <c r="B108" s="40"/>
      <c r="C108" s="33" t="s">
        <v>17</v>
      </c>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16.5" customHeight="1">
      <c r="A109" s="39"/>
      <c r="B109" s="40"/>
      <c r="C109" s="41"/>
      <c r="D109" s="41"/>
      <c r="E109" s="176" t="str">
        <f>E7</f>
        <v>Úpravy náměstí Republiky v rámci MPZ Tachov</v>
      </c>
      <c r="F109" s="33"/>
      <c r="G109" s="33"/>
      <c r="H109" s="33"/>
      <c r="I109" s="41"/>
      <c r="J109" s="41"/>
      <c r="K109" s="41"/>
      <c r="L109" s="41"/>
      <c r="M109" s="64"/>
      <c r="S109" s="39"/>
      <c r="T109" s="39"/>
      <c r="U109" s="39"/>
      <c r="V109" s="39"/>
      <c r="W109" s="39"/>
      <c r="X109" s="39"/>
      <c r="Y109" s="39"/>
      <c r="Z109" s="39"/>
      <c r="AA109" s="39"/>
      <c r="AB109" s="39"/>
      <c r="AC109" s="39"/>
      <c r="AD109" s="39"/>
      <c r="AE109" s="39"/>
    </row>
    <row r="110" s="2" customFormat="1" ht="12" customHeight="1">
      <c r="A110" s="39"/>
      <c r="B110" s="40"/>
      <c r="C110" s="33" t="s">
        <v>133</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151 - DIO</v>
      </c>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21</v>
      </c>
      <c r="D113" s="41"/>
      <c r="E113" s="41"/>
      <c r="F113" s="28" t="str">
        <f>F12</f>
        <v>Tachov</v>
      </c>
      <c r="G113" s="41"/>
      <c r="H113" s="41"/>
      <c r="I113" s="33" t="s">
        <v>23</v>
      </c>
      <c r="J113" s="80" t="str">
        <f>IF(J12="","",J12)</f>
        <v>11. 12. 2023</v>
      </c>
      <c r="K113" s="41"/>
      <c r="L113" s="41"/>
      <c r="M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5.15" customHeight="1">
      <c r="A115" s="39"/>
      <c r="B115" s="40"/>
      <c r="C115" s="33" t="s">
        <v>25</v>
      </c>
      <c r="D115" s="41"/>
      <c r="E115" s="41"/>
      <c r="F115" s="28" t="str">
        <f>E15</f>
        <v>Město Tachov</v>
      </c>
      <c r="G115" s="41"/>
      <c r="H115" s="41"/>
      <c r="I115" s="33" t="s">
        <v>31</v>
      </c>
      <c r="J115" s="37" t="str">
        <f>E21</f>
        <v>Ing. Václav Lacyk</v>
      </c>
      <c r="K115" s="41"/>
      <c r="L115" s="41"/>
      <c r="M115" s="64"/>
      <c r="S115" s="39"/>
      <c r="T115" s="39"/>
      <c r="U115" s="39"/>
      <c r="V115" s="39"/>
      <c r="W115" s="39"/>
      <c r="X115" s="39"/>
      <c r="Y115" s="39"/>
      <c r="Z115" s="39"/>
      <c r="AA115" s="39"/>
      <c r="AB115" s="39"/>
      <c r="AC115" s="39"/>
      <c r="AD115" s="39"/>
      <c r="AE115" s="39"/>
    </row>
    <row r="116" s="2" customFormat="1" ht="25.65" customHeight="1">
      <c r="A116" s="39"/>
      <c r="B116" s="40"/>
      <c r="C116" s="33" t="s">
        <v>29</v>
      </c>
      <c r="D116" s="41"/>
      <c r="E116" s="41"/>
      <c r="F116" s="28" t="str">
        <f>IF(E18="","",E18)</f>
        <v>Vyplň údaj</v>
      </c>
      <c r="G116" s="41"/>
      <c r="H116" s="41"/>
      <c r="I116" s="33" t="s">
        <v>33</v>
      </c>
      <c r="J116" s="37" t="str">
        <f>E24</f>
        <v>D PROJEKT PLZEŇ Nedvěd s.r.o.</v>
      </c>
      <c r="K116" s="41"/>
      <c r="L116" s="41"/>
      <c r="M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11" customFormat="1" ht="29.28" customHeight="1">
      <c r="A118" s="193"/>
      <c r="B118" s="194"/>
      <c r="C118" s="195" t="s">
        <v>149</v>
      </c>
      <c r="D118" s="196" t="s">
        <v>61</v>
      </c>
      <c r="E118" s="196" t="s">
        <v>57</v>
      </c>
      <c r="F118" s="196" t="s">
        <v>58</v>
      </c>
      <c r="G118" s="196" t="s">
        <v>150</v>
      </c>
      <c r="H118" s="196" t="s">
        <v>151</v>
      </c>
      <c r="I118" s="196" t="s">
        <v>152</v>
      </c>
      <c r="J118" s="196" t="s">
        <v>153</v>
      </c>
      <c r="K118" s="196" t="s">
        <v>143</v>
      </c>
      <c r="L118" s="197" t="s">
        <v>154</v>
      </c>
      <c r="M118" s="198"/>
      <c r="N118" s="101" t="s">
        <v>1</v>
      </c>
      <c r="O118" s="102" t="s">
        <v>40</v>
      </c>
      <c r="P118" s="102" t="s">
        <v>155</v>
      </c>
      <c r="Q118" s="102" t="s">
        <v>156</v>
      </c>
      <c r="R118" s="102" t="s">
        <v>157</v>
      </c>
      <c r="S118" s="102" t="s">
        <v>158</v>
      </c>
      <c r="T118" s="102" t="s">
        <v>159</v>
      </c>
      <c r="U118" s="102" t="s">
        <v>160</v>
      </c>
      <c r="V118" s="102" t="s">
        <v>161</v>
      </c>
      <c r="W118" s="102" t="s">
        <v>162</v>
      </c>
      <c r="X118" s="103" t="s">
        <v>163</v>
      </c>
      <c r="Y118" s="193"/>
      <c r="Z118" s="193"/>
      <c r="AA118" s="193"/>
      <c r="AB118" s="193"/>
      <c r="AC118" s="193"/>
      <c r="AD118" s="193"/>
      <c r="AE118" s="193"/>
    </row>
    <row r="119" s="2" customFormat="1" ht="22.8" customHeight="1">
      <c r="A119" s="39"/>
      <c r="B119" s="40"/>
      <c r="C119" s="108" t="s">
        <v>164</v>
      </c>
      <c r="D119" s="41"/>
      <c r="E119" s="41"/>
      <c r="F119" s="41"/>
      <c r="G119" s="41"/>
      <c r="H119" s="41"/>
      <c r="I119" s="41"/>
      <c r="J119" s="41"/>
      <c r="K119" s="199">
        <f>BK119</f>
        <v>0</v>
      </c>
      <c r="L119" s="41"/>
      <c r="M119" s="45"/>
      <c r="N119" s="104"/>
      <c r="O119" s="200"/>
      <c r="P119" s="105"/>
      <c r="Q119" s="201">
        <f>Q120</f>
        <v>0</v>
      </c>
      <c r="R119" s="201">
        <f>R120</f>
        <v>0</v>
      </c>
      <c r="S119" s="105"/>
      <c r="T119" s="202">
        <f>T120</f>
        <v>0</v>
      </c>
      <c r="U119" s="105"/>
      <c r="V119" s="202">
        <f>V120</f>
        <v>12.2532</v>
      </c>
      <c r="W119" s="105"/>
      <c r="X119" s="203">
        <f>X120</f>
        <v>0</v>
      </c>
      <c r="Y119" s="39"/>
      <c r="Z119" s="39"/>
      <c r="AA119" s="39"/>
      <c r="AB119" s="39"/>
      <c r="AC119" s="39"/>
      <c r="AD119" s="39"/>
      <c r="AE119" s="39"/>
      <c r="AT119" s="18" t="s">
        <v>77</v>
      </c>
      <c r="AU119" s="18" t="s">
        <v>145</v>
      </c>
      <c r="BK119" s="204">
        <f>BK120</f>
        <v>0</v>
      </c>
    </row>
    <row r="120" s="12" customFormat="1" ht="25.92" customHeight="1">
      <c r="A120" s="12"/>
      <c r="B120" s="205"/>
      <c r="C120" s="206"/>
      <c r="D120" s="207" t="s">
        <v>77</v>
      </c>
      <c r="E120" s="208" t="s">
        <v>165</v>
      </c>
      <c r="F120" s="208" t="s">
        <v>166</v>
      </c>
      <c r="G120" s="206"/>
      <c r="H120" s="206"/>
      <c r="I120" s="209"/>
      <c r="J120" s="209"/>
      <c r="K120" s="210">
        <f>BK120</f>
        <v>0</v>
      </c>
      <c r="L120" s="206"/>
      <c r="M120" s="211"/>
      <c r="N120" s="212"/>
      <c r="O120" s="213"/>
      <c r="P120" s="213"/>
      <c r="Q120" s="214">
        <f>Q121+Q125</f>
        <v>0</v>
      </c>
      <c r="R120" s="214">
        <f>R121+R125</f>
        <v>0</v>
      </c>
      <c r="S120" s="213"/>
      <c r="T120" s="215">
        <f>T121+T125</f>
        <v>0</v>
      </c>
      <c r="U120" s="213"/>
      <c r="V120" s="215">
        <f>V121+V125</f>
        <v>12.2532</v>
      </c>
      <c r="W120" s="213"/>
      <c r="X120" s="216">
        <f>X121+X125</f>
        <v>0</v>
      </c>
      <c r="Y120" s="12"/>
      <c r="Z120" s="12"/>
      <c r="AA120" s="12"/>
      <c r="AB120" s="12"/>
      <c r="AC120" s="12"/>
      <c r="AD120" s="12"/>
      <c r="AE120" s="12"/>
      <c r="AR120" s="217" t="s">
        <v>86</v>
      </c>
      <c r="AT120" s="218" t="s">
        <v>77</v>
      </c>
      <c r="AU120" s="218" t="s">
        <v>78</v>
      </c>
      <c r="AY120" s="217" t="s">
        <v>167</v>
      </c>
      <c r="BK120" s="219">
        <f>BK121+BK125</f>
        <v>0</v>
      </c>
    </row>
    <row r="121" s="12" customFormat="1" ht="22.8" customHeight="1">
      <c r="A121" s="12"/>
      <c r="B121" s="205"/>
      <c r="C121" s="206"/>
      <c r="D121" s="207" t="s">
        <v>77</v>
      </c>
      <c r="E121" s="220" t="s">
        <v>201</v>
      </c>
      <c r="F121" s="220" t="s">
        <v>869</v>
      </c>
      <c r="G121" s="206"/>
      <c r="H121" s="206"/>
      <c r="I121" s="209"/>
      <c r="J121" s="209"/>
      <c r="K121" s="221">
        <f>BK121</f>
        <v>0</v>
      </c>
      <c r="L121" s="206"/>
      <c r="M121" s="211"/>
      <c r="N121" s="212"/>
      <c r="O121" s="213"/>
      <c r="P121" s="213"/>
      <c r="Q121" s="214">
        <f>SUM(Q122:Q124)</f>
        <v>0</v>
      </c>
      <c r="R121" s="214">
        <f>SUM(R122:R124)</f>
        <v>0</v>
      </c>
      <c r="S121" s="213"/>
      <c r="T121" s="215">
        <f>SUM(T122:T124)</f>
        <v>0</v>
      </c>
      <c r="U121" s="213"/>
      <c r="V121" s="215">
        <f>SUM(V122:V124)</f>
        <v>0</v>
      </c>
      <c r="W121" s="213"/>
      <c r="X121" s="216">
        <f>SUM(X122:X124)</f>
        <v>0</v>
      </c>
      <c r="Y121" s="12"/>
      <c r="Z121" s="12"/>
      <c r="AA121" s="12"/>
      <c r="AB121" s="12"/>
      <c r="AC121" s="12"/>
      <c r="AD121" s="12"/>
      <c r="AE121" s="12"/>
      <c r="AR121" s="217" t="s">
        <v>86</v>
      </c>
      <c r="AT121" s="218" t="s">
        <v>77</v>
      </c>
      <c r="AU121" s="218" t="s">
        <v>86</v>
      </c>
      <c r="AY121" s="217" t="s">
        <v>167</v>
      </c>
      <c r="BK121" s="219">
        <f>SUM(BK122:BK124)</f>
        <v>0</v>
      </c>
    </row>
    <row r="122" s="2" customFormat="1" ht="24.15" customHeight="1">
      <c r="A122" s="39"/>
      <c r="B122" s="40"/>
      <c r="C122" s="222" t="s">
        <v>86</v>
      </c>
      <c r="D122" s="222" t="s">
        <v>169</v>
      </c>
      <c r="E122" s="223" t="s">
        <v>884</v>
      </c>
      <c r="F122" s="224" t="s">
        <v>1974</v>
      </c>
      <c r="G122" s="225" t="s">
        <v>172</v>
      </c>
      <c r="H122" s="226">
        <v>300</v>
      </c>
      <c r="I122" s="227"/>
      <c r="J122" s="227"/>
      <c r="K122" s="228">
        <f>ROUND(P122*H122,2)</f>
        <v>0</v>
      </c>
      <c r="L122" s="224" t="s">
        <v>606</v>
      </c>
      <c r="M122" s="45"/>
      <c r="N122" s="229" t="s">
        <v>1</v>
      </c>
      <c r="O122" s="230" t="s">
        <v>41</v>
      </c>
      <c r="P122" s="231">
        <f>I122+J122</f>
        <v>0</v>
      </c>
      <c r="Q122" s="231">
        <f>ROUND(I122*H122,2)</f>
        <v>0</v>
      </c>
      <c r="R122" s="231">
        <f>ROUND(J122*H122,2)</f>
        <v>0</v>
      </c>
      <c r="S122" s="92"/>
      <c r="T122" s="232">
        <f>S122*H122</f>
        <v>0</v>
      </c>
      <c r="U122" s="232">
        <v>0</v>
      </c>
      <c r="V122" s="232">
        <f>U122*H122</f>
        <v>0</v>
      </c>
      <c r="W122" s="232">
        <v>0</v>
      </c>
      <c r="X122" s="233">
        <f>W122*H122</f>
        <v>0</v>
      </c>
      <c r="Y122" s="39"/>
      <c r="Z122" s="39"/>
      <c r="AA122" s="39"/>
      <c r="AB122" s="39"/>
      <c r="AC122" s="39"/>
      <c r="AD122" s="39"/>
      <c r="AE122" s="39"/>
      <c r="AR122" s="234" t="s">
        <v>174</v>
      </c>
      <c r="AT122" s="234" t="s">
        <v>169</v>
      </c>
      <c r="AU122" s="234" t="s">
        <v>88</v>
      </c>
      <c r="AY122" s="18" t="s">
        <v>167</v>
      </c>
      <c r="BE122" s="235">
        <f>IF(O122="základní",K122,0)</f>
        <v>0</v>
      </c>
      <c r="BF122" s="235">
        <f>IF(O122="snížená",K122,0)</f>
        <v>0</v>
      </c>
      <c r="BG122" s="235">
        <f>IF(O122="zákl. přenesená",K122,0)</f>
        <v>0</v>
      </c>
      <c r="BH122" s="235">
        <f>IF(O122="sníž. přenesená",K122,0)</f>
        <v>0</v>
      </c>
      <c r="BI122" s="235">
        <f>IF(O122="nulová",K122,0)</f>
        <v>0</v>
      </c>
      <c r="BJ122" s="18" t="s">
        <v>86</v>
      </c>
      <c r="BK122" s="235">
        <f>ROUND(P122*H122,2)</f>
        <v>0</v>
      </c>
      <c r="BL122" s="18" t="s">
        <v>174</v>
      </c>
      <c r="BM122" s="234" t="s">
        <v>1975</v>
      </c>
    </row>
    <row r="123" s="2" customFormat="1">
      <c r="A123" s="39"/>
      <c r="B123" s="40"/>
      <c r="C123" s="41"/>
      <c r="D123" s="236" t="s">
        <v>176</v>
      </c>
      <c r="E123" s="41"/>
      <c r="F123" s="237" t="s">
        <v>1976</v>
      </c>
      <c r="G123" s="41"/>
      <c r="H123" s="41"/>
      <c r="I123" s="238"/>
      <c r="J123" s="238"/>
      <c r="K123" s="41"/>
      <c r="L123" s="41"/>
      <c r="M123" s="45"/>
      <c r="N123" s="239"/>
      <c r="O123" s="240"/>
      <c r="P123" s="92"/>
      <c r="Q123" s="92"/>
      <c r="R123" s="92"/>
      <c r="S123" s="92"/>
      <c r="T123" s="92"/>
      <c r="U123" s="92"/>
      <c r="V123" s="92"/>
      <c r="W123" s="92"/>
      <c r="X123" s="93"/>
      <c r="Y123" s="39"/>
      <c r="Z123" s="39"/>
      <c r="AA123" s="39"/>
      <c r="AB123" s="39"/>
      <c r="AC123" s="39"/>
      <c r="AD123" s="39"/>
      <c r="AE123" s="39"/>
      <c r="AT123" s="18" t="s">
        <v>176</v>
      </c>
      <c r="AU123" s="18" t="s">
        <v>88</v>
      </c>
    </row>
    <row r="124" s="2" customFormat="1">
      <c r="A124" s="39"/>
      <c r="B124" s="40"/>
      <c r="C124" s="41"/>
      <c r="D124" s="236" t="s">
        <v>186</v>
      </c>
      <c r="E124" s="41"/>
      <c r="F124" s="243" t="s">
        <v>1977</v>
      </c>
      <c r="G124" s="41"/>
      <c r="H124" s="41"/>
      <c r="I124" s="238"/>
      <c r="J124" s="238"/>
      <c r="K124" s="41"/>
      <c r="L124" s="41"/>
      <c r="M124" s="45"/>
      <c r="N124" s="239"/>
      <c r="O124" s="240"/>
      <c r="P124" s="92"/>
      <c r="Q124" s="92"/>
      <c r="R124" s="92"/>
      <c r="S124" s="92"/>
      <c r="T124" s="92"/>
      <c r="U124" s="92"/>
      <c r="V124" s="92"/>
      <c r="W124" s="92"/>
      <c r="X124" s="93"/>
      <c r="Y124" s="39"/>
      <c r="Z124" s="39"/>
      <c r="AA124" s="39"/>
      <c r="AB124" s="39"/>
      <c r="AC124" s="39"/>
      <c r="AD124" s="39"/>
      <c r="AE124" s="39"/>
      <c r="AT124" s="18" t="s">
        <v>186</v>
      </c>
      <c r="AU124" s="18" t="s">
        <v>88</v>
      </c>
    </row>
    <row r="125" s="12" customFormat="1" ht="22.8" customHeight="1">
      <c r="A125" s="12"/>
      <c r="B125" s="205"/>
      <c r="C125" s="206"/>
      <c r="D125" s="207" t="s">
        <v>77</v>
      </c>
      <c r="E125" s="220" t="s">
        <v>227</v>
      </c>
      <c r="F125" s="220" t="s">
        <v>999</v>
      </c>
      <c r="G125" s="206"/>
      <c r="H125" s="206"/>
      <c r="I125" s="209"/>
      <c r="J125" s="209"/>
      <c r="K125" s="221">
        <f>BK125</f>
        <v>0</v>
      </c>
      <c r="L125" s="206"/>
      <c r="M125" s="211"/>
      <c r="N125" s="212"/>
      <c r="O125" s="213"/>
      <c r="P125" s="213"/>
      <c r="Q125" s="214">
        <f>SUM(Q126:Q156)</f>
        <v>0</v>
      </c>
      <c r="R125" s="214">
        <f>SUM(R126:R156)</f>
        <v>0</v>
      </c>
      <c r="S125" s="213"/>
      <c r="T125" s="215">
        <f>SUM(T126:T156)</f>
        <v>0</v>
      </c>
      <c r="U125" s="213"/>
      <c r="V125" s="215">
        <f>SUM(V126:V156)</f>
        <v>12.2532</v>
      </c>
      <c r="W125" s="213"/>
      <c r="X125" s="216">
        <f>SUM(X126:X156)</f>
        <v>0</v>
      </c>
      <c r="Y125" s="12"/>
      <c r="Z125" s="12"/>
      <c r="AA125" s="12"/>
      <c r="AB125" s="12"/>
      <c r="AC125" s="12"/>
      <c r="AD125" s="12"/>
      <c r="AE125" s="12"/>
      <c r="AR125" s="217" t="s">
        <v>86</v>
      </c>
      <c r="AT125" s="218" t="s">
        <v>77</v>
      </c>
      <c r="AU125" s="218" t="s">
        <v>86</v>
      </c>
      <c r="AY125" s="217" t="s">
        <v>167</v>
      </c>
      <c r="BK125" s="219">
        <f>SUM(BK126:BK156)</f>
        <v>0</v>
      </c>
    </row>
    <row r="126" s="2" customFormat="1" ht="24.15" customHeight="1">
      <c r="A126" s="39"/>
      <c r="B126" s="40"/>
      <c r="C126" s="222" t="s">
        <v>88</v>
      </c>
      <c r="D126" s="222" t="s">
        <v>169</v>
      </c>
      <c r="E126" s="223" t="s">
        <v>1978</v>
      </c>
      <c r="F126" s="224" t="s">
        <v>1979</v>
      </c>
      <c r="G126" s="225" t="s">
        <v>576</v>
      </c>
      <c r="H126" s="226">
        <v>20</v>
      </c>
      <c r="I126" s="227"/>
      <c r="J126" s="227"/>
      <c r="K126" s="228">
        <f>ROUND(P126*H126,2)</f>
        <v>0</v>
      </c>
      <c r="L126" s="224" t="s">
        <v>478</v>
      </c>
      <c r="M126" s="45"/>
      <c r="N126" s="229" t="s">
        <v>1</v>
      </c>
      <c r="O126" s="230" t="s">
        <v>41</v>
      </c>
      <c r="P126" s="231">
        <f>I126+J126</f>
        <v>0</v>
      </c>
      <c r="Q126" s="231">
        <f>ROUND(I126*H126,2)</f>
        <v>0</v>
      </c>
      <c r="R126" s="231">
        <f>ROUND(J126*H126,2)</f>
        <v>0</v>
      </c>
      <c r="S126" s="92"/>
      <c r="T126" s="232">
        <f>S126*H126</f>
        <v>0</v>
      </c>
      <c r="U126" s="232">
        <v>0.61265999999999998</v>
      </c>
      <c r="V126" s="232">
        <f>U126*H126</f>
        <v>12.2532</v>
      </c>
      <c r="W126" s="232">
        <v>0</v>
      </c>
      <c r="X126" s="233">
        <f>W126*H126</f>
        <v>0</v>
      </c>
      <c r="Y126" s="39"/>
      <c r="Z126" s="39"/>
      <c r="AA126" s="39"/>
      <c r="AB126" s="39"/>
      <c r="AC126" s="39"/>
      <c r="AD126" s="39"/>
      <c r="AE126" s="39"/>
      <c r="AR126" s="234" t="s">
        <v>174</v>
      </c>
      <c r="AT126" s="234" t="s">
        <v>169</v>
      </c>
      <c r="AU126" s="234" t="s">
        <v>88</v>
      </c>
      <c r="AY126" s="18" t="s">
        <v>167</v>
      </c>
      <c r="BE126" s="235">
        <f>IF(O126="základní",K126,0)</f>
        <v>0</v>
      </c>
      <c r="BF126" s="235">
        <f>IF(O126="snížená",K126,0)</f>
        <v>0</v>
      </c>
      <c r="BG126" s="235">
        <f>IF(O126="zákl. přenesená",K126,0)</f>
        <v>0</v>
      </c>
      <c r="BH126" s="235">
        <f>IF(O126="sníž. přenesená",K126,0)</f>
        <v>0</v>
      </c>
      <c r="BI126" s="235">
        <f>IF(O126="nulová",K126,0)</f>
        <v>0</v>
      </c>
      <c r="BJ126" s="18" t="s">
        <v>86</v>
      </c>
      <c r="BK126" s="235">
        <f>ROUND(P126*H126,2)</f>
        <v>0</v>
      </c>
      <c r="BL126" s="18" t="s">
        <v>174</v>
      </c>
      <c r="BM126" s="234" t="s">
        <v>1980</v>
      </c>
    </row>
    <row r="127" s="2" customFormat="1">
      <c r="A127" s="39"/>
      <c r="B127" s="40"/>
      <c r="C127" s="41"/>
      <c r="D127" s="236" t="s">
        <v>176</v>
      </c>
      <c r="E127" s="41"/>
      <c r="F127" s="237" t="s">
        <v>1981</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176</v>
      </c>
      <c r="AU127" s="18" t="s">
        <v>88</v>
      </c>
    </row>
    <row r="128" s="2" customFormat="1">
      <c r="A128" s="39"/>
      <c r="B128" s="40"/>
      <c r="C128" s="41"/>
      <c r="D128" s="241" t="s">
        <v>178</v>
      </c>
      <c r="E128" s="41"/>
      <c r="F128" s="242" t="s">
        <v>1982</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178</v>
      </c>
      <c r="AU128" s="18" t="s">
        <v>88</v>
      </c>
    </row>
    <row r="129" s="2" customFormat="1">
      <c r="A129" s="39"/>
      <c r="B129" s="40"/>
      <c r="C129" s="41"/>
      <c r="D129" s="236" t="s">
        <v>186</v>
      </c>
      <c r="E129" s="41"/>
      <c r="F129" s="243" t="s">
        <v>1983</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186</v>
      </c>
      <c r="AU129" s="18" t="s">
        <v>88</v>
      </c>
    </row>
    <row r="130" s="2" customFormat="1" ht="24.15" customHeight="1">
      <c r="A130" s="39"/>
      <c r="B130" s="40"/>
      <c r="C130" s="254" t="s">
        <v>188</v>
      </c>
      <c r="D130" s="254" t="s">
        <v>345</v>
      </c>
      <c r="E130" s="255" t="s">
        <v>1984</v>
      </c>
      <c r="F130" s="256" t="s">
        <v>1985</v>
      </c>
      <c r="G130" s="257" t="s">
        <v>182</v>
      </c>
      <c r="H130" s="258">
        <v>3</v>
      </c>
      <c r="I130" s="259"/>
      <c r="J130" s="260"/>
      <c r="K130" s="261">
        <f>ROUND(P130*H130,2)</f>
        <v>0</v>
      </c>
      <c r="L130" s="256" t="s">
        <v>1</v>
      </c>
      <c r="M130" s="262"/>
      <c r="N130" s="263" t="s">
        <v>1</v>
      </c>
      <c r="O130" s="230" t="s">
        <v>41</v>
      </c>
      <c r="P130" s="231">
        <f>I130+J130</f>
        <v>0</v>
      </c>
      <c r="Q130" s="231">
        <f>ROUND(I130*H130,2)</f>
        <v>0</v>
      </c>
      <c r="R130" s="231">
        <f>ROUND(J130*H130,2)</f>
        <v>0</v>
      </c>
      <c r="S130" s="92"/>
      <c r="T130" s="232">
        <f>S130*H130</f>
        <v>0</v>
      </c>
      <c r="U130" s="232">
        <v>0</v>
      </c>
      <c r="V130" s="232">
        <f>U130*H130</f>
        <v>0</v>
      </c>
      <c r="W130" s="232">
        <v>0</v>
      </c>
      <c r="X130" s="233">
        <f>W130*H130</f>
        <v>0</v>
      </c>
      <c r="Y130" s="39"/>
      <c r="Z130" s="39"/>
      <c r="AA130" s="39"/>
      <c r="AB130" s="39"/>
      <c r="AC130" s="39"/>
      <c r="AD130" s="39"/>
      <c r="AE130" s="39"/>
      <c r="AR130" s="234" t="s">
        <v>221</v>
      </c>
      <c r="AT130" s="234" t="s">
        <v>345</v>
      </c>
      <c r="AU130" s="234" t="s">
        <v>88</v>
      </c>
      <c r="AY130" s="18" t="s">
        <v>167</v>
      </c>
      <c r="BE130" s="235">
        <f>IF(O130="základní",K130,0)</f>
        <v>0</v>
      </c>
      <c r="BF130" s="235">
        <f>IF(O130="snížená",K130,0)</f>
        <v>0</v>
      </c>
      <c r="BG130" s="235">
        <f>IF(O130="zákl. přenesená",K130,0)</f>
        <v>0</v>
      </c>
      <c r="BH130" s="235">
        <f>IF(O130="sníž. přenesená",K130,0)</f>
        <v>0</v>
      </c>
      <c r="BI130" s="235">
        <f>IF(O130="nulová",K130,0)</f>
        <v>0</v>
      </c>
      <c r="BJ130" s="18" t="s">
        <v>86</v>
      </c>
      <c r="BK130" s="235">
        <f>ROUND(P130*H130,2)</f>
        <v>0</v>
      </c>
      <c r="BL130" s="18" t="s">
        <v>174</v>
      </c>
      <c r="BM130" s="234" t="s">
        <v>1986</v>
      </c>
    </row>
    <row r="131" s="2" customFormat="1">
      <c r="A131" s="39"/>
      <c r="B131" s="40"/>
      <c r="C131" s="41"/>
      <c r="D131" s="236" t="s">
        <v>176</v>
      </c>
      <c r="E131" s="41"/>
      <c r="F131" s="237" t="s">
        <v>1985</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176</v>
      </c>
      <c r="AU131" s="18" t="s">
        <v>88</v>
      </c>
    </row>
    <row r="132" s="2" customFormat="1" ht="24.15" customHeight="1">
      <c r="A132" s="39"/>
      <c r="B132" s="40"/>
      <c r="C132" s="254" t="s">
        <v>174</v>
      </c>
      <c r="D132" s="254" t="s">
        <v>345</v>
      </c>
      <c r="E132" s="255" t="s">
        <v>1987</v>
      </c>
      <c r="F132" s="256" t="s">
        <v>1988</v>
      </c>
      <c r="G132" s="257" t="s">
        <v>182</v>
      </c>
      <c r="H132" s="258">
        <v>2</v>
      </c>
      <c r="I132" s="259"/>
      <c r="J132" s="260"/>
      <c r="K132" s="261">
        <f>ROUND(P132*H132,2)</f>
        <v>0</v>
      </c>
      <c r="L132" s="256" t="s">
        <v>1</v>
      </c>
      <c r="M132" s="262"/>
      <c r="N132" s="263"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221</v>
      </c>
      <c r="AT132" s="234" t="s">
        <v>345</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1989</v>
      </c>
    </row>
    <row r="133" s="2" customFormat="1">
      <c r="A133" s="39"/>
      <c r="B133" s="40"/>
      <c r="C133" s="41"/>
      <c r="D133" s="236" t="s">
        <v>176</v>
      </c>
      <c r="E133" s="41"/>
      <c r="F133" s="237" t="s">
        <v>1988</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ht="24.15" customHeight="1">
      <c r="A134" s="39"/>
      <c r="B134" s="40"/>
      <c r="C134" s="222" t="s">
        <v>201</v>
      </c>
      <c r="D134" s="222" t="s">
        <v>169</v>
      </c>
      <c r="E134" s="223" t="s">
        <v>1990</v>
      </c>
      <c r="F134" s="224" t="s">
        <v>1991</v>
      </c>
      <c r="G134" s="225" t="s">
        <v>182</v>
      </c>
      <c r="H134" s="226">
        <v>5600</v>
      </c>
      <c r="I134" s="227"/>
      <c r="J134" s="227"/>
      <c r="K134" s="228">
        <f>ROUND(P134*H134,2)</f>
        <v>0</v>
      </c>
      <c r="L134" s="224" t="s">
        <v>606</v>
      </c>
      <c r="M134" s="45"/>
      <c r="N134" s="229" t="s">
        <v>1</v>
      </c>
      <c r="O134" s="230" t="s">
        <v>41</v>
      </c>
      <c r="P134" s="231">
        <f>I134+J134</f>
        <v>0</v>
      </c>
      <c r="Q134" s="231">
        <f>ROUND(I134*H134,2)</f>
        <v>0</v>
      </c>
      <c r="R134" s="231">
        <f>ROUND(J134*H134,2)</f>
        <v>0</v>
      </c>
      <c r="S134" s="92"/>
      <c r="T134" s="232">
        <f>S134*H134</f>
        <v>0</v>
      </c>
      <c r="U134" s="232">
        <v>0</v>
      </c>
      <c r="V134" s="232">
        <f>U134*H134</f>
        <v>0</v>
      </c>
      <c r="W134" s="232">
        <v>0</v>
      </c>
      <c r="X134" s="233">
        <f>W134*H134</f>
        <v>0</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1992</v>
      </c>
    </row>
    <row r="135" s="2" customFormat="1">
      <c r="A135" s="39"/>
      <c r="B135" s="40"/>
      <c r="C135" s="41"/>
      <c r="D135" s="236" t="s">
        <v>176</v>
      </c>
      <c r="E135" s="41"/>
      <c r="F135" s="237" t="s">
        <v>1993</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36" t="s">
        <v>186</v>
      </c>
      <c r="E136" s="41"/>
      <c r="F136" s="243" t="s">
        <v>1994</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186</v>
      </c>
      <c r="AU136" s="18" t="s">
        <v>88</v>
      </c>
    </row>
    <row r="137" s="13" customFormat="1">
      <c r="A137" s="13"/>
      <c r="B137" s="244"/>
      <c r="C137" s="245"/>
      <c r="D137" s="236" t="s">
        <v>304</v>
      </c>
      <c r="E137" s="268" t="s">
        <v>1</v>
      </c>
      <c r="F137" s="246" t="s">
        <v>1995</v>
      </c>
      <c r="G137" s="245"/>
      <c r="H137" s="247">
        <v>5600</v>
      </c>
      <c r="I137" s="248"/>
      <c r="J137" s="248"/>
      <c r="K137" s="245"/>
      <c r="L137" s="245"/>
      <c r="M137" s="249"/>
      <c r="N137" s="250"/>
      <c r="O137" s="251"/>
      <c r="P137" s="251"/>
      <c r="Q137" s="251"/>
      <c r="R137" s="251"/>
      <c r="S137" s="251"/>
      <c r="T137" s="251"/>
      <c r="U137" s="251"/>
      <c r="V137" s="251"/>
      <c r="W137" s="251"/>
      <c r="X137" s="252"/>
      <c r="Y137" s="13"/>
      <c r="Z137" s="13"/>
      <c r="AA137" s="13"/>
      <c r="AB137" s="13"/>
      <c r="AC137" s="13"/>
      <c r="AD137" s="13"/>
      <c r="AE137" s="13"/>
      <c r="AT137" s="253" t="s">
        <v>304</v>
      </c>
      <c r="AU137" s="253" t="s">
        <v>88</v>
      </c>
      <c r="AV137" s="13" t="s">
        <v>88</v>
      </c>
      <c r="AW137" s="13" t="s">
        <v>5</v>
      </c>
      <c r="AX137" s="13" t="s">
        <v>86</v>
      </c>
      <c r="AY137" s="253" t="s">
        <v>167</v>
      </c>
    </row>
    <row r="138" s="2" customFormat="1" ht="24.15" customHeight="1">
      <c r="A138" s="39"/>
      <c r="B138" s="40"/>
      <c r="C138" s="222" t="s">
        <v>208</v>
      </c>
      <c r="D138" s="222" t="s">
        <v>169</v>
      </c>
      <c r="E138" s="223" t="s">
        <v>1996</v>
      </c>
      <c r="F138" s="224" t="s">
        <v>1997</v>
      </c>
      <c r="G138" s="225" t="s">
        <v>182</v>
      </c>
      <c r="H138" s="226">
        <v>166</v>
      </c>
      <c r="I138" s="227"/>
      <c r="J138" s="227"/>
      <c r="K138" s="228">
        <f>ROUND(P138*H138,2)</f>
        <v>0</v>
      </c>
      <c r="L138" s="224" t="s">
        <v>606</v>
      </c>
      <c r="M138" s="45"/>
      <c r="N138" s="229" t="s">
        <v>1</v>
      </c>
      <c r="O138" s="230" t="s">
        <v>41</v>
      </c>
      <c r="P138" s="231">
        <f>I138+J138</f>
        <v>0</v>
      </c>
      <c r="Q138" s="231">
        <f>ROUND(I138*H138,2)</f>
        <v>0</v>
      </c>
      <c r="R138" s="231">
        <f>ROUND(J138*H138,2)</f>
        <v>0</v>
      </c>
      <c r="S138" s="92"/>
      <c r="T138" s="232">
        <f>S138*H138</f>
        <v>0</v>
      </c>
      <c r="U138" s="232">
        <v>0</v>
      </c>
      <c r="V138" s="232">
        <f>U138*H138</f>
        <v>0</v>
      </c>
      <c r="W138" s="232">
        <v>0</v>
      </c>
      <c r="X138" s="233">
        <f>W138*H138</f>
        <v>0</v>
      </c>
      <c r="Y138" s="39"/>
      <c r="Z138" s="39"/>
      <c r="AA138" s="39"/>
      <c r="AB138" s="39"/>
      <c r="AC138" s="39"/>
      <c r="AD138" s="39"/>
      <c r="AE138" s="39"/>
      <c r="AR138" s="234" t="s">
        <v>174</v>
      </c>
      <c r="AT138" s="234" t="s">
        <v>169</v>
      </c>
      <c r="AU138" s="234" t="s">
        <v>88</v>
      </c>
      <c r="AY138" s="18" t="s">
        <v>167</v>
      </c>
      <c r="BE138" s="235">
        <f>IF(O138="základní",K138,0)</f>
        <v>0</v>
      </c>
      <c r="BF138" s="235">
        <f>IF(O138="snížená",K138,0)</f>
        <v>0</v>
      </c>
      <c r="BG138" s="235">
        <f>IF(O138="zákl. přenesená",K138,0)</f>
        <v>0</v>
      </c>
      <c r="BH138" s="235">
        <f>IF(O138="sníž. přenesená",K138,0)</f>
        <v>0</v>
      </c>
      <c r="BI138" s="235">
        <f>IF(O138="nulová",K138,0)</f>
        <v>0</v>
      </c>
      <c r="BJ138" s="18" t="s">
        <v>86</v>
      </c>
      <c r="BK138" s="235">
        <f>ROUND(P138*H138,2)</f>
        <v>0</v>
      </c>
      <c r="BL138" s="18" t="s">
        <v>174</v>
      </c>
      <c r="BM138" s="234" t="s">
        <v>1998</v>
      </c>
    </row>
    <row r="139" s="2" customFormat="1">
      <c r="A139" s="39"/>
      <c r="B139" s="40"/>
      <c r="C139" s="41"/>
      <c r="D139" s="236" t="s">
        <v>176</v>
      </c>
      <c r="E139" s="41"/>
      <c r="F139" s="237" t="s">
        <v>1997</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176</v>
      </c>
      <c r="AU139" s="18" t="s">
        <v>88</v>
      </c>
    </row>
    <row r="140" s="2" customFormat="1">
      <c r="A140" s="39"/>
      <c r="B140" s="40"/>
      <c r="C140" s="41"/>
      <c r="D140" s="236" t="s">
        <v>186</v>
      </c>
      <c r="E140" s="41"/>
      <c r="F140" s="243" t="s">
        <v>1999</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186</v>
      </c>
      <c r="AU140" s="18" t="s">
        <v>88</v>
      </c>
    </row>
    <row r="141" s="13" customFormat="1">
      <c r="A141" s="13"/>
      <c r="B141" s="244"/>
      <c r="C141" s="245"/>
      <c r="D141" s="236" t="s">
        <v>304</v>
      </c>
      <c r="E141" s="268" t="s">
        <v>1</v>
      </c>
      <c r="F141" s="246" t="s">
        <v>2000</v>
      </c>
      <c r="G141" s="245"/>
      <c r="H141" s="247">
        <v>166</v>
      </c>
      <c r="I141" s="248"/>
      <c r="J141" s="248"/>
      <c r="K141" s="245"/>
      <c r="L141" s="245"/>
      <c r="M141" s="249"/>
      <c r="N141" s="250"/>
      <c r="O141" s="251"/>
      <c r="P141" s="251"/>
      <c r="Q141" s="251"/>
      <c r="R141" s="251"/>
      <c r="S141" s="251"/>
      <c r="T141" s="251"/>
      <c r="U141" s="251"/>
      <c r="V141" s="251"/>
      <c r="W141" s="251"/>
      <c r="X141" s="252"/>
      <c r="Y141" s="13"/>
      <c r="Z141" s="13"/>
      <c r="AA141" s="13"/>
      <c r="AB141" s="13"/>
      <c r="AC141" s="13"/>
      <c r="AD141" s="13"/>
      <c r="AE141" s="13"/>
      <c r="AT141" s="253" t="s">
        <v>304</v>
      </c>
      <c r="AU141" s="253" t="s">
        <v>88</v>
      </c>
      <c r="AV141" s="13" t="s">
        <v>88</v>
      </c>
      <c r="AW141" s="13" t="s">
        <v>5</v>
      </c>
      <c r="AX141" s="13" t="s">
        <v>86</v>
      </c>
      <c r="AY141" s="253" t="s">
        <v>167</v>
      </c>
    </row>
    <row r="142" s="2" customFormat="1" ht="24.15" customHeight="1">
      <c r="A142" s="39"/>
      <c r="B142" s="40"/>
      <c r="C142" s="222" t="s">
        <v>215</v>
      </c>
      <c r="D142" s="222" t="s">
        <v>169</v>
      </c>
      <c r="E142" s="223" t="s">
        <v>2001</v>
      </c>
      <c r="F142" s="224" t="s">
        <v>2002</v>
      </c>
      <c r="G142" s="225" t="s">
        <v>182</v>
      </c>
      <c r="H142" s="226">
        <v>14</v>
      </c>
      <c r="I142" s="227"/>
      <c r="J142" s="227"/>
      <c r="K142" s="228">
        <f>ROUND(P142*H142,2)</f>
        <v>0</v>
      </c>
      <c r="L142" s="224" t="s">
        <v>606</v>
      </c>
      <c r="M142" s="45"/>
      <c r="N142" s="229" t="s">
        <v>1</v>
      </c>
      <c r="O142" s="230" t="s">
        <v>41</v>
      </c>
      <c r="P142" s="231">
        <f>I142+J142</f>
        <v>0</v>
      </c>
      <c r="Q142" s="231">
        <f>ROUND(I142*H142,2)</f>
        <v>0</v>
      </c>
      <c r="R142" s="231">
        <f>ROUND(J142*H142,2)</f>
        <v>0</v>
      </c>
      <c r="S142" s="92"/>
      <c r="T142" s="232">
        <f>S142*H142</f>
        <v>0</v>
      </c>
      <c r="U142" s="232">
        <v>0</v>
      </c>
      <c r="V142" s="232">
        <f>U142*H142</f>
        <v>0</v>
      </c>
      <c r="W142" s="232">
        <v>0</v>
      </c>
      <c r="X142" s="233">
        <f>W142*H142</f>
        <v>0</v>
      </c>
      <c r="Y142" s="39"/>
      <c r="Z142" s="39"/>
      <c r="AA142" s="39"/>
      <c r="AB142" s="39"/>
      <c r="AC142" s="39"/>
      <c r="AD142" s="39"/>
      <c r="AE142" s="39"/>
      <c r="AR142" s="234" t="s">
        <v>174</v>
      </c>
      <c r="AT142" s="234" t="s">
        <v>169</v>
      </c>
      <c r="AU142" s="234" t="s">
        <v>88</v>
      </c>
      <c r="AY142" s="18" t="s">
        <v>167</v>
      </c>
      <c r="BE142" s="235">
        <f>IF(O142="základní",K142,0)</f>
        <v>0</v>
      </c>
      <c r="BF142" s="235">
        <f>IF(O142="snížená",K142,0)</f>
        <v>0</v>
      </c>
      <c r="BG142" s="235">
        <f>IF(O142="zákl. přenesená",K142,0)</f>
        <v>0</v>
      </c>
      <c r="BH142" s="235">
        <f>IF(O142="sníž. přenesená",K142,0)</f>
        <v>0</v>
      </c>
      <c r="BI142" s="235">
        <f>IF(O142="nulová",K142,0)</f>
        <v>0</v>
      </c>
      <c r="BJ142" s="18" t="s">
        <v>86</v>
      </c>
      <c r="BK142" s="235">
        <f>ROUND(P142*H142,2)</f>
        <v>0</v>
      </c>
      <c r="BL142" s="18" t="s">
        <v>174</v>
      </c>
      <c r="BM142" s="234" t="s">
        <v>2003</v>
      </c>
    </row>
    <row r="143" s="2" customFormat="1">
      <c r="A143" s="39"/>
      <c r="B143" s="40"/>
      <c r="C143" s="41"/>
      <c r="D143" s="236" t="s">
        <v>176</v>
      </c>
      <c r="E143" s="41"/>
      <c r="F143" s="237" t="s">
        <v>2004</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176</v>
      </c>
      <c r="AU143" s="18" t="s">
        <v>88</v>
      </c>
    </row>
    <row r="144" s="2" customFormat="1">
      <c r="A144" s="39"/>
      <c r="B144" s="40"/>
      <c r="C144" s="41"/>
      <c r="D144" s="236" t="s">
        <v>186</v>
      </c>
      <c r="E144" s="41"/>
      <c r="F144" s="243" t="s">
        <v>2005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186</v>
      </c>
      <c r="AU144" s="18" t="s">
        <v>88</v>
      </c>
    </row>
    <row r="145" s="13" customFormat="1">
      <c r="A145" s="13"/>
      <c r="B145" s="244"/>
      <c r="C145" s="245"/>
      <c r="D145" s="236" t="s">
        <v>304</v>
      </c>
      <c r="E145" s="268" t="s">
        <v>1</v>
      </c>
      <c r="F145" s="246" t="s">
        <v>2006</v>
      </c>
      <c r="G145" s="245"/>
      <c r="H145" s="247">
        <v>14</v>
      </c>
      <c r="I145" s="248"/>
      <c r="J145" s="248"/>
      <c r="K145" s="245"/>
      <c r="L145" s="245"/>
      <c r="M145" s="249"/>
      <c r="N145" s="250"/>
      <c r="O145" s="251"/>
      <c r="P145" s="251"/>
      <c r="Q145" s="251"/>
      <c r="R145" s="251"/>
      <c r="S145" s="251"/>
      <c r="T145" s="251"/>
      <c r="U145" s="251"/>
      <c r="V145" s="251"/>
      <c r="W145" s="251"/>
      <c r="X145" s="252"/>
      <c r="Y145" s="13"/>
      <c r="Z145" s="13"/>
      <c r="AA145" s="13"/>
      <c r="AB145" s="13"/>
      <c r="AC145" s="13"/>
      <c r="AD145" s="13"/>
      <c r="AE145" s="13"/>
      <c r="AT145" s="253" t="s">
        <v>304</v>
      </c>
      <c r="AU145" s="253" t="s">
        <v>88</v>
      </c>
      <c r="AV145" s="13" t="s">
        <v>88</v>
      </c>
      <c r="AW145" s="13" t="s">
        <v>5</v>
      </c>
      <c r="AX145" s="13" t="s">
        <v>86</v>
      </c>
      <c r="AY145" s="253" t="s">
        <v>167</v>
      </c>
    </row>
    <row r="146" s="2" customFormat="1" ht="24.15" customHeight="1">
      <c r="A146" s="39"/>
      <c r="B146" s="40"/>
      <c r="C146" s="222" t="s">
        <v>221</v>
      </c>
      <c r="D146" s="222" t="s">
        <v>169</v>
      </c>
      <c r="E146" s="223" t="s">
        <v>2007</v>
      </c>
      <c r="F146" s="224" t="s">
        <v>2008</v>
      </c>
      <c r="G146" s="225" t="s">
        <v>182</v>
      </c>
      <c r="H146" s="226">
        <v>700</v>
      </c>
      <c r="I146" s="227"/>
      <c r="J146" s="227"/>
      <c r="K146" s="228">
        <f>ROUND(P146*H146,2)</f>
        <v>0</v>
      </c>
      <c r="L146" s="224" t="s">
        <v>606</v>
      </c>
      <c r="M146" s="45"/>
      <c r="N146" s="229" t="s">
        <v>1</v>
      </c>
      <c r="O146" s="230" t="s">
        <v>41</v>
      </c>
      <c r="P146" s="231">
        <f>I146+J146</f>
        <v>0</v>
      </c>
      <c r="Q146" s="231">
        <f>ROUND(I146*H146,2)</f>
        <v>0</v>
      </c>
      <c r="R146" s="231">
        <f>ROUND(J146*H146,2)</f>
        <v>0</v>
      </c>
      <c r="S146" s="92"/>
      <c r="T146" s="232">
        <f>S146*H146</f>
        <v>0</v>
      </c>
      <c r="U146" s="232">
        <v>0</v>
      </c>
      <c r="V146" s="232">
        <f>U146*H146</f>
        <v>0</v>
      </c>
      <c r="W146" s="232">
        <v>0</v>
      </c>
      <c r="X146" s="233">
        <f>W146*H146</f>
        <v>0</v>
      </c>
      <c r="Y146" s="39"/>
      <c r="Z146" s="39"/>
      <c r="AA146" s="39"/>
      <c r="AB146" s="39"/>
      <c r="AC146" s="39"/>
      <c r="AD146" s="39"/>
      <c r="AE146" s="39"/>
      <c r="AR146" s="234" t="s">
        <v>174</v>
      </c>
      <c r="AT146" s="234" t="s">
        <v>169</v>
      </c>
      <c r="AU146" s="234" t="s">
        <v>88</v>
      </c>
      <c r="AY146" s="18" t="s">
        <v>167</v>
      </c>
      <c r="BE146" s="235">
        <f>IF(O146="základní",K146,0)</f>
        <v>0</v>
      </c>
      <c r="BF146" s="235">
        <f>IF(O146="snížená",K146,0)</f>
        <v>0</v>
      </c>
      <c r="BG146" s="235">
        <f>IF(O146="zákl. přenesená",K146,0)</f>
        <v>0</v>
      </c>
      <c r="BH146" s="235">
        <f>IF(O146="sníž. přenesená",K146,0)</f>
        <v>0</v>
      </c>
      <c r="BI146" s="235">
        <f>IF(O146="nulová",K146,0)</f>
        <v>0</v>
      </c>
      <c r="BJ146" s="18" t="s">
        <v>86</v>
      </c>
      <c r="BK146" s="235">
        <f>ROUND(P146*H146,2)</f>
        <v>0</v>
      </c>
      <c r="BL146" s="18" t="s">
        <v>174</v>
      </c>
      <c r="BM146" s="234" t="s">
        <v>2009</v>
      </c>
    </row>
    <row r="147" s="2" customFormat="1">
      <c r="A147" s="39"/>
      <c r="B147" s="40"/>
      <c r="C147" s="41"/>
      <c r="D147" s="236" t="s">
        <v>176</v>
      </c>
      <c r="E147" s="41"/>
      <c r="F147" s="237" t="s">
        <v>2010</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176</v>
      </c>
      <c r="AU147" s="18" t="s">
        <v>88</v>
      </c>
    </row>
    <row r="148" s="2" customFormat="1">
      <c r="A148" s="39"/>
      <c r="B148" s="40"/>
      <c r="C148" s="41"/>
      <c r="D148" s="236" t="s">
        <v>186</v>
      </c>
      <c r="E148" s="41"/>
      <c r="F148" s="243" t="s">
        <v>2011</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186</v>
      </c>
      <c r="AU148" s="18" t="s">
        <v>88</v>
      </c>
    </row>
    <row r="149" s="13" customFormat="1">
      <c r="A149" s="13"/>
      <c r="B149" s="244"/>
      <c r="C149" s="245"/>
      <c r="D149" s="236" t="s">
        <v>304</v>
      </c>
      <c r="E149" s="268" t="s">
        <v>1</v>
      </c>
      <c r="F149" s="246" t="s">
        <v>2012</v>
      </c>
      <c r="G149" s="245"/>
      <c r="H149" s="247">
        <v>700</v>
      </c>
      <c r="I149" s="248"/>
      <c r="J149" s="248"/>
      <c r="K149" s="245"/>
      <c r="L149" s="245"/>
      <c r="M149" s="249"/>
      <c r="N149" s="250"/>
      <c r="O149" s="251"/>
      <c r="P149" s="251"/>
      <c r="Q149" s="251"/>
      <c r="R149" s="251"/>
      <c r="S149" s="251"/>
      <c r="T149" s="251"/>
      <c r="U149" s="251"/>
      <c r="V149" s="251"/>
      <c r="W149" s="251"/>
      <c r="X149" s="252"/>
      <c r="Y149" s="13"/>
      <c r="Z149" s="13"/>
      <c r="AA149" s="13"/>
      <c r="AB149" s="13"/>
      <c r="AC149" s="13"/>
      <c r="AD149" s="13"/>
      <c r="AE149" s="13"/>
      <c r="AT149" s="253" t="s">
        <v>304</v>
      </c>
      <c r="AU149" s="253" t="s">
        <v>88</v>
      </c>
      <c r="AV149" s="13" t="s">
        <v>88</v>
      </c>
      <c r="AW149" s="13" t="s">
        <v>5</v>
      </c>
      <c r="AX149" s="13" t="s">
        <v>86</v>
      </c>
      <c r="AY149" s="253" t="s">
        <v>167</v>
      </c>
    </row>
    <row r="150" s="2" customFormat="1" ht="24.15" customHeight="1">
      <c r="A150" s="39"/>
      <c r="B150" s="40"/>
      <c r="C150" s="222" t="s">
        <v>227</v>
      </c>
      <c r="D150" s="222" t="s">
        <v>169</v>
      </c>
      <c r="E150" s="223" t="s">
        <v>2013</v>
      </c>
      <c r="F150" s="224" t="s">
        <v>2014</v>
      </c>
      <c r="G150" s="225" t="s">
        <v>182</v>
      </c>
      <c r="H150" s="226">
        <v>250</v>
      </c>
      <c r="I150" s="227"/>
      <c r="J150" s="227"/>
      <c r="K150" s="228">
        <f>ROUND(P150*H150,2)</f>
        <v>0</v>
      </c>
      <c r="L150" s="224" t="s">
        <v>606</v>
      </c>
      <c r="M150" s="45"/>
      <c r="N150" s="229" t="s">
        <v>1</v>
      </c>
      <c r="O150" s="230" t="s">
        <v>41</v>
      </c>
      <c r="P150" s="231">
        <f>I150+J150</f>
        <v>0</v>
      </c>
      <c r="Q150" s="231">
        <f>ROUND(I150*H150,2)</f>
        <v>0</v>
      </c>
      <c r="R150" s="231">
        <f>ROUND(J150*H150,2)</f>
        <v>0</v>
      </c>
      <c r="S150" s="92"/>
      <c r="T150" s="232">
        <f>S150*H150</f>
        <v>0</v>
      </c>
      <c r="U150" s="232">
        <v>0</v>
      </c>
      <c r="V150" s="232">
        <f>U150*H150</f>
        <v>0</v>
      </c>
      <c r="W150" s="232">
        <v>0</v>
      </c>
      <c r="X150" s="233">
        <f>W150*H150</f>
        <v>0</v>
      </c>
      <c r="Y150" s="39"/>
      <c r="Z150" s="39"/>
      <c r="AA150" s="39"/>
      <c r="AB150" s="39"/>
      <c r="AC150" s="39"/>
      <c r="AD150" s="39"/>
      <c r="AE150" s="39"/>
      <c r="AR150" s="234" t="s">
        <v>174</v>
      </c>
      <c r="AT150" s="234" t="s">
        <v>169</v>
      </c>
      <c r="AU150" s="234" t="s">
        <v>88</v>
      </c>
      <c r="AY150" s="18" t="s">
        <v>167</v>
      </c>
      <c r="BE150" s="235">
        <f>IF(O150="základní",K150,0)</f>
        <v>0</v>
      </c>
      <c r="BF150" s="235">
        <f>IF(O150="snížená",K150,0)</f>
        <v>0</v>
      </c>
      <c r="BG150" s="235">
        <f>IF(O150="zákl. přenesená",K150,0)</f>
        <v>0</v>
      </c>
      <c r="BH150" s="235">
        <f>IF(O150="sníž. přenesená",K150,0)</f>
        <v>0</v>
      </c>
      <c r="BI150" s="235">
        <f>IF(O150="nulová",K150,0)</f>
        <v>0</v>
      </c>
      <c r="BJ150" s="18" t="s">
        <v>86</v>
      </c>
      <c r="BK150" s="235">
        <f>ROUND(P150*H150,2)</f>
        <v>0</v>
      </c>
      <c r="BL150" s="18" t="s">
        <v>174</v>
      </c>
      <c r="BM150" s="234" t="s">
        <v>2015</v>
      </c>
    </row>
    <row r="151" s="2" customFormat="1">
      <c r="A151" s="39"/>
      <c r="B151" s="40"/>
      <c r="C151" s="41"/>
      <c r="D151" s="236" t="s">
        <v>176</v>
      </c>
      <c r="E151" s="41"/>
      <c r="F151" s="237" t="s">
        <v>2016</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176</v>
      </c>
      <c r="AU151" s="18" t="s">
        <v>88</v>
      </c>
    </row>
    <row r="152" s="2" customFormat="1">
      <c r="A152" s="39"/>
      <c r="B152" s="40"/>
      <c r="C152" s="41"/>
      <c r="D152" s="236" t="s">
        <v>186</v>
      </c>
      <c r="E152" s="41"/>
      <c r="F152" s="243" t="s">
        <v>2017</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186</v>
      </c>
      <c r="AU152" s="18" t="s">
        <v>88</v>
      </c>
    </row>
    <row r="153" s="13" customFormat="1">
      <c r="A153" s="13"/>
      <c r="B153" s="244"/>
      <c r="C153" s="245"/>
      <c r="D153" s="236" t="s">
        <v>304</v>
      </c>
      <c r="E153" s="268" t="s">
        <v>1</v>
      </c>
      <c r="F153" s="246" t="s">
        <v>2018</v>
      </c>
      <c r="G153" s="245"/>
      <c r="H153" s="247">
        <v>250</v>
      </c>
      <c r="I153" s="248"/>
      <c r="J153" s="248"/>
      <c r="K153" s="245"/>
      <c r="L153" s="245"/>
      <c r="M153" s="249"/>
      <c r="N153" s="250"/>
      <c r="O153" s="251"/>
      <c r="P153" s="251"/>
      <c r="Q153" s="251"/>
      <c r="R153" s="251"/>
      <c r="S153" s="251"/>
      <c r="T153" s="251"/>
      <c r="U153" s="251"/>
      <c r="V153" s="251"/>
      <c r="W153" s="251"/>
      <c r="X153" s="252"/>
      <c r="Y153" s="13"/>
      <c r="Z153" s="13"/>
      <c r="AA153" s="13"/>
      <c r="AB153" s="13"/>
      <c r="AC153" s="13"/>
      <c r="AD153" s="13"/>
      <c r="AE153" s="13"/>
      <c r="AT153" s="253" t="s">
        <v>304</v>
      </c>
      <c r="AU153" s="253" t="s">
        <v>88</v>
      </c>
      <c r="AV153" s="13" t="s">
        <v>88</v>
      </c>
      <c r="AW153" s="13" t="s">
        <v>5</v>
      </c>
      <c r="AX153" s="13" t="s">
        <v>86</v>
      </c>
      <c r="AY153" s="253" t="s">
        <v>167</v>
      </c>
    </row>
    <row r="154" s="2" customFormat="1" ht="16.5" customHeight="1">
      <c r="A154" s="39"/>
      <c r="B154" s="40"/>
      <c r="C154" s="254" t="s">
        <v>233</v>
      </c>
      <c r="D154" s="254" t="s">
        <v>345</v>
      </c>
      <c r="E154" s="255" t="s">
        <v>2019</v>
      </c>
      <c r="F154" s="256" t="s">
        <v>2020</v>
      </c>
      <c r="G154" s="257" t="s">
        <v>2021</v>
      </c>
      <c r="H154" s="258">
        <v>10</v>
      </c>
      <c r="I154" s="259"/>
      <c r="J154" s="260"/>
      <c r="K154" s="261">
        <f>ROUND(P154*H154,2)</f>
        <v>0</v>
      </c>
      <c r="L154" s="256" t="s">
        <v>1</v>
      </c>
      <c r="M154" s="262"/>
      <c r="N154" s="263" t="s">
        <v>1</v>
      </c>
      <c r="O154" s="230" t="s">
        <v>41</v>
      </c>
      <c r="P154" s="231">
        <f>I154+J154</f>
        <v>0</v>
      </c>
      <c r="Q154" s="231">
        <f>ROUND(I154*H154,2)</f>
        <v>0</v>
      </c>
      <c r="R154" s="231">
        <f>ROUND(J154*H154,2)</f>
        <v>0</v>
      </c>
      <c r="S154" s="92"/>
      <c r="T154" s="232">
        <f>S154*H154</f>
        <v>0</v>
      </c>
      <c r="U154" s="232">
        <v>0</v>
      </c>
      <c r="V154" s="232">
        <f>U154*H154</f>
        <v>0</v>
      </c>
      <c r="W154" s="232">
        <v>0</v>
      </c>
      <c r="X154" s="233">
        <f>W154*H154</f>
        <v>0</v>
      </c>
      <c r="Y154" s="39"/>
      <c r="Z154" s="39"/>
      <c r="AA154" s="39"/>
      <c r="AB154" s="39"/>
      <c r="AC154" s="39"/>
      <c r="AD154" s="39"/>
      <c r="AE154" s="39"/>
      <c r="AR154" s="234" t="s">
        <v>221</v>
      </c>
      <c r="AT154" s="234" t="s">
        <v>345</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2022</v>
      </c>
    </row>
    <row r="155" s="2" customFormat="1">
      <c r="A155" s="39"/>
      <c r="B155" s="40"/>
      <c r="C155" s="41"/>
      <c r="D155" s="236" t="s">
        <v>176</v>
      </c>
      <c r="E155" s="41"/>
      <c r="F155" s="237" t="s">
        <v>2020</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36" t="s">
        <v>186</v>
      </c>
      <c r="E156" s="41"/>
      <c r="F156" s="243" t="s">
        <v>2023</v>
      </c>
      <c r="G156" s="41"/>
      <c r="H156" s="41"/>
      <c r="I156" s="238"/>
      <c r="J156" s="238"/>
      <c r="K156" s="41"/>
      <c r="L156" s="41"/>
      <c r="M156" s="45"/>
      <c r="N156" s="264"/>
      <c r="O156" s="265"/>
      <c r="P156" s="266"/>
      <c r="Q156" s="266"/>
      <c r="R156" s="266"/>
      <c r="S156" s="266"/>
      <c r="T156" s="266"/>
      <c r="U156" s="266"/>
      <c r="V156" s="266"/>
      <c r="W156" s="266"/>
      <c r="X156" s="267"/>
      <c r="Y156" s="39"/>
      <c r="Z156" s="39"/>
      <c r="AA156" s="39"/>
      <c r="AB156" s="39"/>
      <c r="AC156" s="39"/>
      <c r="AD156" s="39"/>
      <c r="AE156" s="39"/>
      <c r="AT156" s="18" t="s">
        <v>186</v>
      </c>
      <c r="AU156" s="18" t="s">
        <v>88</v>
      </c>
    </row>
    <row r="157" s="2" customFormat="1" ht="6.96" customHeight="1">
      <c r="A157" s="39"/>
      <c r="B157" s="67"/>
      <c r="C157" s="68"/>
      <c r="D157" s="68"/>
      <c r="E157" s="68"/>
      <c r="F157" s="68"/>
      <c r="G157" s="68"/>
      <c r="H157" s="68"/>
      <c r="I157" s="68"/>
      <c r="J157" s="68"/>
      <c r="K157" s="68"/>
      <c r="L157" s="68"/>
      <c r="M157" s="45"/>
      <c r="N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mxK4xgGqFg5mqrFkdoPjYOOT2ilFZcO6+Pmd48EqHHf9TK1M61xsmtkxTPACT0N7KHVZxbzU1C63Of7811KdeQ==" hashValue="hKF9MlIyKfjCg1aM7fdnarOX/Ohx3RuT7fYANW7v5Yfia3fZcAvnFL6ADY4D+timN3NAaM2AqURE6qa3PNldxA==" algorithmName="SHA-512" password="CC35"/>
  <autoFilter ref="C118:L156"/>
  <mergeCells count="9">
    <mergeCell ref="E7:H7"/>
    <mergeCell ref="E9:H9"/>
    <mergeCell ref="E18:H18"/>
    <mergeCell ref="E27:H27"/>
    <mergeCell ref="E85:H85"/>
    <mergeCell ref="E87:H87"/>
    <mergeCell ref="E109:H109"/>
    <mergeCell ref="E111:H111"/>
    <mergeCell ref="M2:Z2"/>
  </mergeCells>
  <hyperlinks>
    <hyperlink ref="F128" r:id="rId1" display="https://podminky.urs.cz/item/CS_URS_2023_02/91138112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110</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2024</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22</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22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22</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ROUND(K122,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ROUND((SUM(BE122:BE415)),  2)</f>
        <v>0</v>
      </c>
      <c r="G35" s="39"/>
      <c r="H35" s="39"/>
      <c r="I35" s="157">
        <v>0.20999999999999999</v>
      </c>
      <c r="J35" s="39"/>
      <c r="K35" s="152">
        <f>ROUND(((SUM(BE122:BE415))*I35),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ROUND((SUM(BF122:BF415)),  2)</f>
        <v>0</v>
      </c>
      <c r="G36" s="39"/>
      <c r="H36" s="39"/>
      <c r="I36" s="157">
        <v>0.14999999999999999</v>
      </c>
      <c r="J36" s="39"/>
      <c r="K36" s="152">
        <f>ROUND(((SUM(BF122:BF415))*I36),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ROUND((SUM(BG122:BG415)),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ROUND((SUM(BH122:BH415)),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ROUND((SUM(BI122:BI415)),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301 - Kanalizace</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 xml:space="preserve"> </v>
      </c>
      <c r="G91" s="41"/>
      <c r="H91" s="41"/>
      <c r="I91" s="33" t="s">
        <v>31</v>
      </c>
      <c r="J91" s="37" t="str">
        <f>E21</f>
        <v xml:space="preserve"> </v>
      </c>
      <c r="K91" s="41"/>
      <c r="L91" s="41"/>
      <c r="M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33</v>
      </c>
      <c r="J92" s="37" t="str">
        <f>E24</f>
        <v xml:space="preserve"> </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Q122</f>
        <v>0</v>
      </c>
      <c r="J96" s="111">
        <f>R122</f>
        <v>0</v>
      </c>
      <c r="K96" s="111">
        <f>K122</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Q123</f>
        <v>0</v>
      </c>
      <c r="J97" s="185">
        <f>R123</f>
        <v>0</v>
      </c>
      <c r="K97" s="185">
        <f>K123</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Q124</f>
        <v>0</v>
      </c>
      <c r="J98" s="191">
        <f>R124</f>
        <v>0</v>
      </c>
      <c r="K98" s="191">
        <f>K124</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466</v>
      </c>
      <c r="E99" s="190"/>
      <c r="F99" s="190"/>
      <c r="G99" s="190"/>
      <c r="H99" s="190"/>
      <c r="I99" s="191">
        <f>Q242</f>
        <v>0</v>
      </c>
      <c r="J99" s="191">
        <f>R242</f>
        <v>0</v>
      </c>
      <c r="K99" s="191">
        <f>K242</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468</v>
      </c>
      <c r="E100" s="190"/>
      <c r="F100" s="190"/>
      <c r="G100" s="190"/>
      <c r="H100" s="190"/>
      <c r="I100" s="191">
        <f>Q258</f>
        <v>0</v>
      </c>
      <c r="J100" s="191">
        <f>R258</f>
        <v>0</v>
      </c>
      <c r="K100" s="191">
        <f>K258</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2025</v>
      </c>
      <c r="E101" s="190"/>
      <c r="F101" s="190"/>
      <c r="G101" s="190"/>
      <c r="H101" s="190"/>
      <c r="I101" s="191">
        <f>Q400</f>
        <v>0</v>
      </c>
      <c r="J101" s="191">
        <f>R400</f>
        <v>0</v>
      </c>
      <c r="K101" s="191">
        <f>K400</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471</v>
      </c>
      <c r="E102" s="190"/>
      <c r="F102" s="190"/>
      <c r="G102" s="190"/>
      <c r="H102" s="190"/>
      <c r="I102" s="191">
        <f>Q412</f>
        <v>0</v>
      </c>
      <c r="J102" s="191">
        <f>R412</f>
        <v>0</v>
      </c>
      <c r="K102" s="191">
        <f>K412</f>
        <v>0</v>
      </c>
      <c r="L102" s="188"/>
      <c r="M102" s="192"/>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41"/>
      <c r="M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8"/>
      <c r="M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70"/>
      <c r="M108" s="64"/>
      <c r="S108" s="39"/>
      <c r="T108" s="39"/>
      <c r="U108" s="39"/>
      <c r="V108" s="39"/>
      <c r="W108" s="39"/>
      <c r="X108" s="39"/>
      <c r="Y108" s="39"/>
      <c r="Z108" s="39"/>
      <c r="AA108" s="39"/>
      <c r="AB108" s="39"/>
      <c r="AC108" s="39"/>
      <c r="AD108" s="39"/>
      <c r="AE108" s="39"/>
    </row>
    <row r="109" s="2" customFormat="1" ht="24.96" customHeight="1">
      <c r="A109" s="39"/>
      <c r="B109" s="40"/>
      <c r="C109" s="24" t="s">
        <v>148</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17</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6.5" customHeight="1">
      <c r="A112" s="39"/>
      <c r="B112" s="40"/>
      <c r="C112" s="41"/>
      <c r="D112" s="41"/>
      <c r="E112" s="176" t="str">
        <f>E7</f>
        <v>Úpravy náměstí Republiky v rámci MPZ Tachov</v>
      </c>
      <c r="F112" s="33"/>
      <c r="G112" s="33"/>
      <c r="H112" s="33"/>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133</v>
      </c>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301 - Kanalizace</v>
      </c>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Tachov</v>
      </c>
      <c r="G116" s="41"/>
      <c r="H116" s="41"/>
      <c r="I116" s="33" t="s">
        <v>23</v>
      </c>
      <c r="J116" s="80" t="str">
        <f>IF(J12="","",J12)</f>
        <v>11. 12. 2023</v>
      </c>
      <c r="K116" s="41"/>
      <c r="L116" s="41"/>
      <c r="M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25</v>
      </c>
      <c r="D118" s="41"/>
      <c r="E118" s="41"/>
      <c r="F118" s="28" t="str">
        <f>E15</f>
        <v xml:space="preserve"> </v>
      </c>
      <c r="G118" s="41"/>
      <c r="H118" s="41"/>
      <c r="I118" s="33" t="s">
        <v>31</v>
      </c>
      <c r="J118" s="37" t="str">
        <f>E21</f>
        <v xml:space="preserve"> </v>
      </c>
      <c r="K118" s="41"/>
      <c r="L118" s="41"/>
      <c r="M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IF(E18="","",E18)</f>
        <v>Vyplň údaj</v>
      </c>
      <c r="G119" s="41"/>
      <c r="H119" s="41"/>
      <c r="I119" s="33" t="s">
        <v>33</v>
      </c>
      <c r="J119" s="37" t="str">
        <f>E24</f>
        <v xml:space="preserve"> </v>
      </c>
      <c r="K119" s="41"/>
      <c r="L119" s="41"/>
      <c r="M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11" customFormat="1" ht="29.28" customHeight="1">
      <c r="A121" s="193"/>
      <c r="B121" s="194"/>
      <c r="C121" s="195" t="s">
        <v>149</v>
      </c>
      <c r="D121" s="196" t="s">
        <v>61</v>
      </c>
      <c r="E121" s="196" t="s">
        <v>57</v>
      </c>
      <c r="F121" s="196" t="s">
        <v>58</v>
      </c>
      <c r="G121" s="196" t="s">
        <v>150</v>
      </c>
      <c r="H121" s="196" t="s">
        <v>151</v>
      </c>
      <c r="I121" s="196" t="s">
        <v>152</v>
      </c>
      <c r="J121" s="196" t="s">
        <v>153</v>
      </c>
      <c r="K121" s="196" t="s">
        <v>143</v>
      </c>
      <c r="L121" s="197" t="s">
        <v>154</v>
      </c>
      <c r="M121" s="198"/>
      <c r="N121" s="101" t="s">
        <v>1</v>
      </c>
      <c r="O121" s="102" t="s">
        <v>40</v>
      </c>
      <c r="P121" s="102" t="s">
        <v>155</v>
      </c>
      <c r="Q121" s="102" t="s">
        <v>156</v>
      </c>
      <c r="R121" s="102" t="s">
        <v>157</v>
      </c>
      <c r="S121" s="102" t="s">
        <v>158</v>
      </c>
      <c r="T121" s="102" t="s">
        <v>159</v>
      </c>
      <c r="U121" s="102" t="s">
        <v>160</v>
      </c>
      <c r="V121" s="102" t="s">
        <v>161</v>
      </c>
      <c r="W121" s="102" t="s">
        <v>162</v>
      </c>
      <c r="X121" s="103" t="s">
        <v>163</v>
      </c>
      <c r="Y121" s="193"/>
      <c r="Z121" s="193"/>
      <c r="AA121" s="193"/>
      <c r="AB121" s="193"/>
      <c r="AC121" s="193"/>
      <c r="AD121" s="193"/>
      <c r="AE121" s="193"/>
    </row>
    <row r="122" s="2" customFormat="1" ht="22.8" customHeight="1">
      <c r="A122" s="39"/>
      <c r="B122" s="40"/>
      <c r="C122" s="108" t="s">
        <v>164</v>
      </c>
      <c r="D122" s="41"/>
      <c r="E122" s="41"/>
      <c r="F122" s="41"/>
      <c r="G122" s="41"/>
      <c r="H122" s="41"/>
      <c r="I122" s="41"/>
      <c r="J122" s="41"/>
      <c r="K122" s="199">
        <f>BK122</f>
        <v>0</v>
      </c>
      <c r="L122" s="41"/>
      <c r="M122" s="45"/>
      <c r="N122" s="104"/>
      <c r="O122" s="200"/>
      <c r="P122" s="105"/>
      <c r="Q122" s="201">
        <f>Q123</f>
        <v>0</v>
      </c>
      <c r="R122" s="201">
        <f>R123</f>
        <v>0</v>
      </c>
      <c r="S122" s="105"/>
      <c r="T122" s="202">
        <f>T123</f>
        <v>0</v>
      </c>
      <c r="U122" s="105"/>
      <c r="V122" s="202">
        <f>V123</f>
        <v>50.712086000000014</v>
      </c>
      <c r="W122" s="105"/>
      <c r="X122" s="203">
        <f>X123</f>
        <v>2.5350200000000003</v>
      </c>
      <c r="Y122" s="39"/>
      <c r="Z122" s="39"/>
      <c r="AA122" s="39"/>
      <c r="AB122" s="39"/>
      <c r="AC122" s="39"/>
      <c r="AD122" s="39"/>
      <c r="AE122" s="39"/>
      <c r="AT122" s="18" t="s">
        <v>77</v>
      </c>
      <c r="AU122" s="18" t="s">
        <v>145</v>
      </c>
      <c r="BK122" s="204">
        <f>BK123</f>
        <v>0</v>
      </c>
    </row>
    <row r="123" s="12" customFormat="1" ht="25.92" customHeight="1">
      <c r="A123" s="12"/>
      <c r="B123" s="205"/>
      <c r="C123" s="206"/>
      <c r="D123" s="207" t="s">
        <v>77</v>
      </c>
      <c r="E123" s="208" t="s">
        <v>165</v>
      </c>
      <c r="F123" s="208" t="s">
        <v>166</v>
      </c>
      <c r="G123" s="206"/>
      <c r="H123" s="206"/>
      <c r="I123" s="209"/>
      <c r="J123" s="209"/>
      <c r="K123" s="210">
        <f>BK123</f>
        <v>0</v>
      </c>
      <c r="L123" s="206"/>
      <c r="M123" s="211"/>
      <c r="N123" s="212"/>
      <c r="O123" s="213"/>
      <c r="P123" s="213"/>
      <c r="Q123" s="214">
        <f>Q124+Q242+Q258+Q400+Q412</f>
        <v>0</v>
      </c>
      <c r="R123" s="214">
        <f>R124+R242+R258+R400+R412</f>
        <v>0</v>
      </c>
      <c r="S123" s="213"/>
      <c r="T123" s="215">
        <f>T124+T242+T258+T400+T412</f>
        <v>0</v>
      </c>
      <c r="U123" s="213"/>
      <c r="V123" s="215">
        <f>V124+V242+V258+V400+V412</f>
        <v>50.712086000000014</v>
      </c>
      <c r="W123" s="213"/>
      <c r="X123" s="216">
        <f>X124+X242+X258+X400+X412</f>
        <v>2.5350200000000003</v>
      </c>
      <c r="Y123" s="12"/>
      <c r="Z123" s="12"/>
      <c r="AA123" s="12"/>
      <c r="AB123" s="12"/>
      <c r="AC123" s="12"/>
      <c r="AD123" s="12"/>
      <c r="AE123" s="12"/>
      <c r="AR123" s="217" t="s">
        <v>86</v>
      </c>
      <c r="AT123" s="218" t="s">
        <v>77</v>
      </c>
      <c r="AU123" s="218" t="s">
        <v>78</v>
      </c>
      <c r="AY123" s="217" t="s">
        <v>167</v>
      </c>
      <c r="BK123" s="219">
        <f>BK124+BK242+BK258+BK400+BK412</f>
        <v>0</v>
      </c>
    </row>
    <row r="124" s="12" customFormat="1" ht="22.8" customHeight="1">
      <c r="A124" s="12"/>
      <c r="B124" s="205"/>
      <c r="C124" s="206"/>
      <c r="D124" s="207" t="s">
        <v>77</v>
      </c>
      <c r="E124" s="220" t="s">
        <v>86</v>
      </c>
      <c r="F124" s="220" t="s">
        <v>168</v>
      </c>
      <c r="G124" s="206"/>
      <c r="H124" s="206"/>
      <c r="I124" s="209"/>
      <c r="J124" s="209"/>
      <c r="K124" s="221">
        <f>BK124</f>
        <v>0</v>
      </c>
      <c r="L124" s="206"/>
      <c r="M124" s="211"/>
      <c r="N124" s="212"/>
      <c r="O124" s="213"/>
      <c r="P124" s="213"/>
      <c r="Q124" s="214">
        <f>SUM(Q125:Q241)</f>
        <v>0</v>
      </c>
      <c r="R124" s="214">
        <f>SUM(R125:R241)</f>
        <v>0</v>
      </c>
      <c r="S124" s="213"/>
      <c r="T124" s="215">
        <f>SUM(T125:T241)</f>
        <v>0</v>
      </c>
      <c r="U124" s="213"/>
      <c r="V124" s="215">
        <f>SUM(V125:V241)</f>
        <v>0.81712600000000002</v>
      </c>
      <c r="W124" s="213"/>
      <c r="X124" s="216">
        <f>SUM(X125:X241)</f>
        <v>0</v>
      </c>
      <c r="Y124" s="12"/>
      <c r="Z124" s="12"/>
      <c r="AA124" s="12"/>
      <c r="AB124" s="12"/>
      <c r="AC124" s="12"/>
      <c r="AD124" s="12"/>
      <c r="AE124" s="12"/>
      <c r="AR124" s="217" t="s">
        <v>86</v>
      </c>
      <c r="AT124" s="218" t="s">
        <v>77</v>
      </c>
      <c r="AU124" s="218" t="s">
        <v>86</v>
      </c>
      <c r="AY124" s="217" t="s">
        <v>167</v>
      </c>
      <c r="BK124" s="219">
        <f>SUM(BK125:BK241)</f>
        <v>0</v>
      </c>
    </row>
    <row r="125" s="2" customFormat="1" ht="24.15" customHeight="1">
      <c r="A125" s="39"/>
      <c r="B125" s="40"/>
      <c r="C125" s="222" t="s">
        <v>86</v>
      </c>
      <c r="D125" s="222" t="s">
        <v>169</v>
      </c>
      <c r="E125" s="223" t="s">
        <v>2026</v>
      </c>
      <c r="F125" s="224" t="s">
        <v>2027</v>
      </c>
      <c r="G125" s="225" t="s">
        <v>2028</v>
      </c>
      <c r="H125" s="226">
        <v>120</v>
      </c>
      <c r="I125" s="227"/>
      <c r="J125" s="227"/>
      <c r="K125" s="228">
        <f>ROUND(P125*H125,2)</f>
        <v>0</v>
      </c>
      <c r="L125" s="224" t="s">
        <v>173</v>
      </c>
      <c r="M125" s="45"/>
      <c r="N125" s="229" t="s">
        <v>1</v>
      </c>
      <c r="O125" s="230" t="s">
        <v>41</v>
      </c>
      <c r="P125" s="231">
        <f>I125+J125</f>
        <v>0</v>
      </c>
      <c r="Q125" s="231">
        <f>ROUND(I125*H125,2)</f>
        <v>0</v>
      </c>
      <c r="R125" s="231">
        <f>ROUND(J125*H125,2)</f>
        <v>0</v>
      </c>
      <c r="S125" s="92"/>
      <c r="T125" s="232">
        <f>S125*H125</f>
        <v>0</v>
      </c>
      <c r="U125" s="232">
        <v>0.00010000000000000001</v>
      </c>
      <c r="V125" s="232">
        <f>U125*H125</f>
        <v>0.012</v>
      </c>
      <c r="W125" s="232">
        <v>0</v>
      </c>
      <c r="X125" s="233">
        <f>W125*H125</f>
        <v>0</v>
      </c>
      <c r="Y125" s="39"/>
      <c r="Z125" s="39"/>
      <c r="AA125" s="39"/>
      <c r="AB125" s="39"/>
      <c r="AC125" s="39"/>
      <c r="AD125" s="39"/>
      <c r="AE125" s="39"/>
      <c r="AR125" s="234" t="s">
        <v>174</v>
      </c>
      <c r="AT125" s="234" t="s">
        <v>169</v>
      </c>
      <c r="AU125" s="234" t="s">
        <v>88</v>
      </c>
      <c r="AY125" s="18" t="s">
        <v>167</v>
      </c>
      <c r="BE125" s="235">
        <f>IF(O125="základní",K125,0)</f>
        <v>0</v>
      </c>
      <c r="BF125" s="235">
        <f>IF(O125="snížená",K125,0)</f>
        <v>0</v>
      </c>
      <c r="BG125" s="235">
        <f>IF(O125="zákl. přenesená",K125,0)</f>
        <v>0</v>
      </c>
      <c r="BH125" s="235">
        <f>IF(O125="sníž. přenesená",K125,0)</f>
        <v>0</v>
      </c>
      <c r="BI125" s="235">
        <f>IF(O125="nulová",K125,0)</f>
        <v>0</v>
      </c>
      <c r="BJ125" s="18" t="s">
        <v>86</v>
      </c>
      <c r="BK125" s="235">
        <f>ROUND(P125*H125,2)</f>
        <v>0</v>
      </c>
      <c r="BL125" s="18" t="s">
        <v>174</v>
      </c>
      <c r="BM125" s="234" t="s">
        <v>2029</v>
      </c>
    </row>
    <row r="126" s="2" customFormat="1">
      <c r="A126" s="39"/>
      <c r="B126" s="40"/>
      <c r="C126" s="41"/>
      <c r="D126" s="236" t="s">
        <v>176</v>
      </c>
      <c r="E126" s="41"/>
      <c r="F126" s="237" t="s">
        <v>2027</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176</v>
      </c>
      <c r="AU126" s="18" t="s">
        <v>88</v>
      </c>
    </row>
    <row r="127" s="2" customFormat="1">
      <c r="A127" s="39"/>
      <c r="B127" s="40"/>
      <c r="C127" s="41"/>
      <c r="D127" s="241" t="s">
        <v>178</v>
      </c>
      <c r="E127" s="41"/>
      <c r="F127" s="242" t="s">
        <v>2030</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178</v>
      </c>
      <c r="AU127" s="18" t="s">
        <v>88</v>
      </c>
    </row>
    <row r="128" s="13" customFormat="1">
      <c r="A128" s="13"/>
      <c r="B128" s="244"/>
      <c r="C128" s="245"/>
      <c r="D128" s="236" t="s">
        <v>304</v>
      </c>
      <c r="E128" s="268" t="s">
        <v>1</v>
      </c>
      <c r="F128" s="246" t="s">
        <v>2031</v>
      </c>
      <c r="G128" s="245"/>
      <c r="H128" s="247">
        <v>120</v>
      </c>
      <c r="I128" s="248"/>
      <c r="J128" s="248"/>
      <c r="K128" s="245"/>
      <c r="L128" s="245"/>
      <c r="M128" s="249"/>
      <c r="N128" s="250"/>
      <c r="O128" s="251"/>
      <c r="P128" s="251"/>
      <c r="Q128" s="251"/>
      <c r="R128" s="251"/>
      <c r="S128" s="251"/>
      <c r="T128" s="251"/>
      <c r="U128" s="251"/>
      <c r="V128" s="251"/>
      <c r="W128" s="251"/>
      <c r="X128" s="252"/>
      <c r="Y128" s="13"/>
      <c r="Z128" s="13"/>
      <c r="AA128" s="13"/>
      <c r="AB128" s="13"/>
      <c r="AC128" s="13"/>
      <c r="AD128" s="13"/>
      <c r="AE128" s="13"/>
      <c r="AT128" s="253" t="s">
        <v>304</v>
      </c>
      <c r="AU128" s="253" t="s">
        <v>88</v>
      </c>
      <c r="AV128" s="13" t="s">
        <v>88</v>
      </c>
      <c r="AW128" s="13" t="s">
        <v>5</v>
      </c>
      <c r="AX128" s="13" t="s">
        <v>86</v>
      </c>
      <c r="AY128" s="253" t="s">
        <v>167</v>
      </c>
    </row>
    <row r="129" s="2" customFormat="1" ht="24.15" customHeight="1">
      <c r="A129" s="39"/>
      <c r="B129" s="40"/>
      <c r="C129" s="222" t="s">
        <v>88</v>
      </c>
      <c r="D129" s="222" t="s">
        <v>169</v>
      </c>
      <c r="E129" s="223" t="s">
        <v>2032</v>
      </c>
      <c r="F129" s="224" t="s">
        <v>2033</v>
      </c>
      <c r="G129" s="225" t="s">
        <v>2034</v>
      </c>
      <c r="H129" s="226">
        <v>60</v>
      </c>
      <c r="I129" s="227"/>
      <c r="J129" s="227"/>
      <c r="K129" s="228">
        <f>ROUND(P129*H129,2)</f>
        <v>0</v>
      </c>
      <c r="L129" s="224" t="s">
        <v>173</v>
      </c>
      <c r="M129" s="45"/>
      <c r="N129" s="229" t="s">
        <v>1</v>
      </c>
      <c r="O129" s="230" t="s">
        <v>41</v>
      </c>
      <c r="P129" s="231">
        <f>I129+J129</f>
        <v>0</v>
      </c>
      <c r="Q129" s="231">
        <f>ROUND(I129*H129,2)</f>
        <v>0</v>
      </c>
      <c r="R129" s="231">
        <f>ROUND(J129*H129,2)</f>
        <v>0</v>
      </c>
      <c r="S129" s="92"/>
      <c r="T129" s="232">
        <f>S129*H129</f>
        <v>0</v>
      </c>
      <c r="U129" s="232">
        <v>0</v>
      </c>
      <c r="V129" s="232">
        <f>U129*H129</f>
        <v>0</v>
      </c>
      <c r="W129" s="232">
        <v>0</v>
      </c>
      <c r="X129" s="233">
        <f>W129*H129</f>
        <v>0</v>
      </c>
      <c r="Y129" s="39"/>
      <c r="Z129" s="39"/>
      <c r="AA129" s="39"/>
      <c r="AB129" s="39"/>
      <c r="AC129" s="39"/>
      <c r="AD129" s="39"/>
      <c r="AE129" s="39"/>
      <c r="AR129" s="234" t="s">
        <v>174</v>
      </c>
      <c r="AT129" s="234" t="s">
        <v>169</v>
      </c>
      <c r="AU129" s="234" t="s">
        <v>88</v>
      </c>
      <c r="AY129" s="18" t="s">
        <v>167</v>
      </c>
      <c r="BE129" s="235">
        <f>IF(O129="základní",K129,0)</f>
        <v>0</v>
      </c>
      <c r="BF129" s="235">
        <f>IF(O129="snížená",K129,0)</f>
        <v>0</v>
      </c>
      <c r="BG129" s="235">
        <f>IF(O129="zákl. přenesená",K129,0)</f>
        <v>0</v>
      </c>
      <c r="BH129" s="235">
        <f>IF(O129="sníž. přenesená",K129,0)</f>
        <v>0</v>
      </c>
      <c r="BI129" s="235">
        <f>IF(O129="nulová",K129,0)</f>
        <v>0</v>
      </c>
      <c r="BJ129" s="18" t="s">
        <v>86</v>
      </c>
      <c r="BK129" s="235">
        <f>ROUND(P129*H129,2)</f>
        <v>0</v>
      </c>
      <c r="BL129" s="18" t="s">
        <v>174</v>
      </c>
      <c r="BM129" s="234" t="s">
        <v>2035</v>
      </c>
    </row>
    <row r="130" s="2" customFormat="1">
      <c r="A130" s="39"/>
      <c r="B130" s="40"/>
      <c r="C130" s="41"/>
      <c r="D130" s="236" t="s">
        <v>176</v>
      </c>
      <c r="E130" s="41"/>
      <c r="F130" s="237" t="s">
        <v>2033</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176</v>
      </c>
      <c r="AU130" s="18" t="s">
        <v>88</v>
      </c>
    </row>
    <row r="131" s="2" customFormat="1">
      <c r="A131" s="39"/>
      <c r="B131" s="40"/>
      <c r="C131" s="41"/>
      <c r="D131" s="241" t="s">
        <v>178</v>
      </c>
      <c r="E131" s="41"/>
      <c r="F131" s="242" t="s">
        <v>2036</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178</v>
      </c>
      <c r="AU131" s="18" t="s">
        <v>88</v>
      </c>
    </row>
    <row r="132" s="13" customFormat="1">
      <c r="A132" s="13"/>
      <c r="B132" s="244"/>
      <c r="C132" s="245"/>
      <c r="D132" s="236" t="s">
        <v>304</v>
      </c>
      <c r="E132" s="268" t="s">
        <v>1</v>
      </c>
      <c r="F132" s="246" t="s">
        <v>2037</v>
      </c>
      <c r="G132" s="245"/>
      <c r="H132" s="247">
        <v>60</v>
      </c>
      <c r="I132" s="248"/>
      <c r="J132" s="248"/>
      <c r="K132" s="245"/>
      <c r="L132" s="245"/>
      <c r="M132" s="249"/>
      <c r="N132" s="250"/>
      <c r="O132" s="251"/>
      <c r="P132" s="251"/>
      <c r="Q132" s="251"/>
      <c r="R132" s="251"/>
      <c r="S132" s="251"/>
      <c r="T132" s="251"/>
      <c r="U132" s="251"/>
      <c r="V132" s="251"/>
      <c r="W132" s="251"/>
      <c r="X132" s="252"/>
      <c r="Y132" s="13"/>
      <c r="Z132" s="13"/>
      <c r="AA132" s="13"/>
      <c r="AB132" s="13"/>
      <c r="AC132" s="13"/>
      <c r="AD132" s="13"/>
      <c r="AE132" s="13"/>
      <c r="AT132" s="253" t="s">
        <v>304</v>
      </c>
      <c r="AU132" s="253" t="s">
        <v>88</v>
      </c>
      <c r="AV132" s="13" t="s">
        <v>88</v>
      </c>
      <c r="AW132" s="13" t="s">
        <v>5</v>
      </c>
      <c r="AX132" s="13" t="s">
        <v>86</v>
      </c>
      <c r="AY132" s="253" t="s">
        <v>167</v>
      </c>
    </row>
    <row r="133" s="2" customFormat="1" ht="24.15" customHeight="1">
      <c r="A133" s="39"/>
      <c r="B133" s="40"/>
      <c r="C133" s="222" t="s">
        <v>188</v>
      </c>
      <c r="D133" s="222" t="s">
        <v>169</v>
      </c>
      <c r="E133" s="223" t="s">
        <v>2038</v>
      </c>
      <c r="F133" s="224" t="s">
        <v>2039</v>
      </c>
      <c r="G133" s="225" t="s">
        <v>576</v>
      </c>
      <c r="H133" s="226">
        <v>4</v>
      </c>
      <c r="I133" s="227"/>
      <c r="J133" s="227"/>
      <c r="K133" s="228">
        <f>ROUND(P133*H133,2)</f>
        <v>0</v>
      </c>
      <c r="L133" s="224" t="s">
        <v>173</v>
      </c>
      <c r="M133" s="45"/>
      <c r="N133" s="229" t="s">
        <v>1</v>
      </c>
      <c r="O133" s="230" t="s">
        <v>41</v>
      </c>
      <c r="P133" s="231">
        <f>I133+J133</f>
        <v>0</v>
      </c>
      <c r="Q133" s="231">
        <f>ROUND(I133*H133,2)</f>
        <v>0</v>
      </c>
      <c r="R133" s="231">
        <f>ROUND(J133*H133,2)</f>
        <v>0</v>
      </c>
      <c r="S133" s="92"/>
      <c r="T133" s="232">
        <f>S133*H133</f>
        <v>0</v>
      </c>
      <c r="U133" s="232">
        <v>0.0086800000000000002</v>
      </c>
      <c r="V133" s="232">
        <f>U133*H133</f>
        <v>0.034720000000000001</v>
      </c>
      <c r="W133" s="232">
        <v>0</v>
      </c>
      <c r="X133" s="233">
        <f>W133*H133</f>
        <v>0</v>
      </c>
      <c r="Y133" s="39"/>
      <c r="Z133" s="39"/>
      <c r="AA133" s="39"/>
      <c r="AB133" s="39"/>
      <c r="AC133" s="39"/>
      <c r="AD133" s="39"/>
      <c r="AE133" s="39"/>
      <c r="AR133" s="234" t="s">
        <v>174</v>
      </c>
      <c r="AT133" s="234" t="s">
        <v>169</v>
      </c>
      <c r="AU133" s="234" t="s">
        <v>88</v>
      </c>
      <c r="AY133" s="18" t="s">
        <v>167</v>
      </c>
      <c r="BE133" s="235">
        <f>IF(O133="základní",K133,0)</f>
        <v>0</v>
      </c>
      <c r="BF133" s="235">
        <f>IF(O133="snížená",K133,0)</f>
        <v>0</v>
      </c>
      <c r="BG133" s="235">
        <f>IF(O133="zákl. přenesená",K133,0)</f>
        <v>0</v>
      </c>
      <c r="BH133" s="235">
        <f>IF(O133="sníž. přenesená",K133,0)</f>
        <v>0</v>
      </c>
      <c r="BI133" s="235">
        <f>IF(O133="nulová",K133,0)</f>
        <v>0</v>
      </c>
      <c r="BJ133" s="18" t="s">
        <v>86</v>
      </c>
      <c r="BK133" s="235">
        <f>ROUND(P133*H133,2)</f>
        <v>0</v>
      </c>
      <c r="BL133" s="18" t="s">
        <v>174</v>
      </c>
      <c r="BM133" s="234" t="s">
        <v>2040</v>
      </c>
    </row>
    <row r="134" s="2" customFormat="1">
      <c r="A134" s="39"/>
      <c r="B134" s="40"/>
      <c r="C134" s="41"/>
      <c r="D134" s="236" t="s">
        <v>176</v>
      </c>
      <c r="E134" s="41"/>
      <c r="F134" s="237" t="s">
        <v>2039</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176</v>
      </c>
      <c r="AU134" s="18" t="s">
        <v>88</v>
      </c>
    </row>
    <row r="135" s="2" customFormat="1">
      <c r="A135" s="39"/>
      <c r="B135" s="40"/>
      <c r="C135" s="41"/>
      <c r="D135" s="241" t="s">
        <v>178</v>
      </c>
      <c r="E135" s="41"/>
      <c r="F135" s="242" t="s">
        <v>2041</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178</v>
      </c>
      <c r="AU135" s="18" t="s">
        <v>88</v>
      </c>
    </row>
    <row r="136" s="13" customFormat="1">
      <c r="A136" s="13"/>
      <c r="B136" s="244"/>
      <c r="C136" s="245"/>
      <c r="D136" s="236" t="s">
        <v>304</v>
      </c>
      <c r="E136" s="268" t="s">
        <v>1</v>
      </c>
      <c r="F136" s="246" t="s">
        <v>2042</v>
      </c>
      <c r="G136" s="245"/>
      <c r="H136" s="247">
        <v>4</v>
      </c>
      <c r="I136" s="248"/>
      <c r="J136" s="248"/>
      <c r="K136" s="245"/>
      <c r="L136" s="245"/>
      <c r="M136" s="249"/>
      <c r="N136" s="250"/>
      <c r="O136" s="251"/>
      <c r="P136" s="251"/>
      <c r="Q136" s="251"/>
      <c r="R136" s="251"/>
      <c r="S136" s="251"/>
      <c r="T136" s="251"/>
      <c r="U136" s="251"/>
      <c r="V136" s="251"/>
      <c r="W136" s="251"/>
      <c r="X136" s="252"/>
      <c r="Y136" s="13"/>
      <c r="Z136" s="13"/>
      <c r="AA136" s="13"/>
      <c r="AB136" s="13"/>
      <c r="AC136" s="13"/>
      <c r="AD136" s="13"/>
      <c r="AE136" s="13"/>
      <c r="AT136" s="253" t="s">
        <v>304</v>
      </c>
      <c r="AU136" s="253" t="s">
        <v>88</v>
      </c>
      <c r="AV136" s="13" t="s">
        <v>88</v>
      </c>
      <c r="AW136" s="13" t="s">
        <v>5</v>
      </c>
      <c r="AX136" s="13" t="s">
        <v>86</v>
      </c>
      <c r="AY136" s="253" t="s">
        <v>167</v>
      </c>
    </row>
    <row r="137" s="2" customFormat="1" ht="24.15" customHeight="1">
      <c r="A137" s="39"/>
      <c r="B137" s="40"/>
      <c r="C137" s="222" t="s">
        <v>174</v>
      </c>
      <c r="D137" s="222" t="s">
        <v>169</v>
      </c>
      <c r="E137" s="223" t="s">
        <v>2043</v>
      </c>
      <c r="F137" s="224" t="s">
        <v>2044</v>
      </c>
      <c r="G137" s="225" t="s">
        <v>576</v>
      </c>
      <c r="H137" s="226">
        <v>2</v>
      </c>
      <c r="I137" s="227"/>
      <c r="J137" s="227"/>
      <c r="K137" s="228">
        <f>ROUND(P137*H137,2)</f>
        <v>0</v>
      </c>
      <c r="L137" s="224" t="s">
        <v>173</v>
      </c>
      <c r="M137" s="45"/>
      <c r="N137" s="229" t="s">
        <v>1</v>
      </c>
      <c r="O137" s="230" t="s">
        <v>41</v>
      </c>
      <c r="P137" s="231">
        <f>I137+J137</f>
        <v>0</v>
      </c>
      <c r="Q137" s="231">
        <f>ROUND(I137*H137,2)</f>
        <v>0</v>
      </c>
      <c r="R137" s="231">
        <f>ROUND(J137*H137,2)</f>
        <v>0</v>
      </c>
      <c r="S137" s="92"/>
      <c r="T137" s="232">
        <f>S137*H137</f>
        <v>0</v>
      </c>
      <c r="U137" s="232">
        <v>0.06053</v>
      </c>
      <c r="V137" s="232">
        <f>U137*H137</f>
        <v>0.12106</v>
      </c>
      <c r="W137" s="232">
        <v>0</v>
      </c>
      <c r="X137" s="233">
        <f>W137*H137</f>
        <v>0</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2045</v>
      </c>
    </row>
    <row r="138" s="2" customFormat="1">
      <c r="A138" s="39"/>
      <c r="B138" s="40"/>
      <c r="C138" s="41"/>
      <c r="D138" s="236" t="s">
        <v>176</v>
      </c>
      <c r="E138" s="41"/>
      <c r="F138" s="237" t="s">
        <v>2044</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2046</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13" customFormat="1">
      <c r="A140" s="13"/>
      <c r="B140" s="244"/>
      <c r="C140" s="245"/>
      <c r="D140" s="236" t="s">
        <v>304</v>
      </c>
      <c r="E140" s="268" t="s">
        <v>1</v>
      </c>
      <c r="F140" s="246" t="s">
        <v>2047</v>
      </c>
      <c r="G140" s="245"/>
      <c r="H140" s="247">
        <v>2</v>
      </c>
      <c r="I140" s="248"/>
      <c r="J140" s="248"/>
      <c r="K140" s="245"/>
      <c r="L140" s="245"/>
      <c r="M140" s="249"/>
      <c r="N140" s="250"/>
      <c r="O140" s="251"/>
      <c r="P140" s="251"/>
      <c r="Q140" s="251"/>
      <c r="R140" s="251"/>
      <c r="S140" s="251"/>
      <c r="T140" s="251"/>
      <c r="U140" s="251"/>
      <c r="V140" s="251"/>
      <c r="W140" s="251"/>
      <c r="X140" s="252"/>
      <c r="Y140" s="13"/>
      <c r="Z140" s="13"/>
      <c r="AA140" s="13"/>
      <c r="AB140" s="13"/>
      <c r="AC140" s="13"/>
      <c r="AD140" s="13"/>
      <c r="AE140" s="13"/>
      <c r="AT140" s="253" t="s">
        <v>304</v>
      </c>
      <c r="AU140" s="253" t="s">
        <v>88</v>
      </c>
      <c r="AV140" s="13" t="s">
        <v>88</v>
      </c>
      <c r="AW140" s="13" t="s">
        <v>5</v>
      </c>
      <c r="AX140" s="13" t="s">
        <v>86</v>
      </c>
      <c r="AY140" s="253" t="s">
        <v>167</v>
      </c>
    </row>
    <row r="141" s="2" customFormat="1" ht="24.15" customHeight="1">
      <c r="A141" s="39"/>
      <c r="B141" s="40"/>
      <c r="C141" s="222" t="s">
        <v>201</v>
      </c>
      <c r="D141" s="222" t="s">
        <v>169</v>
      </c>
      <c r="E141" s="223" t="s">
        <v>2048</v>
      </c>
      <c r="F141" s="224" t="s">
        <v>2049</v>
      </c>
      <c r="G141" s="225" t="s">
        <v>433</v>
      </c>
      <c r="H141" s="226">
        <v>9</v>
      </c>
      <c r="I141" s="227"/>
      <c r="J141" s="227"/>
      <c r="K141" s="228">
        <f>ROUND(P141*H141,2)</f>
        <v>0</v>
      </c>
      <c r="L141" s="224" t="s">
        <v>173</v>
      </c>
      <c r="M141" s="45"/>
      <c r="N141" s="229" t="s">
        <v>1</v>
      </c>
      <c r="O141" s="230" t="s">
        <v>41</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174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2050</v>
      </c>
    </row>
    <row r="142" s="2" customFormat="1">
      <c r="A142" s="39"/>
      <c r="B142" s="40"/>
      <c r="C142" s="41"/>
      <c r="D142" s="236" t="s">
        <v>176</v>
      </c>
      <c r="E142" s="41"/>
      <c r="F142" s="237" t="s">
        <v>2049</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41" t="s">
        <v>178</v>
      </c>
      <c r="E143" s="41"/>
      <c r="F143" s="242" t="s">
        <v>2051</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178</v>
      </c>
      <c r="AU143" s="18" t="s">
        <v>88</v>
      </c>
    </row>
    <row r="144" s="13" customFormat="1">
      <c r="A144" s="13"/>
      <c r="B144" s="244"/>
      <c r="C144" s="245"/>
      <c r="D144" s="236" t="s">
        <v>304</v>
      </c>
      <c r="E144" s="268" t="s">
        <v>1</v>
      </c>
      <c r="F144" s="246" t="s">
        <v>2052</v>
      </c>
      <c r="G144" s="245"/>
      <c r="H144" s="247">
        <v>9</v>
      </c>
      <c r="I144" s="248"/>
      <c r="J144" s="248"/>
      <c r="K144" s="245"/>
      <c r="L144" s="245"/>
      <c r="M144" s="249"/>
      <c r="N144" s="250"/>
      <c r="O144" s="251"/>
      <c r="P144" s="251"/>
      <c r="Q144" s="251"/>
      <c r="R144" s="251"/>
      <c r="S144" s="251"/>
      <c r="T144" s="251"/>
      <c r="U144" s="251"/>
      <c r="V144" s="251"/>
      <c r="W144" s="251"/>
      <c r="X144" s="252"/>
      <c r="Y144" s="13"/>
      <c r="Z144" s="13"/>
      <c r="AA144" s="13"/>
      <c r="AB144" s="13"/>
      <c r="AC144" s="13"/>
      <c r="AD144" s="13"/>
      <c r="AE144" s="13"/>
      <c r="AT144" s="253" t="s">
        <v>304</v>
      </c>
      <c r="AU144" s="253" t="s">
        <v>88</v>
      </c>
      <c r="AV144" s="13" t="s">
        <v>88</v>
      </c>
      <c r="AW144" s="13" t="s">
        <v>5</v>
      </c>
      <c r="AX144" s="13" t="s">
        <v>86</v>
      </c>
      <c r="AY144" s="253" t="s">
        <v>167</v>
      </c>
    </row>
    <row r="145" s="2" customFormat="1" ht="33" customHeight="1">
      <c r="A145" s="39"/>
      <c r="B145" s="40"/>
      <c r="C145" s="222" t="s">
        <v>208</v>
      </c>
      <c r="D145" s="222" t="s">
        <v>169</v>
      </c>
      <c r="E145" s="223" t="s">
        <v>2053</v>
      </c>
      <c r="F145" s="224" t="s">
        <v>2054</v>
      </c>
      <c r="G145" s="225" t="s">
        <v>433</v>
      </c>
      <c r="H145" s="226">
        <v>574.70000000000005</v>
      </c>
      <c r="I145" s="227"/>
      <c r="J145" s="227"/>
      <c r="K145" s="228">
        <f>ROUND(P145*H145,2)</f>
        <v>0</v>
      </c>
      <c r="L145" s="224" t="s">
        <v>173</v>
      </c>
      <c r="M145" s="45"/>
      <c r="N145" s="229" t="s">
        <v>1</v>
      </c>
      <c r="O145" s="230" t="s">
        <v>41</v>
      </c>
      <c r="P145" s="231">
        <f>I145+J145</f>
        <v>0</v>
      </c>
      <c r="Q145" s="231">
        <f>ROUND(I145*H145,2)</f>
        <v>0</v>
      </c>
      <c r="R145" s="231">
        <f>ROUND(J145*H145,2)</f>
        <v>0</v>
      </c>
      <c r="S145" s="92"/>
      <c r="T145" s="232">
        <f>S145*H145</f>
        <v>0</v>
      </c>
      <c r="U145" s="232">
        <v>0</v>
      </c>
      <c r="V145" s="232">
        <f>U145*H145</f>
        <v>0</v>
      </c>
      <c r="W145" s="232">
        <v>0</v>
      </c>
      <c r="X145" s="233">
        <f>W145*H145</f>
        <v>0</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2055</v>
      </c>
    </row>
    <row r="146" s="2" customFormat="1">
      <c r="A146" s="39"/>
      <c r="B146" s="40"/>
      <c r="C146" s="41"/>
      <c r="D146" s="236" t="s">
        <v>176</v>
      </c>
      <c r="E146" s="41"/>
      <c r="F146" s="237" t="s">
        <v>2054</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2056</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15" customFormat="1">
      <c r="A148" s="15"/>
      <c r="B148" s="283"/>
      <c r="C148" s="284"/>
      <c r="D148" s="236" t="s">
        <v>304</v>
      </c>
      <c r="E148" s="285" t="s">
        <v>1</v>
      </c>
      <c r="F148" s="286" t="s">
        <v>2057</v>
      </c>
      <c r="G148" s="284"/>
      <c r="H148" s="285" t="s">
        <v>1</v>
      </c>
      <c r="I148" s="287"/>
      <c r="J148" s="287"/>
      <c r="K148" s="284"/>
      <c r="L148" s="284"/>
      <c r="M148" s="288"/>
      <c r="N148" s="289"/>
      <c r="O148" s="290"/>
      <c r="P148" s="290"/>
      <c r="Q148" s="290"/>
      <c r="R148" s="290"/>
      <c r="S148" s="290"/>
      <c r="T148" s="290"/>
      <c r="U148" s="290"/>
      <c r="V148" s="290"/>
      <c r="W148" s="290"/>
      <c r="X148" s="291"/>
      <c r="Y148" s="15"/>
      <c r="Z148" s="15"/>
      <c r="AA148" s="15"/>
      <c r="AB148" s="15"/>
      <c r="AC148" s="15"/>
      <c r="AD148" s="15"/>
      <c r="AE148" s="15"/>
      <c r="AT148" s="292" t="s">
        <v>304</v>
      </c>
      <c r="AU148" s="292" t="s">
        <v>88</v>
      </c>
      <c r="AV148" s="15" t="s">
        <v>86</v>
      </c>
      <c r="AW148" s="15" t="s">
        <v>5</v>
      </c>
      <c r="AX148" s="15" t="s">
        <v>78</v>
      </c>
      <c r="AY148" s="292" t="s">
        <v>167</v>
      </c>
    </row>
    <row r="149" s="15" customFormat="1">
      <c r="A149" s="15"/>
      <c r="B149" s="283"/>
      <c r="C149" s="284"/>
      <c r="D149" s="236" t="s">
        <v>304</v>
      </c>
      <c r="E149" s="285" t="s">
        <v>1</v>
      </c>
      <c r="F149" s="286" t="s">
        <v>2058</v>
      </c>
      <c r="G149" s="284"/>
      <c r="H149" s="285" t="s">
        <v>1</v>
      </c>
      <c r="I149" s="287"/>
      <c r="J149" s="287"/>
      <c r="K149" s="284"/>
      <c r="L149" s="284"/>
      <c r="M149" s="288"/>
      <c r="N149" s="289"/>
      <c r="O149" s="290"/>
      <c r="P149" s="290"/>
      <c r="Q149" s="290"/>
      <c r="R149" s="290"/>
      <c r="S149" s="290"/>
      <c r="T149" s="290"/>
      <c r="U149" s="290"/>
      <c r="V149" s="290"/>
      <c r="W149" s="290"/>
      <c r="X149" s="291"/>
      <c r="Y149" s="15"/>
      <c r="Z149" s="15"/>
      <c r="AA149" s="15"/>
      <c r="AB149" s="15"/>
      <c r="AC149" s="15"/>
      <c r="AD149" s="15"/>
      <c r="AE149" s="15"/>
      <c r="AT149" s="292" t="s">
        <v>304</v>
      </c>
      <c r="AU149" s="292" t="s">
        <v>88</v>
      </c>
      <c r="AV149" s="15" t="s">
        <v>86</v>
      </c>
      <c r="AW149" s="15" t="s">
        <v>5</v>
      </c>
      <c r="AX149" s="15" t="s">
        <v>78</v>
      </c>
      <c r="AY149" s="292" t="s">
        <v>167</v>
      </c>
    </row>
    <row r="150" s="15" customFormat="1">
      <c r="A150" s="15"/>
      <c r="B150" s="283"/>
      <c r="C150" s="284"/>
      <c r="D150" s="236" t="s">
        <v>304</v>
      </c>
      <c r="E150" s="285" t="s">
        <v>1</v>
      </c>
      <c r="F150" s="286" t="s">
        <v>2059</v>
      </c>
      <c r="G150" s="284"/>
      <c r="H150" s="285" t="s">
        <v>1</v>
      </c>
      <c r="I150" s="287"/>
      <c r="J150" s="287"/>
      <c r="K150" s="284"/>
      <c r="L150" s="284"/>
      <c r="M150" s="288"/>
      <c r="N150" s="289"/>
      <c r="O150" s="290"/>
      <c r="P150" s="290"/>
      <c r="Q150" s="290"/>
      <c r="R150" s="290"/>
      <c r="S150" s="290"/>
      <c r="T150" s="290"/>
      <c r="U150" s="290"/>
      <c r="V150" s="290"/>
      <c r="W150" s="290"/>
      <c r="X150" s="291"/>
      <c r="Y150" s="15"/>
      <c r="Z150" s="15"/>
      <c r="AA150" s="15"/>
      <c r="AB150" s="15"/>
      <c r="AC150" s="15"/>
      <c r="AD150" s="15"/>
      <c r="AE150" s="15"/>
      <c r="AT150" s="292" t="s">
        <v>304</v>
      </c>
      <c r="AU150" s="292" t="s">
        <v>88</v>
      </c>
      <c r="AV150" s="15" t="s">
        <v>86</v>
      </c>
      <c r="AW150" s="15" t="s">
        <v>5</v>
      </c>
      <c r="AX150" s="15" t="s">
        <v>78</v>
      </c>
      <c r="AY150" s="292" t="s">
        <v>167</v>
      </c>
    </row>
    <row r="151" s="13" customFormat="1">
      <c r="A151" s="13"/>
      <c r="B151" s="244"/>
      <c r="C151" s="245"/>
      <c r="D151" s="236" t="s">
        <v>304</v>
      </c>
      <c r="E151" s="268" t="s">
        <v>1</v>
      </c>
      <c r="F151" s="246" t="s">
        <v>2060</v>
      </c>
      <c r="G151" s="245"/>
      <c r="H151" s="247">
        <v>91.900000000000006</v>
      </c>
      <c r="I151" s="248"/>
      <c r="J151" s="248"/>
      <c r="K151" s="245"/>
      <c r="L151" s="245"/>
      <c r="M151" s="249"/>
      <c r="N151" s="250"/>
      <c r="O151" s="251"/>
      <c r="P151" s="251"/>
      <c r="Q151" s="251"/>
      <c r="R151" s="251"/>
      <c r="S151" s="251"/>
      <c r="T151" s="251"/>
      <c r="U151" s="251"/>
      <c r="V151" s="251"/>
      <c r="W151" s="251"/>
      <c r="X151" s="252"/>
      <c r="Y151" s="13"/>
      <c r="Z151" s="13"/>
      <c r="AA151" s="13"/>
      <c r="AB151" s="13"/>
      <c r="AC151" s="13"/>
      <c r="AD151" s="13"/>
      <c r="AE151" s="13"/>
      <c r="AT151" s="253" t="s">
        <v>304</v>
      </c>
      <c r="AU151" s="253" t="s">
        <v>88</v>
      </c>
      <c r="AV151" s="13" t="s">
        <v>88</v>
      </c>
      <c r="AW151" s="13" t="s">
        <v>5</v>
      </c>
      <c r="AX151" s="13" t="s">
        <v>78</v>
      </c>
      <c r="AY151" s="253" t="s">
        <v>167</v>
      </c>
    </row>
    <row r="152" s="13" customFormat="1">
      <c r="A152" s="13"/>
      <c r="B152" s="244"/>
      <c r="C152" s="245"/>
      <c r="D152" s="236" t="s">
        <v>304</v>
      </c>
      <c r="E152" s="268" t="s">
        <v>1</v>
      </c>
      <c r="F152" s="246" t="s">
        <v>2061</v>
      </c>
      <c r="G152" s="245"/>
      <c r="H152" s="247">
        <v>103.09999999999999</v>
      </c>
      <c r="I152" s="248"/>
      <c r="J152" s="248"/>
      <c r="K152" s="245"/>
      <c r="L152" s="245"/>
      <c r="M152" s="249"/>
      <c r="N152" s="250"/>
      <c r="O152" s="251"/>
      <c r="P152" s="251"/>
      <c r="Q152" s="251"/>
      <c r="R152" s="251"/>
      <c r="S152" s="251"/>
      <c r="T152" s="251"/>
      <c r="U152" s="251"/>
      <c r="V152" s="251"/>
      <c r="W152" s="251"/>
      <c r="X152" s="252"/>
      <c r="Y152" s="13"/>
      <c r="Z152" s="13"/>
      <c r="AA152" s="13"/>
      <c r="AB152" s="13"/>
      <c r="AC152" s="13"/>
      <c r="AD152" s="13"/>
      <c r="AE152" s="13"/>
      <c r="AT152" s="253" t="s">
        <v>304</v>
      </c>
      <c r="AU152" s="253" t="s">
        <v>88</v>
      </c>
      <c r="AV152" s="13" t="s">
        <v>88</v>
      </c>
      <c r="AW152" s="13" t="s">
        <v>5</v>
      </c>
      <c r="AX152" s="13" t="s">
        <v>78</v>
      </c>
      <c r="AY152" s="253" t="s">
        <v>167</v>
      </c>
    </row>
    <row r="153" s="13" customFormat="1">
      <c r="A153" s="13"/>
      <c r="B153" s="244"/>
      <c r="C153" s="245"/>
      <c r="D153" s="236" t="s">
        <v>304</v>
      </c>
      <c r="E153" s="268" t="s">
        <v>1</v>
      </c>
      <c r="F153" s="246" t="s">
        <v>2062</v>
      </c>
      <c r="G153" s="245"/>
      <c r="H153" s="247">
        <v>17.399999999999999</v>
      </c>
      <c r="I153" s="248"/>
      <c r="J153" s="248"/>
      <c r="K153" s="245"/>
      <c r="L153" s="245"/>
      <c r="M153" s="249"/>
      <c r="N153" s="250"/>
      <c r="O153" s="251"/>
      <c r="P153" s="251"/>
      <c r="Q153" s="251"/>
      <c r="R153" s="251"/>
      <c r="S153" s="251"/>
      <c r="T153" s="251"/>
      <c r="U153" s="251"/>
      <c r="V153" s="251"/>
      <c r="W153" s="251"/>
      <c r="X153" s="252"/>
      <c r="Y153" s="13"/>
      <c r="Z153" s="13"/>
      <c r="AA153" s="13"/>
      <c r="AB153" s="13"/>
      <c r="AC153" s="13"/>
      <c r="AD153" s="13"/>
      <c r="AE153" s="13"/>
      <c r="AT153" s="253" t="s">
        <v>304</v>
      </c>
      <c r="AU153" s="253" t="s">
        <v>88</v>
      </c>
      <c r="AV153" s="13" t="s">
        <v>88</v>
      </c>
      <c r="AW153" s="13" t="s">
        <v>5</v>
      </c>
      <c r="AX153" s="13" t="s">
        <v>78</v>
      </c>
      <c r="AY153" s="253" t="s">
        <v>167</v>
      </c>
    </row>
    <row r="154" s="13" customFormat="1">
      <c r="A154" s="13"/>
      <c r="B154" s="244"/>
      <c r="C154" s="245"/>
      <c r="D154" s="236" t="s">
        <v>304</v>
      </c>
      <c r="E154" s="268" t="s">
        <v>1</v>
      </c>
      <c r="F154" s="246" t="s">
        <v>2063</v>
      </c>
      <c r="G154" s="245"/>
      <c r="H154" s="247">
        <v>42.399999999999999</v>
      </c>
      <c r="I154" s="248"/>
      <c r="J154" s="248"/>
      <c r="K154" s="245"/>
      <c r="L154" s="245"/>
      <c r="M154" s="249"/>
      <c r="N154" s="250"/>
      <c r="O154" s="251"/>
      <c r="P154" s="251"/>
      <c r="Q154" s="251"/>
      <c r="R154" s="251"/>
      <c r="S154" s="251"/>
      <c r="T154" s="251"/>
      <c r="U154" s="251"/>
      <c r="V154" s="251"/>
      <c r="W154" s="251"/>
      <c r="X154" s="252"/>
      <c r="Y154" s="13"/>
      <c r="Z154" s="13"/>
      <c r="AA154" s="13"/>
      <c r="AB154" s="13"/>
      <c r="AC154" s="13"/>
      <c r="AD154" s="13"/>
      <c r="AE154" s="13"/>
      <c r="AT154" s="253" t="s">
        <v>304</v>
      </c>
      <c r="AU154" s="253" t="s">
        <v>88</v>
      </c>
      <c r="AV154" s="13" t="s">
        <v>88</v>
      </c>
      <c r="AW154" s="13" t="s">
        <v>5</v>
      </c>
      <c r="AX154" s="13" t="s">
        <v>78</v>
      </c>
      <c r="AY154" s="253" t="s">
        <v>167</v>
      </c>
    </row>
    <row r="155" s="13" customFormat="1">
      <c r="A155" s="13"/>
      <c r="B155" s="244"/>
      <c r="C155" s="245"/>
      <c r="D155" s="236" t="s">
        <v>304</v>
      </c>
      <c r="E155" s="268" t="s">
        <v>1</v>
      </c>
      <c r="F155" s="246" t="s">
        <v>2064</v>
      </c>
      <c r="G155" s="245"/>
      <c r="H155" s="247">
        <v>15.5</v>
      </c>
      <c r="I155" s="248"/>
      <c r="J155" s="248"/>
      <c r="K155" s="245"/>
      <c r="L155" s="245"/>
      <c r="M155" s="249"/>
      <c r="N155" s="250"/>
      <c r="O155" s="251"/>
      <c r="P155" s="251"/>
      <c r="Q155" s="251"/>
      <c r="R155" s="251"/>
      <c r="S155" s="251"/>
      <c r="T155" s="251"/>
      <c r="U155" s="251"/>
      <c r="V155" s="251"/>
      <c r="W155" s="251"/>
      <c r="X155" s="252"/>
      <c r="Y155" s="13"/>
      <c r="Z155" s="13"/>
      <c r="AA155" s="13"/>
      <c r="AB155" s="13"/>
      <c r="AC155" s="13"/>
      <c r="AD155" s="13"/>
      <c r="AE155" s="13"/>
      <c r="AT155" s="253" t="s">
        <v>304</v>
      </c>
      <c r="AU155" s="253" t="s">
        <v>88</v>
      </c>
      <c r="AV155" s="13" t="s">
        <v>88</v>
      </c>
      <c r="AW155" s="13" t="s">
        <v>5</v>
      </c>
      <c r="AX155" s="13" t="s">
        <v>78</v>
      </c>
      <c r="AY155" s="253" t="s">
        <v>167</v>
      </c>
    </row>
    <row r="156" s="16" customFormat="1">
      <c r="A156" s="16"/>
      <c r="B156" s="293"/>
      <c r="C156" s="294"/>
      <c r="D156" s="236" t="s">
        <v>304</v>
      </c>
      <c r="E156" s="295" t="s">
        <v>1</v>
      </c>
      <c r="F156" s="296" t="s">
        <v>2065</v>
      </c>
      <c r="G156" s="294"/>
      <c r="H156" s="297">
        <v>270.30000000000001</v>
      </c>
      <c r="I156" s="298"/>
      <c r="J156" s="298"/>
      <c r="K156" s="294"/>
      <c r="L156" s="294"/>
      <c r="M156" s="299"/>
      <c r="N156" s="300"/>
      <c r="O156" s="301"/>
      <c r="P156" s="301"/>
      <c r="Q156" s="301"/>
      <c r="R156" s="301"/>
      <c r="S156" s="301"/>
      <c r="T156" s="301"/>
      <c r="U156" s="301"/>
      <c r="V156" s="301"/>
      <c r="W156" s="301"/>
      <c r="X156" s="302"/>
      <c r="Y156" s="16"/>
      <c r="Z156" s="16"/>
      <c r="AA156" s="16"/>
      <c r="AB156" s="16"/>
      <c r="AC156" s="16"/>
      <c r="AD156" s="16"/>
      <c r="AE156" s="16"/>
      <c r="AT156" s="303" t="s">
        <v>304</v>
      </c>
      <c r="AU156" s="303" t="s">
        <v>88</v>
      </c>
      <c r="AV156" s="16" t="s">
        <v>188</v>
      </c>
      <c r="AW156" s="16" t="s">
        <v>5</v>
      </c>
      <c r="AX156" s="16" t="s">
        <v>78</v>
      </c>
      <c r="AY156" s="303" t="s">
        <v>167</v>
      </c>
    </row>
    <row r="157" s="15" customFormat="1">
      <c r="A157" s="15"/>
      <c r="B157" s="283"/>
      <c r="C157" s="284"/>
      <c r="D157" s="236" t="s">
        <v>304</v>
      </c>
      <c r="E157" s="285" t="s">
        <v>1</v>
      </c>
      <c r="F157" s="286" t="s">
        <v>2066</v>
      </c>
      <c r="G157" s="284"/>
      <c r="H157" s="285" t="s">
        <v>1</v>
      </c>
      <c r="I157" s="287"/>
      <c r="J157" s="287"/>
      <c r="K157" s="284"/>
      <c r="L157" s="284"/>
      <c r="M157" s="288"/>
      <c r="N157" s="289"/>
      <c r="O157" s="290"/>
      <c r="P157" s="290"/>
      <c r="Q157" s="290"/>
      <c r="R157" s="290"/>
      <c r="S157" s="290"/>
      <c r="T157" s="290"/>
      <c r="U157" s="290"/>
      <c r="V157" s="290"/>
      <c r="W157" s="290"/>
      <c r="X157" s="291"/>
      <c r="Y157" s="15"/>
      <c r="Z157" s="15"/>
      <c r="AA157" s="15"/>
      <c r="AB157" s="15"/>
      <c r="AC157" s="15"/>
      <c r="AD157" s="15"/>
      <c r="AE157" s="15"/>
      <c r="AT157" s="292" t="s">
        <v>304</v>
      </c>
      <c r="AU157" s="292" t="s">
        <v>88</v>
      </c>
      <c r="AV157" s="15" t="s">
        <v>86</v>
      </c>
      <c r="AW157" s="15" t="s">
        <v>5</v>
      </c>
      <c r="AX157" s="15" t="s">
        <v>78</v>
      </c>
      <c r="AY157" s="292" t="s">
        <v>167</v>
      </c>
    </row>
    <row r="158" s="13" customFormat="1">
      <c r="A158" s="13"/>
      <c r="B158" s="244"/>
      <c r="C158" s="245"/>
      <c r="D158" s="236" t="s">
        <v>304</v>
      </c>
      <c r="E158" s="268" t="s">
        <v>1</v>
      </c>
      <c r="F158" s="246" t="s">
        <v>2067</v>
      </c>
      <c r="G158" s="245"/>
      <c r="H158" s="247">
        <v>74.200000000000003</v>
      </c>
      <c r="I158" s="248"/>
      <c r="J158" s="248"/>
      <c r="K158" s="245"/>
      <c r="L158" s="245"/>
      <c r="M158" s="249"/>
      <c r="N158" s="250"/>
      <c r="O158" s="251"/>
      <c r="P158" s="251"/>
      <c r="Q158" s="251"/>
      <c r="R158" s="251"/>
      <c r="S158" s="251"/>
      <c r="T158" s="251"/>
      <c r="U158" s="251"/>
      <c r="V158" s="251"/>
      <c r="W158" s="251"/>
      <c r="X158" s="252"/>
      <c r="Y158" s="13"/>
      <c r="Z158" s="13"/>
      <c r="AA158" s="13"/>
      <c r="AB158" s="13"/>
      <c r="AC158" s="13"/>
      <c r="AD158" s="13"/>
      <c r="AE158" s="13"/>
      <c r="AT158" s="253" t="s">
        <v>304</v>
      </c>
      <c r="AU158" s="253" t="s">
        <v>88</v>
      </c>
      <c r="AV158" s="13" t="s">
        <v>88</v>
      </c>
      <c r="AW158" s="13" t="s">
        <v>5</v>
      </c>
      <c r="AX158" s="13" t="s">
        <v>78</v>
      </c>
      <c r="AY158" s="253" t="s">
        <v>167</v>
      </c>
    </row>
    <row r="159" s="13" customFormat="1">
      <c r="A159" s="13"/>
      <c r="B159" s="244"/>
      <c r="C159" s="245"/>
      <c r="D159" s="236" t="s">
        <v>304</v>
      </c>
      <c r="E159" s="268" t="s">
        <v>1</v>
      </c>
      <c r="F159" s="246" t="s">
        <v>2068</v>
      </c>
      <c r="G159" s="245"/>
      <c r="H159" s="247">
        <v>11.199999999999999</v>
      </c>
      <c r="I159" s="248"/>
      <c r="J159" s="248"/>
      <c r="K159" s="245"/>
      <c r="L159" s="245"/>
      <c r="M159" s="249"/>
      <c r="N159" s="250"/>
      <c r="O159" s="251"/>
      <c r="P159" s="251"/>
      <c r="Q159" s="251"/>
      <c r="R159" s="251"/>
      <c r="S159" s="251"/>
      <c r="T159" s="251"/>
      <c r="U159" s="251"/>
      <c r="V159" s="251"/>
      <c r="W159" s="251"/>
      <c r="X159" s="252"/>
      <c r="Y159" s="13"/>
      <c r="Z159" s="13"/>
      <c r="AA159" s="13"/>
      <c r="AB159" s="13"/>
      <c r="AC159" s="13"/>
      <c r="AD159" s="13"/>
      <c r="AE159" s="13"/>
      <c r="AT159" s="253" t="s">
        <v>304</v>
      </c>
      <c r="AU159" s="253" t="s">
        <v>88</v>
      </c>
      <c r="AV159" s="13" t="s">
        <v>88</v>
      </c>
      <c r="AW159" s="13" t="s">
        <v>5</v>
      </c>
      <c r="AX159" s="13" t="s">
        <v>78</v>
      </c>
      <c r="AY159" s="253" t="s">
        <v>167</v>
      </c>
    </row>
    <row r="160" s="13" customFormat="1">
      <c r="A160" s="13"/>
      <c r="B160" s="244"/>
      <c r="C160" s="245"/>
      <c r="D160" s="236" t="s">
        <v>304</v>
      </c>
      <c r="E160" s="268" t="s">
        <v>1</v>
      </c>
      <c r="F160" s="246" t="s">
        <v>2069</v>
      </c>
      <c r="G160" s="245"/>
      <c r="H160" s="247">
        <v>24.800000000000001</v>
      </c>
      <c r="I160" s="248"/>
      <c r="J160" s="248"/>
      <c r="K160" s="245"/>
      <c r="L160" s="245"/>
      <c r="M160" s="249"/>
      <c r="N160" s="250"/>
      <c r="O160" s="251"/>
      <c r="P160" s="251"/>
      <c r="Q160" s="251"/>
      <c r="R160" s="251"/>
      <c r="S160" s="251"/>
      <c r="T160" s="251"/>
      <c r="U160" s="251"/>
      <c r="V160" s="251"/>
      <c r="W160" s="251"/>
      <c r="X160" s="252"/>
      <c r="Y160" s="13"/>
      <c r="Z160" s="13"/>
      <c r="AA160" s="13"/>
      <c r="AB160" s="13"/>
      <c r="AC160" s="13"/>
      <c r="AD160" s="13"/>
      <c r="AE160" s="13"/>
      <c r="AT160" s="253" t="s">
        <v>304</v>
      </c>
      <c r="AU160" s="253" t="s">
        <v>88</v>
      </c>
      <c r="AV160" s="13" t="s">
        <v>88</v>
      </c>
      <c r="AW160" s="13" t="s">
        <v>5</v>
      </c>
      <c r="AX160" s="13" t="s">
        <v>78</v>
      </c>
      <c r="AY160" s="253" t="s">
        <v>167</v>
      </c>
    </row>
    <row r="161" s="16" customFormat="1">
      <c r="A161" s="16"/>
      <c r="B161" s="293"/>
      <c r="C161" s="294"/>
      <c r="D161" s="236" t="s">
        <v>304</v>
      </c>
      <c r="E161" s="295" t="s">
        <v>1</v>
      </c>
      <c r="F161" s="296" t="s">
        <v>2070</v>
      </c>
      <c r="G161" s="294"/>
      <c r="H161" s="297">
        <v>110.2</v>
      </c>
      <c r="I161" s="298"/>
      <c r="J161" s="298"/>
      <c r="K161" s="294"/>
      <c r="L161" s="294"/>
      <c r="M161" s="299"/>
      <c r="N161" s="300"/>
      <c r="O161" s="301"/>
      <c r="P161" s="301"/>
      <c r="Q161" s="301"/>
      <c r="R161" s="301"/>
      <c r="S161" s="301"/>
      <c r="T161" s="301"/>
      <c r="U161" s="301"/>
      <c r="V161" s="301"/>
      <c r="W161" s="301"/>
      <c r="X161" s="302"/>
      <c r="Y161" s="16"/>
      <c r="Z161" s="16"/>
      <c r="AA161" s="16"/>
      <c r="AB161" s="16"/>
      <c r="AC161" s="16"/>
      <c r="AD161" s="16"/>
      <c r="AE161" s="16"/>
      <c r="AT161" s="303" t="s">
        <v>304</v>
      </c>
      <c r="AU161" s="303" t="s">
        <v>88</v>
      </c>
      <c r="AV161" s="16" t="s">
        <v>188</v>
      </c>
      <c r="AW161" s="16" t="s">
        <v>5</v>
      </c>
      <c r="AX161" s="16" t="s">
        <v>78</v>
      </c>
      <c r="AY161" s="303" t="s">
        <v>167</v>
      </c>
    </row>
    <row r="162" s="15" customFormat="1">
      <c r="A162" s="15"/>
      <c r="B162" s="283"/>
      <c r="C162" s="284"/>
      <c r="D162" s="236" t="s">
        <v>304</v>
      </c>
      <c r="E162" s="285" t="s">
        <v>1</v>
      </c>
      <c r="F162" s="286" t="s">
        <v>2071</v>
      </c>
      <c r="G162" s="284"/>
      <c r="H162" s="285" t="s">
        <v>1</v>
      </c>
      <c r="I162" s="287"/>
      <c r="J162" s="287"/>
      <c r="K162" s="284"/>
      <c r="L162" s="284"/>
      <c r="M162" s="288"/>
      <c r="N162" s="289"/>
      <c r="O162" s="290"/>
      <c r="P162" s="290"/>
      <c r="Q162" s="290"/>
      <c r="R162" s="290"/>
      <c r="S162" s="290"/>
      <c r="T162" s="290"/>
      <c r="U162" s="290"/>
      <c r="V162" s="290"/>
      <c r="W162" s="290"/>
      <c r="X162" s="291"/>
      <c r="Y162" s="15"/>
      <c r="Z162" s="15"/>
      <c r="AA162" s="15"/>
      <c r="AB162" s="15"/>
      <c r="AC162" s="15"/>
      <c r="AD162" s="15"/>
      <c r="AE162" s="15"/>
      <c r="AT162" s="292" t="s">
        <v>304</v>
      </c>
      <c r="AU162" s="292" t="s">
        <v>88</v>
      </c>
      <c r="AV162" s="15" t="s">
        <v>86</v>
      </c>
      <c r="AW162" s="15" t="s">
        <v>5</v>
      </c>
      <c r="AX162" s="15" t="s">
        <v>78</v>
      </c>
      <c r="AY162" s="292" t="s">
        <v>167</v>
      </c>
    </row>
    <row r="163" s="13" customFormat="1">
      <c r="A163" s="13"/>
      <c r="B163" s="244"/>
      <c r="C163" s="245"/>
      <c r="D163" s="236" t="s">
        <v>304</v>
      </c>
      <c r="E163" s="268" t="s">
        <v>1</v>
      </c>
      <c r="F163" s="246" t="s">
        <v>2072</v>
      </c>
      <c r="G163" s="245"/>
      <c r="H163" s="247">
        <v>87.099999999999994</v>
      </c>
      <c r="I163" s="248"/>
      <c r="J163" s="248"/>
      <c r="K163" s="245"/>
      <c r="L163" s="245"/>
      <c r="M163" s="249"/>
      <c r="N163" s="250"/>
      <c r="O163" s="251"/>
      <c r="P163" s="251"/>
      <c r="Q163" s="251"/>
      <c r="R163" s="251"/>
      <c r="S163" s="251"/>
      <c r="T163" s="251"/>
      <c r="U163" s="251"/>
      <c r="V163" s="251"/>
      <c r="W163" s="251"/>
      <c r="X163" s="252"/>
      <c r="Y163" s="13"/>
      <c r="Z163" s="13"/>
      <c r="AA163" s="13"/>
      <c r="AB163" s="13"/>
      <c r="AC163" s="13"/>
      <c r="AD163" s="13"/>
      <c r="AE163" s="13"/>
      <c r="AT163" s="253" t="s">
        <v>304</v>
      </c>
      <c r="AU163" s="253" t="s">
        <v>88</v>
      </c>
      <c r="AV163" s="13" t="s">
        <v>88</v>
      </c>
      <c r="AW163" s="13" t="s">
        <v>5</v>
      </c>
      <c r="AX163" s="13" t="s">
        <v>78</v>
      </c>
      <c r="AY163" s="253" t="s">
        <v>167</v>
      </c>
    </row>
    <row r="164" s="13" customFormat="1">
      <c r="A164" s="13"/>
      <c r="B164" s="244"/>
      <c r="C164" s="245"/>
      <c r="D164" s="236" t="s">
        <v>304</v>
      </c>
      <c r="E164" s="268" t="s">
        <v>1</v>
      </c>
      <c r="F164" s="246" t="s">
        <v>2073</v>
      </c>
      <c r="G164" s="245"/>
      <c r="H164" s="247">
        <v>15</v>
      </c>
      <c r="I164" s="248"/>
      <c r="J164" s="248"/>
      <c r="K164" s="245"/>
      <c r="L164" s="245"/>
      <c r="M164" s="249"/>
      <c r="N164" s="250"/>
      <c r="O164" s="251"/>
      <c r="P164" s="251"/>
      <c r="Q164" s="251"/>
      <c r="R164" s="251"/>
      <c r="S164" s="251"/>
      <c r="T164" s="251"/>
      <c r="U164" s="251"/>
      <c r="V164" s="251"/>
      <c r="W164" s="251"/>
      <c r="X164" s="252"/>
      <c r="Y164" s="13"/>
      <c r="Z164" s="13"/>
      <c r="AA164" s="13"/>
      <c r="AB164" s="13"/>
      <c r="AC164" s="13"/>
      <c r="AD164" s="13"/>
      <c r="AE164" s="13"/>
      <c r="AT164" s="253" t="s">
        <v>304</v>
      </c>
      <c r="AU164" s="253" t="s">
        <v>88</v>
      </c>
      <c r="AV164" s="13" t="s">
        <v>88</v>
      </c>
      <c r="AW164" s="13" t="s">
        <v>5</v>
      </c>
      <c r="AX164" s="13" t="s">
        <v>78</v>
      </c>
      <c r="AY164" s="253" t="s">
        <v>167</v>
      </c>
    </row>
    <row r="165" s="15" customFormat="1">
      <c r="A165" s="15"/>
      <c r="B165" s="283"/>
      <c r="C165" s="284"/>
      <c r="D165" s="236" t="s">
        <v>304</v>
      </c>
      <c r="E165" s="285" t="s">
        <v>1</v>
      </c>
      <c r="F165" s="286" t="s">
        <v>2074</v>
      </c>
      <c r="G165" s="284"/>
      <c r="H165" s="285" t="s">
        <v>1</v>
      </c>
      <c r="I165" s="287"/>
      <c r="J165" s="287"/>
      <c r="K165" s="284"/>
      <c r="L165" s="284"/>
      <c r="M165" s="288"/>
      <c r="N165" s="289"/>
      <c r="O165" s="290"/>
      <c r="P165" s="290"/>
      <c r="Q165" s="290"/>
      <c r="R165" s="290"/>
      <c r="S165" s="290"/>
      <c r="T165" s="290"/>
      <c r="U165" s="290"/>
      <c r="V165" s="290"/>
      <c r="W165" s="290"/>
      <c r="X165" s="291"/>
      <c r="Y165" s="15"/>
      <c r="Z165" s="15"/>
      <c r="AA165" s="15"/>
      <c r="AB165" s="15"/>
      <c r="AC165" s="15"/>
      <c r="AD165" s="15"/>
      <c r="AE165" s="15"/>
      <c r="AT165" s="292" t="s">
        <v>304</v>
      </c>
      <c r="AU165" s="292" t="s">
        <v>88</v>
      </c>
      <c r="AV165" s="15" t="s">
        <v>86</v>
      </c>
      <c r="AW165" s="15" t="s">
        <v>5</v>
      </c>
      <c r="AX165" s="15" t="s">
        <v>78</v>
      </c>
      <c r="AY165" s="292" t="s">
        <v>167</v>
      </c>
    </row>
    <row r="166" s="13" customFormat="1">
      <c r="A166" s="13"/>
      <c r="B166" s="244"/>
      <c r="C166" s="245"/>
      <c r="D166" s="236" t="s">
        <v>304</v>
      </c>
      <c r="E166" s="268" t="s">
        <v>1</v>
      </c>
      <c r="F166" s="246" t="s">
        <v>2075</v>
      </c>
      <c r="G166" s="245"/>
      <c r="H166" s="247">
        <v>16.600000000000001</v>
      </c>
      <c r="I166" s="248"/>
      <c r="J166" s="248"/>
      <c r="K166" s="245"/>
      <c r="L166" s="245"/>
      <c r="M166" s="249"/>
      <c r="N166" s="250"/>
      <c r="O166" s="251"/>
      <c r="P166" s="251"/>
      <c r="Q166" s="251"/>
      <c r="R166" s="251"/>
      <c r="S166" s="251"/>
      <c r="T166" s="251"/>
      <c r="U166" s="251"/>
      <c r="V166" s="251"/>
      <c r="W166" s="251"/>
      <c r="X166" s="252"/>
      <c r="Y166" s="13"/>
      <c r="Z166" s="13"/>
      <c r="AA166" s="13"/>
      <c r="AB166" s="13"/>
      <c r="AC166" s="13"/>
      <c r="AD166" s="13"/>
      <c r="AE166" s="13"/>
      <c r="AT166" s="253" t="s">
        <v>304</v>
      </c>
      <c r="AU166" s="253" t="s">
        <v>88</v>
      </c>
      <c r="AV166" s="13" t="s">
        <v>88</v>
      </c>
      <c r="AW166" s="13" t="s">
        <v>5</v>
      </c>
      <c r="AX166" s="13" t="s">
        <v>78</v>
      </c>
      <c r="AY166" s="253" t="s">
        <v>167</v>
      </c>
    </row>
    <row r="167" s="13" customFormat="1">
      <c r="A167" s="13"/>
      <c r="B167" s="244"/>
      <c r="C167" s="245"/>
      <c r="D167" s="236" t="s">
        <v>304</v>
      </c>
      <c r="E167" s="268" t="s">
        <v>1</v>
      </c>
      <c r="F167" s="246" t="s">
        <v>2076</v>
      </c>
      <c r="G167" s="245"/>
      <c r="H167" s="247">
        <v>10</v>
      </c>
      <c r="I167" s="248"/>
      <c r="J167" s="248"/>
      <c r="K167" s="245"/>
      <c r="L167" s="245"/>
      <c r="M167" s="249"/>
      <c r="N167" s="250"/>
      <c r="O167" s="251"/>
      <c r="P167" s="251"/>
      <c r="Q167" s="251"/>
      <c r="R167" s="251"/>
      <c r="S167" s="251"/>
      <c r="T167" s="251"/>
      <c r="U167" s="251"/>
      <c r="V167" s="251"/>
      <c r="W167" s="251"/>
      <c r="X167" s="252"/>
      <c r="Y167" s="13"/>
      <c r="Z167" s="13"/>
      <c r="AA167" s="13"/>
      <c r="AB167" s="13"/>
      <c r="AC167" s="13"/>
      <c r="AD167" s="13"/>
      <c r="AE167" s="13"/>
      <c r="AT167" s="253" t="s">
        <v>304</v>
      </c>
      <c r="AU167" s="253" t="s">
        <v>88</v>
      </c>
      <c r="AV167" s="13" t="s">
        <v>88</v>
      </c>
      <c r="AW167" s="13" t="s">
        <v>5</v>
      </c>
      <c r="AX167" s="13" t="s">
        <v>78</v>
      </c>
      <c r="AY167" s="253" t="s">
        <v>167</v>
      </c>
    </row>
    <row r="168" s="15" customFormat="1">
      <c r="A168" s="15"/>
      <c r="B168" s="283"/>
      <c r="C168" s="284"/>
      <c r="D168" s="236" t="s">
        <v>304</v>
      </c>
      <c r="E168" s="285" t="s">
        <v>1</v>
      </c>
      <c r="F168" s="286" t="s">
        <v>2077</v>
      </c>
      <c r="G168" s="284"/>
      <c r="H168" s="285" t="s">
        <v>1</v>
      </c>
      <c r="I168" s="287"/>
      <c r="J168" s="287"/>
      <c r="K168" s="284"/>
      <c r="L168" s="284"/>
      <c r="M168" s="288"/>
      <c r="N168" s="289"/>
      <c r="O168" s="290"/>
      <c r="P168" s="290"/>
      <c r="Q168" s="290"/>
      <c r="R168" s="290"/>
      <c r="S168" s="290"/>
      <c r="T168" s="290"/>
      <c r="U168" s="290"/>
      <c r="V168" s="290"/>
      <c r="W168" s="290"/>
      <c r="X168" s="291"/>
      <c r="Y168" s="15"/>
      <c r="Z168" s="15"/>
      <c r="AA168" s="15"/>
      <c r="AB168" s="15"/>
      <c r="AC168" s="15"/>
      <c r="AD168" s="15"/>
      <c r="AE168" s="15"/>
      <c r="AT168" s="292" t="s">
        <v>304</v>
      </c>
      <c r="AU168" s="292" t="s">
        <v>88</v>
      </c>
      <c r="AV168" s="15" t="s">
        <v>86</v>
      </c>
      <c r="AW168" s="15" t="s">
        <v>5</v>
      </c>
      <c r="AX168" s="15" t="s">
        <v>78</v>
      </c>
      <c r="AY168" s="292" t="s">
        <v>167</v>
      </c>
    </row>
    <row r="169" s="13" customFormat="1">
      <c r="A169" s="13"/>
      <c r="B169" s="244"/>
      <c r="C169" s="245"/>
      <c r="D169" s="236" t="s">
        <v>304</v>
      </c>
      <c r="E169" s="268" t="s">
        <v>1</v>
      </c>
      <c r="F169" s="246" t="s">
        <v>2078</v>
      </c>
      <c r="G169" s="245"/>
      <c r="H169" s="247">
        <v>38.5</v>
      </c>
      <c r="I169" s="248"/>
      <c r="J169" s="248"/>
      <c r="K169" s="245"/>
      <c r="L169" s="245"/>
      <c r="M169" s="249"/>
      <c r="N169" s="250"/>
      <c r="O169" s="251"/>
      <c r="P169" s="251"/>
      <c r="Q169" s="251"/>
      <c r="R169" s="251"/>
      <c r="S169" s="251"/>
      <c r="T169" s="251"/>
      <c r="U169" s="251"/>
      <c r="V169" s="251"/>
      <c r="W169" s="251"/>
      <c r="X169" s="252"/>
      <c r="Y169" s="13"/>
      <c r="Z169" s="13"/>
      <c r="AA169" s="13"/>
      <c r="AB169" s="13"/>
      <c r="AC169" s="13"/>
      <c r="AD169" s="13"/>
      <c r="AE169" s="13"/>
      <c r="AT169" s="253" t="s">
        <v>304</v>
      </c>
      <c r="AU169" s="253" t="s">
        <v>88</v>
      </c>
      <c r="AV169" s="13" t="s">
        <v>88</v>
      </c>
      <c r="AW169" s="13" t="s">
        <v>5</v>
      </c>
      <c r="AX169" s="13" t="s">
        <v>78</v>
      </c>
      <c r="AY169" s="253" t="s">
        <v>167</v>
      </c>
    </row>
    <row r="170" s="13" customFormat="1">
      <c r="A170" s="13"/>
      <c r="B170" s="244"/>
      <c r="C170" s="245"/>
      <c r="D170" s="236" t="s">
        <v>304</v>
      </c>
      <c r="E170" s="268" t="s">
        <v>1</v>
      </c>
      <c r="F170" s="246" t="s">
        <v>2079</v>
      </c>
      <c r="G170" s="245"/>
      <c r="H170" s="247">
        <v>27</v>
      </c>
      <c r="I170" s="248"/>
      <c r="J170" s="248"/>
      <c r="K170" s="245"/>
      <c r="L170" s="245"/>
      <c r="M170" s="249"/>
      <c r="N170" s="250"/>
      <c r="O170" s="251"/>
      <c r="P170" s="251"/>
      <c r="Q170" s="251"/>
      <c r="R170" s="251"/>
      <c r="S170" s="251"/>
      <c r="T170" s="251"/>
      <c r="U170" s="251"/>
      <c r="V170" s="251"/>
      <c r="W170" s="251"/>
      <c r="X170" s="252"/>
      <c r="Y170" s="13"/>
      <c r="Z170" s="13"/>
      <c r="AA170" s="13"/>
      <c r="AB170" s="13"/>
      <c r="AC170" s="13"/>
      <c r="AD170" s="13"/>
      <c r="AE170" s="13"/>
      <c r="AT170" s="253" t="s">
        <v>304</v>
      </c>
      <c r="AU170" s="253" t="s">
        <v>88</v>
      </c>
      <c r="AV170" s="13" t="s">
        <v>88</v>
      </c>
      <c r="AW170" s="13" t="s">
        <v>5</v>
      </c>
      <c r="AX170" s="13" t="s">
        <v>78</v>
      </c>
      <c r="AY170" s="253" t="s">
        <v>167</v>
      </c>
    </row>
    <row r="171" s="16" customFormat="1">
      <c r="A171" s="16"/>
      <c r="B171" s="293"/>
      <c r="C171" s="294"/>
      <c r="D171" s="236" t="s">
        <v>304</v>
      </c>
      <c r="E171" s="295" t="s">
        <v>1</v>
      </c>
      <c r="F171" s="296" t="s">
        <v>2080</v>
      </c>
      <c r="G171" s="294"/>
      <c r="H171" s="297">
        <v>194.19999999999999</v>
      </c>
      <c r="I171" s="298"/>
      <c r="J171" s="298"/>
      <c r="K171" s="294"/>
      <c r="L171" s="294"/>
      <c r="M171" s="299"/>
      <c r="N171" s="300"/>
      <c r="O171" s="301"/>
      <c r="P171" s="301"/>
      <c r="Q171" s="301"/>
      <c r="R171" s="301"/>
      <c r="S171" s="301"/>
      <c r="T171" s="301"/>
      <c r="U171" s="301"/>
      <c r="V171" s="301"/>
      <c r="W171" s="301"/>
      <c r="X171" s="302"/>
      <c r="Y171" s="16"/>
      <c r="Z171" s="16"/>
      <c r="AA171" s="16"/>
      <c r="AB171" s="16"/>
      <c r="AC171" s="16"/>
      <c r="AD171" s="16"/>
      <c r="AE171" s="16"/>
      <c r="AT171" s="303" t="s">
        <v>304</v>
      </c>
      <c r="AU171" s="303" t="s">
        <v>88</v>
      </c>
      <c r="AV171" s="16" t="s">
        <v>188</v>
      </c>
      <c r="AW171" s="16" t="s">
        <v>5</v>
      </c>
      <c r="AX171" s="16" t="s">
        <v>78</v>
      </c>
      <c r="AY171" s="303" t="s">
        <v>167</v>
      </c>
    </row>
    <row r="172" s="14" customFormat="1">
      <c r="A172" s="14"/>
      <c r="B172" s="269"/>
      <c r="C172" s="270"/>
      <c r="D172" s="236" t="s">
        <v>304</v>
      </c>
      <c r="E172" s="271" t="s">
        <v>1</v>
      </c>
      <c r="F172" s="272" t="s">
        <v>1231</v>
      </c>
      <c r="G172" s="270"/>
      <c r="H172" s="273">
        <v>574.70000000000005</v>
      </c>
      <c r="I172" s="274"/>
      <c r="J172" s="274"/>
      <c r="K172" s="270"/>
      <c r="L172" s="270"/>
      <c r="M172" s="275"/>
      <c r="N172" s="276"/>
      <c r="O172" s="277"/>
      <c r="P172" s="277"/>
      <c r="Q172" s="277"/>
      <c r="R172" s="277"/>
      <c r="S172" s="277"/>
      <c r="T172" s="277"/>
      <c r="U172" s="277"/>
      <c r="V172" s="277"/>
      <c r="W172" s="277"/>
      <c r="X172" s="278"/>
      <c r="Y172" s="14"/>
      <c r="Z172" s="14"/>
      <c r="AA172" s="14"/>
      <c r="AB172" s="14"/>
      <c r="AC172" s="14"/>
      <c r="AD172" s="14"/>
      <c r="AE172" s="14"/>
      <c r="AT172" s="279" t="s">
        <v>304</v>
      </c>
      <c r="AU172" s="279" t="s">
        <v>88</v>
      </c>
      <c r="AV172" s="14" t="s">
        <v>174</v>
      </c>
      <c r="AW172" s="14" t="s">
        <v>5</v>
      </c>
      <c r="AX172" s="14" t="s">
        <v>86</v>
      </c>
      <c r="AY172" s="279" t="s">
        <v>167</v>
      </c>
    </row>
    <row r="173" s="2" customFormat="1">
      <c r="A173" s="39"/>
      <c r="B173" s="40"/>
      <c r="C173" s="222" t="s">
        <v>215</v>
      </c>
      <c r="D173" s="222" t="s">
        <v>169</v>
      </c>
      <c r="E173" s="223" t="s">
        <v>2081</v>
      </c>
      <c r="F173" s="224" t="s">
        <v>2082</v>
      </c>
      <c r="G173" s="225" t="s">
        <v>172</v>
      </c>
      <c r="H173" s="226">
        <v>617.39999999999998</v>
      </c>
      <c r="I173" s="227"/>
      <c r="J173" s="227"/>
      <c r="K173" s="228">
        <f>ROUND(P173*H173,2)</f>
        <v>0</v>
      </c>
      <c r="L173" s="224" t="s">
        <v>173</v>
      </c>
      <c r="M173" s="45"/>
      <c r="N173" s="229" t="s">
        <v>1</v>
      </c>
      <c r="O173" s="230" t="s">
        <v>41</v>
      </c>
      <c r="P173" s="231">
        <f>I173+J173</f>
        <v>0</v>
      </c>
      <c r="Q173" s="231">
        <f>ROUND(I173*H173,2)</f>
        <v>0</v>
      </c>
      <c r="R173" s="231">
        <f>ROUND(J173*H173,2)</f>
        <v>0</v>
      </c>
      <c r="S173" s="92"/>
      <c r="T173" s="232">
        <f>S173*H173</f>
        <v>0</v>
      </c>
      <c r="U173" s="232">
        <v>0.00084000000000000003</v>
      </c>
      <c r="V173" s="232">
        <f>U173*H173</f>
        <v>0.51861599999999997</v>
      </c>
      <c r="W173" s="232">
        <v>0</v>
      </c>
      <c r="X173" s="233">
        <f>W173*H173</f>
        <v>0</v>
      </c>
      <c r="Y173" s="39"/>
      <c r="Z173" s="39"/>
      <c r="AA173" s="39"/>
      <c r="AB173" s="39"/>
      <c r="AC173" s="39"/>
      <c r="AD173" s="39"/>
      <c r="AE173" s="39"/>
      <c r="AR173" s="234" t="s">
        <v>174</v>
      </c>
      <c r="AT173" s="234" t="s">
        <v>169</v>
      </c>
      <c r="AU173" s="234" t="s">
        <v>88</v>
      </c>
      <c r="AY173" s="18" t="s">
        <v>167</v>
      </c>
      <c r="BE173" s="235">
        <f>IF(O173="základní",K173,0)</f>
        <v>0</v>
      </c>
      <c r="BF173" s="235">
        <f>IF(O173="snížená",K173,0)</f>
        <v>0</v>
      </c>
      <c r="BG173" s="235">
        <f>IF(O173="zákl. přenesená",K173,0)</f>
        <v>0</v>
      </c>
      <c r="BH173" s="235">
        <f>IF(O173="sníž. přenesená",K173,0)</f>
        <v>0</v>
      </c>
      <c r="BI173" s="235">
        <f>IF(O173="nulová",K173,0)</f>
        <v>0</v>
      </c>
      <c r="BJ173" s="18" t="s">
        <v>86</v>
      </c>
      <c r="BK173" s="235">
        <f>ROUND(P173*H173,2)</f>
        <v>0</v>
      </c>
      <c r="BL173" s="18" t="s">
        <v>174</v>
      </c>
      <c r="BM173" s="234" t="s">
        <v>2083</v>
      </c>
    </row>
    <row r="174" s="2" customFormat="1">
      <c r="A174" s="39"/>
      <c r="B174" s="40"/>
      <c r="C174" s="41"/>
      <c r="D174" s="236" t="s">
        <v>176</v>
      </c>
      <c r="E174" s="41"/>
      <c r="F174" s="237" t="s">
        <v>2082</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176</v>
      </c>
      <c r="AU174" s="18" t="s">
        <v>88</v>
      </c>
    </row>
    <row r="175" s="2" customFormat="1">
      <c r="A175" s="39"/>
      <c r="B175" s="40"/>
      <c r="C175" s="41"/>
      <c r="D175" s="241" t="s">
        <v>178</v>
      </c>
      <c r="E175" s="41"/>
      <c r="F175" s="242" t="s">
        <v>2084</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178</v>
      </c>
      <c r="AU175" s="18" t="s">
        <v>88</v>
      </c>
    </row>
    <row r="176" s="13" customFormat="1">
      <c r="A176" s="13"/>
      <c r="B176" s="244"/>
      <c r="C176" s="245"/>
      <c r="D176" s="236" t="s">
        <v>304</v>
      </c>
      <c r="E176" s="268" t="s">
        <v>1</v>
      </c>
      <c r="F176" s="246" t="s">
        <v>2085</v>
      </c>
      <c r="G176" s="245"/>
      <c r="H176" s="247">
        <v>141.40000000000001</v>
      </c>
      <c r="I176" s="248"/>
      <c r="J176" s="248"/>
      <c r="K176" s="245"/>
      <c r="L176" s="245"/>
      <c r="M176" s="249"/>
      <c r="N176" s="250"/>
      <c r="O176" s="251"/>
      <c r="P176" s="251"/>
      <c r="Q176" s="251"/>
      <c r="R176" s="251"/>
      <c r="S176" s="251"/>
      <c r="T176" s="251"/>
      <c r="U176" s="251"/>
      <c r="V176" s="251"/>
      <c r="W176" s="251"/>
      <c r="X176" s="252"/>
      <c r="Y176" s="13"/>
      <c r="Z176" s="13"/>
      <c r="AA176" s="13"/>
      <c r="AB176" s="13"/>
      <c r="AC176" s="13"/>
      <c r="AD176" s="13"/>
      <c r="AE176" s="13"/>
      <c r="AT176" s="253" t="s">
        <v>304</v>
      </c>
      <c r="AU176" s="253" t="s">
        <v>88</v>
      </c>
      <c r="AV176" s="13" t="s">
        <v>88</v>
      </c>
      <c r="AW176" s="13" t="s">
        <v>5</v>
      </c>
      <c r="AX176" s="13" t="s">
        <v>78</v>
      </c>
      <c r="AY176" s="253" t="s">
        <v>167</v>
      </c>
    </row>
    <row r="177" s="13" customFormat="1">
      <c r="A177" s="13"/>
      <c r="B177" s="244"/>
      <c r="C177" s="245"/>
      <c r="D177" s="236" t="s">
        <v>304</v>
      </c>
      <c r="E177" s="268" t="s">
        <v>1</v>
      </c>
      <c r="F177" s="246" t="s">
        <v>2086</v>
      </c>
      <c r="G177" s="245"/>
      <c r="H177" s="247">
        <v>476</v>
      </c>
      <c r="I177" s="248"/>
      <c r="J177" s="248"/>
      <c r="K177" s="245"/>
      <c r="L177" s="245"/>
      <c r="M177" s="249"/>
      <c r="N177" s="250"/>
      <c r="O177" s="251"/>
      <c r="P177" s="251"/>
      <c r="Q177" s="251"/>
      <c r="R177" s="251"/>
      <c r="S177" s="251"/>
      <c r="T177" s="251"/>
      <c r="U177" s="251"/>
      <c r="V177" s="251"/>
      <c r="W177" s="251"/>
      <c r="X177" s="252"/>
      <c r="Y177" s="13"/>
      <c r="Z177" s="13"/>
      <c r="AA177" s="13"/>
      <c r="AB177" s="13"/>
      <c r="AC177" s="13"/>
      <c r="AD177" s="13"/>
      <c r="AE177" s="13"/>
      <c r="AT177" s="253" t="s">
        <v>304</v>
      </c>
      <c r="AU177" s="253" t="s">
        <v>88</v>
      </c>
      <c r="AV177" s="13" t="s">
        <v>88</v>
      </c>
      <c r="AW177" s="13" t="s">
        <v>5</v>
      </c>
      <c r="AX177" s="13" t="s">
        <v>78</v>
      </c>
      <c r="AY177" s="253" t="s">
        <v>167</v>
      </c>
    </row>
    <row r="178" s="14" customFormat="1">
      <c r="A178" s="14"/>
      <c r="B178" s="269"/>
      <c r="C178" s="270"/>
      <c r="D178" s="236" t="s">
        <v>304</v>
      </c>
      <c r="E178" s="271" t="s">
        <v>1</v>
      </c>
      <c r="F178" s="272" t="s">
        <v>1231</v>
      </c>
      <c r="G178" s="270"/>
      <c r="H178" s="273">
        <v>617.39999999999998</v>
      </c>
      <c r="I178" s="274"/>
      <c r="J178" s="274"/>
      <c r="K178" s="270"/>
      <c r="L178" s="270"/>
      <c r="M178" s="275"/>
      <c r="N178" s="276"/>
      <c r="O178" s="277"/>
      <c r="P178" s="277"/>
      <c r="Q178" s="277"/>
      <c r="R178" s="277"/>
      <c r="S178" s="277"/>
      <c r="T178" s="277"/>
      <c r="U178" s="277"/>
      <c r="V178" s="277"/>
      <c r="W178" s="277"/>
      <c r="X178" s="278"/>
      <c r="Y178" s="14"/>
      <c r="Z178" s="14"/>
      <c r="AA178" s="14"/>
      <c r="AB178" s="14"/>
      <c r="AC178" s="14"/>
      <c r="AD178" s="14"/>
      <c r="AE178" s="14"/>
      <c r="AT178" s="279" t="s">
        <v>304</v>
      </c>
      <c r="AU178" s="279" t="s">
        <v>88</v>
      </c>
      <c r="AV178" s="14" t="s">
        <v>174</v>
      </c>
      <c r="AW178" s="14" t="s">
        <v>5</v>
      </c>
      <c r="AX178" s="14" t="s">
        <v>86</v>
      </c>
      <c r="AY178" s="279" t="s">
        <v>167</v>
      </c>
    </row>
    <row r="179" s="2" customFormat="1" ht="24.15" customHeight="1">
      <c r="A179" s="39"/>
      <c r="B179" s="40"/>
      <c r="C179" s="222" t="s">
        <v>221</v>
      </c>
      <c r="D179" s="222" t="s">
        <v>169</v>
      </c>
      <c r="E179" s="223" t="s">
        <v>2087</v>
      </c>
      <c r="F179" s="224" t="s">
        <v>2088</v>
      </c>
      <c r="G179" s="225" t="s">
        <v>172</v>
      </c>
      <c r="H179" s="226">
        <v>617.39999999999998</v>
      </c>
      <c r="I179" s="227"/>
      <c r="J179" s="227"/>
      <c r="K179" s="228">
        <f>ROUND(P179*H179,2)</f>
        <v>0</v>
      </c>
      <c r="L179" s="224" t="s">
        <v>173</v>
      </c>
      <c r="M179" s="45"/>
      <c r="N179" s="229" t="s">
        <v>1</v>
      </c>
      <c r="O179" s="230" t="s">
        <v>41</v>
      </c>
      <c r="P179" s="231">
        <f>I179+J179</f>
        <v>0</v>
      </c>
      <c r="Q179" s="231">
        <f>ROUND(I179*H179,2)</f>
        <v>0</v>
      </c>
      <c r="R179" s="231">
        <f>ROUND(J179*H179,2)</f>
        <v>0</v>
      </c>
      <c r="S179" s="92"/>
      <c r="T179" s="232">
        <f>S179*H179</f>
        <v>0</v>
      </c>
      <c r="U179" s="232">
        <v>0</v>
      </c>
      <c r="V179" s="232">
        <f>U179*H179</f>
        <v>0</v>
      </c>
      <c r="W179" s="232">
        <v>0</v>
      </c>
      <c r="X179" s="233">
        <f>W179*H179</f>
        <v>0</v>
      </c>
      <c r="Y179" s="39"/>
      <c r="Z179" s="39"/>
      <c r="AA179" s="39"/>
      <c r="AB179" s="39"/>
      <c r="AC179" s="39"/>
      <c r="AD179" s="39"/>
      <c r="AE179" s="39"/>
      <c r="AR179" s="234" t="s">
        <v>174</v>
      </c>
      <c r="AT179" s="234" t="s">
        <v>169</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174</v>
      </c>
      <c r="BM179" s="234" t="s">
        <v>2089</v>
      </c>
    </row>
    <row r="180" s="2" customFormat="1">
      <c r="A180" s="39"/>
      <c r="B180" s="40"/>
      <c r="C180" s="41"/>
      <c r="D180" s="236" t="s">
        <v>176</v>
      </c>
      <c r="E180" s="41"/>
      <c r="F180" s="237" t="s">
        <v>2088</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2" customFormat="1">
      <c r="A181" s="39"/>
      <c r="B181" s="40"/>
      <c r="C181" s="41"/>
      <c r="D181" s="241" t="s">
        <v>178</v>
      </c>
      <c r="E181" s="41"/>
      <c r="F181" s="242" t="s">
        <v>2090</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178</v>
      </c>
      <c r="AU181" s="18" t="s">
        <v>88</v>
      </c>
    </row>
    <row r="182" s="13" customFormat="1">
      <c r="A182" s="13"/>
      <c r="B182" s="244"/>
      <c r="C182" s="245"/>
      <c r="D182" s="236" t="s">
        <v>304</v>
      </c>
      <c r="E182" s="268" t="s">
        <v>1</v>
      </c>
      <c r="F182" s="246" t="s">
        <v>2091</v>
      </c>
      <c r="G182" s="245"/>
      <c r="H182" s="247">
        <v>617.39999999999998</v>
      </c>
      <c r="I182" s="248"/>
      <c r="J182" s="248"/>
      <c r="K182" s="245"/>
      <c r="L182" s="245"/>
      <c r="M182" s="249"/>
      <c r="N182" s="250"/>
      <c r="O182" s="251"/>
      <c r="P182" s="251"/>
      <c r="Q182" s="251"/>
      <c r="R182" s="251"/>
      <c r="S182" s="251"/>
      <c r="T182" s="251"/>
      <c r="U182" s="251"/>
      <c r="V182" s="251"/>
      <c r="W182" s="251"/>
      <c r="X182" s="252"/>
      <c r="Y182" s="13"/>
      <c r="Z182" s="13"/>
      <c r="AA182" s="13"/>
      <c r="AB182" s="13"/>
      <c r="AC182" s="13"/>
      <c r="AD182" s="13"/>
      <c r="AE182" s="13"/>
      <c r="AT182" s="253" t="s">
        <v>304</v>
      </c>
      <c r="AU182" s="253" t="s">
        <v>88</v>
      </c>
      <c r="AV182" s="13" t="s">
        <v>88</v>
      </c>
      <c r="AW182" s="13" t="s">
        <v>5</v>
      </c>
      <c r="AX182" s="13" t="s">
        <v>86</v>
      </c>
      <c r="AY182" s="253" t="s">
        <v>167</v>
      </c>
    </row>
    <row r="183" s="2" customFormat="1" ht="24.15" customHeight="1">
      <c r="A183" s="39"/>
      <c r="B183" s="40"/>
      <c r="C183" s="222" t="s">
        <v>227</v>
      </c>
      <c r="D183" s="222" t="s">
        <v>169</v>
      </c>
      <c r="E183" s="223" t="s">
        <v>2092</v>
      </c>
      <c r="F183" s="224" t="s">
        <v>2093</v>
      </c>
      <c r="G183" s="225" t="s">
        <v>172</v>
      </c>
      <c r="H183" s="226">
        <v>153.80000000000001</v>
      </c>
      <c r="I183" s="227"/>
      <c r="J183" s="227"/>
      <c r="K183" s="228">
        <f>ROUND(P183*H183,2)</f>
        <v>0</v>
      </c>
      <c r="L183" s="224" t="s">
        <v>173</v>
      </c>
      <c r="M183" s="45"/>
      <c r="N183" s="229" t="s">
        <v>1</v>
      </c>
      <c r="O183" s="230" t="s">
        <v>41</v>
      </c>
      <c r="P183" s="231">
        <f>I183+J183</f>
        <v>0</v>
      </c>
      <c r="Q183" s="231">
        <f>ROUND(I183*H183,2)</f>
        <v>0</v>
      </c>
      <c r="R183" s="231">
        <f>ROUND(J183*H183,2)</f>
        <v>0</v>
      </c>
      <c r="S183" s="92"/>
      <c r="T183" s="232">
        <f>S183*H183</f>
        <v>0</v>
      </c>
      <c r="U183" s="232">
        <v>0.00084999999999999995</v>
      </c>
      <c r="V183" s="232">
        <f>U183*H183</f>
        <v>0.13073000000000001</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2094</v>
      </c>
    </row>
    <row r="184" s="2" customFormat="1">
      <c r="A184" s="39"/>
      <c r="B184" s="40"/>
      <c r="C184" s="41"/>
      <c r="D184" s="236" t="s">
        <v>176</v>
      </c>
      <c r="E184" s="41"/>
      <c r="F184" s="237" t="s">
        <v>2093</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c r="A185" s="39"/>
      <c r="B185" s="40"/>
      <c r="C185" s="41"/>
      <c r="D185" s="241" t="s">
        <v>178</v>
      </c>
      <c r="E185" s="41"/>
      <c r="F185" s="242" t="s">
        <v>2095</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178</v>
      </c>
      <c r="AU185" s="18" t="s">
        <v>88</v>
      </c>
    </row>
    <row r="186" s="13" customFormat="1">
      <c r="A186" s="13"/>
      <c r="B186" s="244"/>
      <c r="C186" s="245"/>
      <c r="D186" s="236" t="s">
        <v>304</v>
      </c>
      <c r="E186" s="268" t="s">
        <v>1</v>
      </c>
      <c r="F186" s="246" t="s">
        <v>2096</v>
      </c>
      <c r="G186" s="245"/>
      <c r="H186" s="247">
        <v>39.700000000000003</v>
      </c>
      <c r="I186" s="248"/>
      <c r="J186" s="248"/>
      <c r="K186" s="245"/>
      <c r="L186" s="245"/>
      <c r="M186" s="249"/>
      <c r="N186" s="250"/>
      <c r="O186" s="251"/>
      <c r="P186" s="251"/>
      <c r="Q186" s="251"/>
      <c r="R186" s="251"/>
      <c r="S186" s="251"/>
      <c r="T186" s="251"/>
      <c r="U186" s="251"/>
      <c r="V186" s="251"/>
      <c r="W186" s="251"/>
      <c r="X186" s="252"/>
      <c r="Y186" s="13"/>
      <c r="Z186" s="13"/>
      <c r="AA186" s="13"/>
      <c r="AB186" s="13"/>
      <c r="AC186" s="13"/>
      <c r="AD186" s="13"/>
      <c r="AE186" s="13"/>
      <c r="AT186" s="253" t="s">
        <v>304</v>
      </c>
      <c r="AU186" s="253" t="s">
        <v>88</v>
      </c>
      <c r="AV186" s="13" t="s">
        <v>88</v>
      </c>
      <c r="AW186" s="13" t="s">
        <v>5</v>
      </c>
      <c r="AX186" s="13" t="s">
        <v>78</v>
      </c>
      <c r="AY186" s="253" t="s">
        <v>167</v>
      </c>
    </row>
    <row r="187" s="13" customFormat="1">
      <c r="A187" s="13"/>
      <c r="B187" s="244"/>
      <c r="C187" s="245"/>
      <c r="D187" s="236" t="s">
        <v>304</v>
      </c>
      <c r="E187" s="268" t="s">
        <v>1</v>
      </c>
      <c r="F187" s="246" t="s">
        <v>2097</v>
      </c>
      <c r="G187" s="245"/>
      <c r="H187" s="247">
        <v>114.09999999999999</v>
      </c>
      <c r="I187" s="248"/>
      <c r="J187" s="248"/>
      <c r="K187" s="245"/>
      <c r="L187" s="245"/>
      <c r="M187" s="249"/>
      <c r="N187" s="250"/>
      <c r="O187" s="251"/>
      <c r="P187" s="251"/>
      <c r="Q187" s="251"/>
      <c r="R187" s="251"/>
      <c r="S187" s="251"/>
      <c r="T187" s="251"/>
      <c r="U187" s="251"/>
      <c r="V187" s="251"/>
      <c r="W187" s="251"/>
      <c r="X187" s="252"/>
      <c r="Y187" s="13"/>
      <c r="Z187" s="13"/>
      <c r="AA187" s="13"/>
      <c r="AB187" s="13"/>
      <c r="AC187" s="13"/>
      <c r="AD187" s="13"/>
      <c r="AE187" s="13"/>
      <c r="AT187" s="253" t="s">
        <v>304</v>
      </c>
      <c r="AU187" s="253" t="s">
        <v>88</v>
      </c>
      <c r="AV187" s="13" t="s">
        <v>88</v>
      </c>
      <c r="AW187" s="13" t="s">
        <v>5</v>
      </c>
      <c r="AX187" s="13" t="s">
        <v>78</v>
      </c>
      <c r="AY187" s="253" t="s">
        <v>167</v>
      </c>
    </row>
    <row r="188" s="14" customFormat="1">
      <c r="A188" s="14"/>
      <c r="B188" s="269"/>
      <c r="C188" s="270"/>
      <c r="D188" s="236" t="s">
        <v>304</v>
      </c>
      <c r="E188" s="271" t="s">
        <v>1</v>
      </c>
      <c r="F188" s="272" t="s">
        <v>1231</v>
      </c>
      <c r="G188" s="270"/>
      <c r="H188" s="273">
        <v>153.80000000000001</v>
      </c>
      <c r="I188" s="274"/>
      <c r="J188" s="274"/>
      <c r="K188" s="270"/>
      <c r="L188" s="270"/>
      <c r="M188" s="275"/>
      <c r="N188" s="276"/>
      <c r="O188" s="277"/>
      <c r="P188" s="277"/>
      <c r="Q188" s="277"/>
      <c r="R188" s="277"/>
      <c r="S188" s="277"/>
      <c r="T188" s="277"/>
      <c r="U188" s="277"/>
      <c r="V188" s="277"/>
      <c r="W188" s="277"/>
      <c r="X188" s="278"/>
      <c r="Y188" s="14"/>
      <c r="Z188" s="14"/>
      <c r="AA188" s="14"/>
      <c r="AB188" s="14"/>
      <c r="AC188" s="14"/>
      <c r="AD188" s="14"/>
      <c r="AE188" s="14"/>
      <c r="AT188" s="279" t="s">
        <v>304</v>
      </c>
      <c r="AU188" s="279" t="s">
        <v>88</v>
      </c>
      <c r="AV188" s="14" t="s">
        <v>174</v>
      </c>
      <c r="AW188" s="14" t="s">
        <v>5</v>
      </c>
      <c r="AX188" s="14" t="s">
        <v>86</v>
      </c>
      <c r="AY188" s="279" t="s">
        <v>167</v>
      </c>
    </row>
    <row r="189" s="2" customFormat="1" ht="24.15" customHeight="1">
      <c r="A189" s="39"/>
      <c r="B189" s="40"/>
      <c r="C189" s="222" t="s">
        <v>233</v>
      </c>
      <c r="D189" s="222" t="s">
        <v>169</v>
      </c>
      <c r="E189" s="223" t="s">
        <v>2098</v>
      </c>
      <c r="F189" s="224" t="s">
        <v>2099</v>
      </c>
      <c r="G189" s="225" t="s">
        <v>172</v>
      </c>
      <c r="H189" s="226">
        <v>153.80000000000001</v>
      </c>
      <c r="I189" s="227"/>
      <c r="J189" s="227"/>
      <c r="K189" s="228">
        <f>ROUND(P189*H189,2)</f>
        <v>0</v>
      </c>
      <c r="L189" s="224" t="s">
        <v>173</v>
      </c>
      <c r="M189" s="45"/>
      <c r="N189" s="229" t="s">
        <v>1</v>
      </c>
      <c r="O189" s="230" t="s">
        <v>41</v>
      </c>
      <c r="P189" s="231">
        <f>I189+J189</f>
        <v>0</v>
      </c>
      <c r="Q189" s="231">
        <f>ROUND(I189*H189,2)</f>
        <v>0</v>
      </c>
      <c r="R189" s="231">
        <f>ROUND(J189*H189,2)</f>
        <v>0</v>
      </c>
      <c r="S189" s="92"/>
      <c r="T189" s="232">
        <f>S189*H189</f>
        <v>0</v>
      </c>
      <c r="U189" s="232">
        <v>0</v>
      </c>
      <c r="V189" s="232">
        <f>U189*H189</f>
        <v>0</v>
      </c>
      <c r="W189" s="232">
        <v>0</v>
      </c>
      <c r="X189" s="233">
        <f>W189*H189</f>
        <v>0</v>
      </c>
      <c r="Y189" s="39"/>
      <c r="Z189" s="39"/>
      <c r="AA189" s="39"/>
      <c r="AB189" s="39"/>
      <c r="AC189" s="39"/>
      <c r="AD189" s="39"/>
      <c r="AE189" s="39"/>
      <c r="AR189" s="234" t="s">
        <v>174</v>
      </c>
      <c r="AT189" s="234" t="s">
        <v>169</v>
      </c>
      <c r="AU189" s="234" t="s">
        <v>88</v>
      </c>
      <c r="AY189" s="18" t="s">
        <v>167</v>
      </c>
      <c r="BE189" s="235">
        <f>IF(O189="základní",K189,0)</f>
        <v>0</v>
      </c>
      <c r="BF189" s="235">
        <f>IF(O189="snížená",K189,0)</f>
        <v>0</v>
      </c>
      <c r="BG189" s="235">
        <f>IF(O189="zákl. přenesená",K189,0)</f>
        <v>0</v>
      </c>
      <c r="BH189" s="235">
        <f>IF(O189="sníž. přenesená",K189,0)</f>
        <v>0</v>
      </c>
      <c r="BI189" s="235">
        <f>IF(O189="nulová",K189,0)</f>
        <v>0</v>
      </c>
      <c r="BJ189" s="18" t="s">
        <v>86</v>
      </c>
      <c r="BK189" s="235">
        <f>ROUND(P189*H189,2)</f>
        <v>0</v>
      </c>
      <c r="BL189" s="18" t="s">
        <v>174</v>
      </c>
      <c r="BM189" s="234" t="s">
        <v>2100</v>
      </c>
    </row>
    <row r="190" s="2" customFormat="1">
      <c r="A190" s="39"/>
      <c r="B190" s="40"/>
      <c r="C190" s="41"/>
      <c r="D190" s="236" t="s">
        <v>176</v>
      </c>
      <c r="E190" s="41"/>
      <c r="F190" s="237" t="s">
        <v>2099</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176</v>
      </c>
      <c r="AU190" s="18" t="s">
        <v>88</v>
      </c>
    </row>
    <row r="191" s="2" customFormat="1">
      <c r="A191" s="39"/>
      <c r="B191" s="40"/>
      <c r="C191" s="41"/>
      <c r="D191" s="241" t="s">
        <v>178</v>
      </c>
      <c r="E191" s="41"/>
      <c r="F191" s="242" t="s">
        <v>2101</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178</v>
      </c>
      <c r="AU191" s="18" t="s">
        <v>88</v>
      </c>
    </row>
    <row r="192" s="13" customFormat="1">
      <c r="A192" s="13"/>
      <c r="B192" s="244"/>
      <c r="C192" s="245"/>
      <c r="D192" s="236" t="s">
        <v>304</v>
      </c>
      <c r="E192" s="268" t="s">
        <v>1</v>
      </c>
      <c r="F192" s="246" t="s">
        <v>2102</v>
      </c>
      <c r="G192" s="245"/>
      <c r="H192" s="247">
        <v>153.80000000000001</v>
      </c>
      <c r="I192" s="248"/>
      <c r="J192" s="248"/>
      <c r="K192" s="245"/>
      <c r="L192" s="245"/>
      <c r="M192" s="249"/>
      <c r="N192" s="250"/>
      <c r="O192" s="251"/>
      <c r="P192" s="251"/>
      <c r="Q192" s="251"/>
      <c r="R192" s="251"/>
      <c r="S192" s="251"/>
      <c r="T192" s="251"/>
      <c r="U192" s="251"/>
      <c r="V192" s="251"/>
      <c r="W192" s="251"/>
      <c r="X192" s="252"/>
      <c r="Y192" s="13"/>
      <c r="Z192" s="13"/>
      <c r="AA192" s="13"/>
      <c r="AB192" s="13"/>
      <c r="AC192" s="13"/>
      <c r="AD192" s="13"/>
      <c r="AE192" s="13"/>
      <c r="AT192" s="253" t="s">
        <v>304</v>
      </c>
      <c r="AU192" s="253" t="s">
        <v>88</v>
      </c>
      <c r="AV192" s="13" t="s">
        <v>88</v>
      </c>
      <c r="AW192" s="13" t="s">
        <v>5</v>
      </c>
      <c r="AX192" s="13" t="s">
        <v>86</v>
      </c>
      <c r="AY192" s="253" t="s">
        <v>167</v>
      </c>
    </row>
    <row r="193" s="2" customFormat="1" ht="37.8" customHeight="1">
      <c r="A193" s="39"/>
      <c r="B193" s="40"/>
      <c r="C193" s="222" t="s">
        <v>239</v>
      </c>
      <c r="D193" s="222" t="s">
        <v>169</v>
      </c>
      <c r="E193" s="223" t="s">
        <v>2103</v>
      </c>
      <c r="F193" s="224" t="s">
        <v>2104</v>
      </c>
      <c r="G193" s="225" t="s">
        <v>433</v>
      </c>
      <c r="H193" s="226">
        <v>416.19999999999999</v>
      </c>
      <c r="I193" s="227"/>
      <c r="J193" s="227"/>
      <c r="K193" s="228">
        <f>ROUND(P193*H193,2)</f>
        <v>0</v>
      </c>
      <c r="L193" s="224" t="s">
        <v>173</v>
      </c>
      <c r="M193" s="45"/>
      <c r="N193" s="229" t="s">
        <v>1</v>
      </c>
      <c r="O193" s="230" t="s">
        <v>41</v>
      </c>
      <c r="P193" s="231">
        <f>I193+J193</f>
        <v>0</v>
      </c>
      <c r="Q193" s="231">
        <f>ROUND(I193*H193,2)</f>
        <v>0</v>
      </c>
      <c r="R193" s="231">
        <f>ROUND(J193*H193,2)</f>
        <v>0</v>
      </c>
      <c r="S193" s="92"/>
      <c r="T193" s="232">
        <f>S193*H193</f>
        <v>0</v>
      </c>
      <c r="U193" s="232">
        <v>0</v>
      </c>
      <c r="V193" s="232">
        <f>U193*H193</f>
        <v>0</v>
      </c>
      <c r="W193" s="232">
        <v>0</v>
      </c>
      <c r="X193" s="233">
        <f>W193*H193</f>
        <v>0</v>
      </c>
      <c r="Y193" s="39"/>
      <c r="Z193" s="39"/>
      <c r="AA193" s="39"/>
      <c r="AB193" s="39"/>
      <c r="AC193" s="39"/>
      <c r="AD193" s="39"/>
      <c r="AE193" s="39"/>
      <c r="AR193" s="234" t="s">
        <v>174</v>
      </c>
      <c r="AT193" s="234" t="s">
        <v>169</v>
      </c>
      <c r="AU193" s="234" t="s">
        <v>88</v>
      </c>
      <c r="AY193" s="18" t="s">
        <v>167</v>
      </c>
      <c r="BE193" s="235">
        <f>IF(O193="základní",K193,0)</f>
        <v>0</v>
      </c>
      <c r="BF193" s="235">
        <f>IF(O193="snížená",K193,0)</f>
        <v>0</v>
      </c>
      <c r="BG193" s="235">
        <f>IF(O193="zákl. přenesená",K193,0)</f>
        <v>0</v>
      </c>
      <c r="BH193" s="235">
        <f>IF(O193="sníž. přenesená",K193,0)</f>
        <v>0</v>
      </c>
      <c r="BI193" s="235">
        <f>IF(O193="nulová",K193,0)</f>
        <v>0</v>
      </c>
      <c r="BJ193" s="18" t="s">
        <v>86</v>
      </c>
      <c r="BK193" s="235">
        <f>ROUND(P193*H193,2)</f>
        <v>0</v>
      </c>
      <c r="BL193" s="18" t="s">
        <v>174</v>
      </c>
      <c r="BM193" s="234" t="s">
        <v>2105</v>
      </c>
    </row>
    <row r="194" s="2" customFormat="1">
      <c r="A194" s="39"/>
      <c r="B194" s="40"/>
      <c r="C194" s="41"/>
      <c r="D194" s="236" t="s">
        <v>176</v>
      </c>
      <c r="E194" s="41"/>
      <c r="F194" s="237" t="s">
        <v>2104</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176</v>
      </c>
      <c r="AU194" s="18" t="s">
        <v>88</v>
      </c>
    </row>
    <row r="195" s="2" customFormat="1">
      <c r="A195" s="39"/>
      <c r="B195" s="40"/>
      <c r="C195" s="41"/>
      <c r="D195" s="241" t="s">
        <v>178</v>
      </c>
      <c r="E195" s="41"/>
      <c r="F195" s="242" t="s">
        <v>2106</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178</v>
      </c>
      <c r="AU195" s="18" t="s">
        <v>88</v>
      </c>
    </row>
    <row r="196" s="15" customFormat="1">
      <c r="A196" s="15"/>
      <c r="B196" s="283"/>
      <c r="C196" s="284"/>
      <c r="D196" s="236" t="s">
        <v>304</v>
      </c>
      <c r="E196" s="285" t="s">
        <v>1</v>
      </c>
      <c r="F196" s="286" t="s">
        <v>2107</v>
      </c>
      <c r="G196" s="284"/>
      <c r="H196" s="285" t="s">
        <v>1</v>
      </c>
      <c r="I196" s="287"/>
      <c r="J196" s="287"/>
      <c r="K196" s="284"/>
      <c r="L196" s="284"/>
      <c r="M196" s="288"/>
      <c r="N196" s="289"/>
      <c r="O196" s="290"/>
      <c r="P196" s="290"/>
      <c r="Q196" s="290"/>
      <c r="R196" s="290"/>
      <c r="S196" s="290"/>
      <c r="T196" s="290"/>
      <c r="U196" s="290"/>
      <c r="V196" s="290"/>
      <c r="W196" s="290"/>
      <c r="X196" s="291"/>
      <c r="Y196" s="15"/>
      <c r="Z196" s="15"/>
      <c r="AA196" s="15"/>
      <c r="AB196" s="15"/>
      <c r="AC196" s="15"/>
      <c r="AD196" s="15"/>
      <c r="AE196" s="15"/>
      <c r="AT196" s="292" t="s">
        <v>304</v>
      </c>
      <c r="AU196" s="292" t="s">
        <v>88</v>
      </c>
      <c r="AV196" s="15" t="s">
        <v>86</v>
      </c>
      <c r="AW196" s="15" t="s">
        <v>5</v>
      </c>
      <c r="AX196" s="15" t="s">
        <v>78</v>
      </c>
      <c r="AY196" s="292" t="s">
        <v>167</v>
      </c>
    </row>
    <row r="197" s="13" customFormat="1">
      <c r="A197" s="13"/>
      <c r="B197" s="244"/>
      <c r="C197" s="245"/>
      <c r="D197" s="236" t="s">
        <v>304</v>
      </c>
      <c r="E197" s="268" t="s">
        <v>1</v>
      </c>
      <c r="F197" s="246" t="s">
        <v>2108</v>
      </c>
      <c r="G197" s="245"/>
      <c r="H197" s="247">
        <v>416.19999999999999</v>
      </c>
      <c r="I197" s="248"/>
      <c r="J197" s="248"/>
      <c r="K197" s="245"/>
      <c r="L197" s="245"/>
      <c r="M197" s="249"/>
      <c r="N197" s="250"/>
      <c r="O197" s="251"/>
      <c r="P197" s="251"/>
      <c r="Q197" s="251"/>
      <c r="R197" s="251"/>
      <c r="S197" s="251"/>
      <c r="T197" s="251"/>
      <c r="U197" s="251"/>
      <c r="V197" s="251"/>
      <c r="W197" s="251"/>
      <c r="X197" s="252"/>
      <c r="Y197" s="13"/>
      <c r="Z197" s="13"/>
      <c r="AA197" s="13"/>
      <c r="AB197" s="13"/>
      <c r="AC197" s="13"/>
      <c r="AD197" s="13"/>
      <c r="AE197" s="13"/>
      <c r="AT197" s="253" t="s">
        <v>304</v>
      </c>
      <c r="AU197" s="253" t="s">
        <v>88</v>
      </c>
      <c r="AV197" s="13" t="s">
        <v>88</v>
      </c>
      <c r="AW197" s="13" t="s">
        <v>5</v>
      </c>
      <c r="AX197" s="13" t="s">
        <v>86</v>
      </c>
      <c r="AY197" s="253" t="s">
        <v>167</v>
      </c>
    </row>
    <row r="198" s="2" customFormat="1" ht="24.15" customHeight="1">
      <c r="A198" s="39"/>
      <c r="B198" s="40"/>
      <c r="C198" s="222" t="s">
        <v>245</v>
      </c>
      <c r="D198" s="222" t="s">
        <v>169</v>
      </c>
      <c r="E198" s="223" t="s">
        <v>2109</v>
      </c>
      <c r="F198" s="224" t="s">
        <v>2110</v>
      </c>
      <c r="G198" s="225" t="s">
        <v>433</v>
      </c>
      <c r="H198" s="226">
        <v>208.09999999999999</v>
      </c>
      <c r="I198" s="227"/>
      <c r="J198" s="227"/>
      <c r="K198" s="228">
        <f>ROUND(P198*H198,2)</f>
        <v>0</v>
      </c>
      <c r="L198" s="224" t="s">
        <v>173</v>
      </c>
      <c r="M198" s="45"/>
      <c r="N198" s="229" t="s">
        <v>1</v>
      </c>
      <c r="O198" s="230" t="s">
        <v>41</v>
      </c>
      <c r="P198" s="231">
        <f>I198+J198</f>
        <v>0</v>
      </c>
      <c r="Q198" s="231">
        <f>ROUND(I198*H198,2)</f>
        <v>0</v>
      </c>
      <c r="R198" s="231">
        <f>ROUND(J198*H198,2)</f>
        <v>0</v>
      </c>
      <c r="S198" s="92"/>
      <c r="T198" s="232">
        <f>S198*H198</f>
        <v>0</v>
      </c>
      <c r="U198" s="232">
        <v>0</v>
      </c>
      <c r="V198" s="232">
        <f>U198*H198</f>
        <v>0</v>
      </c>
      <c r="W198" s="232">
        <v>0</v>
      </c>
      <c r="X198" s="233">
        <f>W198*H198</f>
        <v>0</v>
      </c>
      <c r="Y198" s="39"/>
      <c r="Z198" s="39"/>
      <c r="AA198" s="39"/>
      <c r="AB198" s="39"/>
      <c r="AC198" s="39"/>
      <c r="AD198" s="39"/>
      <c r="AE198" s="39"/>
      <c r="AR198" s="234" t="s">
        <v>174</v>
      </c>
      <c r="AT198" s="234" t="s">
        <v>169</v>
      </c>
      <c r="AU198" s="234" t="s">
        <v>88</v>
      </c>
      <c r="AY198" s="18" t="s">
        <v>167</v>
      </c>
      <c r="BE198" s="235">
        <f>IF(O198="základní",K198,0)</f>
        <v>0</v>
      </c>
      <c r="BF198" s="235">
        <f>IF(O198="snížená",K198,0)</f>
        <v>0</v>
      </c>
      <c r="BG198" s="235">
        <f>IF(O198="zákl. přenesená",K198,0)</f>
        <v>0</v>
      </c>
      <c r="BH198" s="235">
        <f>IF(O198="sníž. přenesená",K198,0)</f>
        <v>0</v>
      </c>
      <c r="BI198" s="235">
        <f>IF(O198="nulová",K198,0)</f>
        <v>0</v>
      </c>
      <c r="BJ198" s="18" t="s">
        <v>86</v>
      </c>
      <c r="BK198" s="235">
        <f>ROUND(P198*H198,2)</f>
        <v>0</v>
      </c>
      <c r="BL198" s="18" t="s">
        <v>174</v>
      </c>
      <c r="BM198" s="234" t="s">
        <v>2111</v>
      </c>
    </row>
    <row r="199" s="2" customFormat="1">
      <c r="A199" s="39"/>
      <c r="B199" s="40"/>
      <c r="C199" s="41"/>
      <c r="D199" s="236" t="s">
        <v>176</v>
      </c>
      <c r="E199" s="41"/>
      <c r="F199" s="237" t="s">
        <v>2110</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176</v>
      </c>
      <c r="AU199" s="18" t="s">
        <v>88</v>
      </c>
    </row>
    <row r="200" s="2" customFormat="1">
      <c r="A200" s="39"/>
      <c r="B200" s="40"/>
      <c r="C200" s="41"/>
      <c r="D200" s="241" t="s">
        <v>178</v>
      </c>
      <c r="E200" s="41"/>
      <c r="F200" s="242" t="s">
        <v>2112</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178</v>
      </c>
      <c r="AU200" s="18" t="s">
        <v>88</v>
      </c>
    </row>
    <row r="201" s="13" customFormat="1">
      <c r="A201" s="13"/>
      <c r="B201" s="244"/>
      <c r="C201" s="245"/>
      <c r="D201" s="236" t="s">
        <v>304</v>
      </c>
      <c r="E201" s="268" t="s">
        <v>1</v>
      </c>
      <c r="F201" s="246" t="s">
        <v>2113</v>
      </c>
      <c r="G201" s="245"/>
      <c r="H201" s="247">
        <v>208.09999999999999</v>
      </c>
      <c r="I201" s="248"/>
      <c r="J201" s="248"/>
      <c r="K201" s="245"/>
      <c r="L201" s="245"/>
      <c r="M201" s="249"/>
      <c r="N201" s="250"/>
      <c r="O201" s="251"/>
      <c r="P201" s="251"/>
      <c r="Q201" s="251"/>
      <c r="R201" s="251"/>
      <c r="S201" s="251"/>
      <c r="T201" s="251"/>
      <c r="U201" s="251"/>
      <c r="V201" s="251"/>
      <c r="W201" s="251"/>
      <c r="X201" s="252"/>
      <c r="Y201" s="13"/>
      <c r="Z201" s="13"/>
      <c r="AA201" s="13"/>
      <c r="AB201" s="13"/>
      <c r="AC201" s="13"/>
      <c r="AD201" s="13"/>
      <c r="AE201" s="13"/>
      <c r="AT201" s="253" t="s">
        <v>304</v>
      </c>
      <c r="AU201" s="253" t="s">
        <v>88</v>
      </c>
      <c r="AV201" s="13" t="s">
        <v>88</v>
      </c>
      <c r="AW201" s="13" t="s">
        <v>5</v>
      </c>
      <c r="AX201" s="13" t="s">
        <v>86</v>
      </c>
      <c r="AY201" s="253" t="s">
        <v>167</v>
      </c>
    </row>
    <row r="202" s="2" customFormat="1" ht="37.8" customHeight="1">
      <c r="A202" s="39"/>
      <c r="B202" s="40"/>
      <c r="C202" s="222" t="s">
        <v>251</v>
      </c>
      <c r="D202" s="222" t="s">
        <v>169</v>
      </c>
      <c r="E202" s="223" t="s">
        <v>643</v>
      </c>
      <c r="F202" s="224" t="s">
        <v>644</v>
      </c>
      <c r="G202" s="225" t="s">
        <v>433</v>
      </c>
      <c r="H202" s="226">
        <v>208.09999999999999</v>
      </c>
      <c r="I202" s="227"/>
      <c r="J202" s="227"/>
      <c r="K202" s="228">
        <f>ROUND(P202*H202,2)</f>
        <v>0</v>
      </c>
      <c r="L202" s="224" t="s">
        <v>173</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174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174</v>
      </c>
      <c r="BM202" s="234" t="s">
        <v>2114</v>
      </c>
    </row>
    <row r="203" s="2" customFormat="1">
      <c r="A203" s="39"/>
      <c r="B203" s="40"/>
      <c r="C203" s="41"/>
      <c r="D203" s="236" t="s">
        <v>176</v>
      </c>
      <c r="E203" s="41"/>
      <c r="F203" s="237" t="s">
        <v>644</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41" t="s">
        <v>178</v>
      </c>
      <c r="E204" s="41"/>
      <c r="F204" s="242" t="s">
        <v>2115</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178</v>
      </c>
      <c r="AU204" s="18" t="s">
        <v>88</v>
      </c>
    </row>
    <row r="205" s="13" customFormat="1">
      <c r="A205" s="13"/>
      <c r="B205" s="244"/>
      <c r="C205" s="245"/>
      <c r="D205" s="236" t="s">
        <v>304</v>
      </c>
      <c r="E205" s="268" t="s">
        <v>1</v>
      </c>
      <c r="F205" s="246" t="s">
        <v>2116</v>
      </c>
      <c r="G205" s="245"/>
      <c r="H205" s="247">
        <v>208.09999999999999</v>
      </c>
      <c r="I205" s="248"/>
      <c r="J205" s="248"/>
      <c r="K205" s="245"/>
      <c r="L205" s="245"/>
      <c r="M205" s="249"/>
      <c r="N205" s="250"/>
      <c r="O205" s="251"/>
      <c r="P205" s="251"/>
      <c r="Q205" s="251"/>
      <c r="R205" s="251"/>
      <c r="S205" s="251"/>
      <c r="T205" s="251"/>
      <c r="U205" s="251"/>
      <c r="V205" s="251"/>
      <c r="W205" s="251"/>
      <c r="X205" s="252"/>
      <c r="Y205" s="13"/>
      <c r="Z205" s="13"/>
      <c r="AA205" s="13"/>
      <c r="AB205" s="13"/>
      <c r="AC205" s="13"/>
      <c r="AD205" s="13"/>
      <c r="AE205" s="13"/>
      <c r="AT205" s="253" t="s">
        <v>304</v>
      </c>
      <c r="AU205" s="253" t="s">
        <v>88</v>
      </c>
      <c r="AV205" s="13" t="s">
        <v>88</v>
      </c>
      <c r="AW205" s="13" t="s">
        <v>5</v>
      </c>
      <c r="AX205" s="13" t="s">
        <v>86</v>
      </c>
      <c r="AY205" s="253" t="s">
        <v>167</v>
      </c>
    </row>
    <row r="206" s="2" customFormat="1" ht="33" customHeight="1">
      <c r="A206" s="39"/>
      <c r="B206" s="40"/>
      <c r="C206" s="222" t="s">
        <v>257</v>
      </c>
      <c r="D206" s="222" t="s">
        <v>169</v>
      </c>
      <c r="E206" s="223" t="s">
        <v>2117</v>
      </c>
      <c r="F206" s="224" t="s">
        <v>2118</v>
      </c>
      <c r="G206" s="225" t="s">
        <v>348</v>
      </c>
      <c r="H206" s="226">
        <v>333</v>
      </c>
      <c r="I206" s="227"/>
      <c r="J206" s="227"/>
      <c r="K206" s="228">
        <f>ROUND(P206*H206,2)</f>
        <v>0</v>
      </c>
      <c r="L206" s="224" t="s">
        <v>173</v>
      </c>
      <c r="M206" s="45"/>
      <c r="N206" s="229" t="s">
        <v>1</v>
      </c>
      <c r="O206" s="230" t="s">
        <v>41</v>
      </c>
      <c r="P206" s="231">
        <f>I206+J206</f>
        <v>0</v>
      </c>
      <c r="Q206" s="231">
        <f>ROUND(I206*H206,2)</f>
        <v>0</v>
      </c>
      <c r="R206" s="231">
        <f>ROUND(J206*H206,2)</f>
        <v>0</v>
      </c>
      <c r="S206" s="92"/>
      <c r="T206" s="232">
        <f>S206*H206</f>
        <v>0</v>
      </c>
      <c r="U206" s="232">
        <v>0</v>
      </c>
      <c r="V206" s="232">
        <f>U206*H206</f>
        <v>0</v>
      </c>
      <c r="W206" s="232">
        <v>0</v>
      </c>
      <c r="X206" s="233">
        <f>W206*H206</f>
        <v>0</v>
      </c>
      <c r="Y206" s="39"/>
      <c r="Z206" s="39"/>
      <c r="AA206" s="39"/>
      <c r="AB206" s="39"/>
      <c r="AC206" s="39"/>
      <c r="AD206" s="39"/>
      <c r="AE206" s="39"/>
      <c r="AR206" s="234" t="s">
        <v>174</v>
      </c>
      <c r="AT206" s="234" t="s">
        <v>169</v>
      </c>
      <c r="AU206" s="234" t="s">
        <v>88</v>
      </c>
      <c r="AY206" s="18" t="s">
        <v>167</v>
      </c>
      <c r="BE206" s="235">
        <f>IF(O206="základní",K206,0)</f>
        <v>0</v>
      </c>
      <c r="BF206" s="235">
        <f>IF(O206="snížená",K206,0)</f>
        <v>0</v>
      </c>
      <c r="BG206" s="235">
        <f>IF(O206="zákl. přenesená",K206,0)</f>
        <v>0</v>
      </c>
      <c r="BH206" s="235">
        <f>IF(O206="sníž. přenesená",K206,0)</f>
        <v>0</v>
      </c>
      <c r="BI206" s="235">
        <f>IF(O206="nulová",K206,0)</f>
        <v>0</v>
      </c>
      <c r="BJ206" s="18" t="s">
        <v>86</v>
      </c>
      <c r="BK206" s="235">
        <f>ROUND(P206*H206,2)</f>
        <v>0</v>
      </c>
      <c r="BL206" s="18" t="s">
        <v>174</v>
      </c>
      <c r="BM206" s="234" t="s">
        <v>2119</v>
      </c>
    </row>
    <row r="207" s="2" customFormat="1">
      <c r="A207" s="39"/>
      <c r="B207" s="40"/>
      <c r="C207" s="41"/>
      <c r="D207" s="236" t="s">
        <v>176</v>
      </c>
      <c r="E207" s="41"/>
      <c r="F207" s="237" t="s">
        <v>2118</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176</v>
      </c>
      <c r="AU207" s="18" t="s">
        <v>88</v>
      </c>
    </row>
    <row r="208" s="2" customFormat="1">
      <c r="A208" s="39"/>
      <c r="B208" s="40"/>
      <c r="C208" s="41"/>
      <c r="D208" s="241" t="s">
        <v>178</v>
      </c>
      <c r="E208" s="41"/>
      <c r="F208" s="242" t="s">
        <v>2120</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178</v>
      </c>
      <c r="AU208" s="18" t="s">
        <v>88</v>
      </c>
    </row>
    <row r="209" s="13" customFormat="1">
      <c r="A209" s="13"/>
      <c r="B209" s="244"/>
      <c r="C209" s="245"/>
      <c r="D209" s="236" t="s">
        <v>304</v>
      </c>
      <c r="E209" s="268" t="s">
        <v>1</v>
      </c>
      <c r="F209" s="246" t="s">
        <v>2121</v>
      </c>
      <c r="G209" s="245"/>
      <c r="H209" s="247">
        <v>333</v>
      </c>
      <c r="I209" s="248"/>
      <c r="J209" s="248"/>
      <c r="K209" s="245"/>
      <c r="L209" s="245"/>
      <c r="M209" s="249"/>
      <c r="N209" s="250"/>
      <c r="O209" s="251"/>
      <c r="P209" s="251"/>
      <c r="Q209" s="251"/>
      <c r="R209" s="251"/>
      <c r="S209" s="251"/>
      <c r="T209" s="251"/>
      <c r="U209" s="251"/>
      <c r="V209" s="251"/>
      <c r="W209" s="251"/>
      <c r="X209" s="252"/>
      <c r="Y209" s="13"/>
      <c r="Z209" s="13"/>
      <c r="AA209" s="13"/>
      <c r="AB209" s="13"/>
      <c r="AC209" s="13"/>
      <c r="AD209" s="13"/>
      <c r="AE209" s="13"/>
      <c r="AT209" s="253" t="s">
        <v>304</v>
      </c>
      <c r="AU209" s="253" t="s">
        <v>88</v>
      </c>
      <c r="AV209" s="13" t="s">
        <v>88</v>
      </c>
      <c r="AW209" s="13" t="s">
        <v>5</v>
      </c>
      <c r="AX209" s="13" t="s">
        <v>86</v>
      </c>
      <c r="AY209" s="253" t="s">
        <v>167</v>
      </c>
    </row>
    <row r="210" s="2" customFormat="1" ht="24.15" customHeight="1">
      <c r="A210" s="39"/>
      <c r="B210" s="40"/>
      <c r="C210" s="222" t="s">
        <v>9</v>
      </c>
      <c r="D210" s="222" t="s">
        <v>169</v>
      </c>
      <c r="E210" s="223" t="s">
        <v>2122</v>
      </c>
      <c r="F210" s="224" t="s">
        <v>2123</v>
      </c>
      <c r="G210" s="225" t="s">
        <v>433</v>
      </c>
      <c r="H210" s="226">
        <v>208.09999999999999</v>
      </c>
      <c r="I210" s="227"/>
      <c r="J210" s="227"/>
      <c r="K210" s="228">
        <f>ROUND(P210*H210,2)</f>
        <v>0</v>
      </c>
      <c r="L210" s="224" t="s">
        <v>173</v>
      </c>
      <c r="M210" s="45"/>
      <c r="N210" s="229" t="s">
        <v>1</v>
      </c>
      <c r="O210" s="230" t="s">
        <v>41</v>
      </c>
      <c r="P210" s="231">
        <f>I210+J210</f>
        <v>0</v>
      </c>
      <c r="Q210" s="231">
        <f>ROUND(I210*H210,2)</f>
        <v>0</v>
      </c>
      <c r="R210" s="231">
        <f>ROUND(J210*H210,2)</f>
        <v>0</v>
      </c>
      <c r="S210" s="92"/>
      <c r="T210" s="232">
        <f>S210*H210</f>
        <v>0</v>
      </c>
      <c r="U210" s="232">
        <v>0</v>
      </c>
      <c r="V210" s="232">
        <f>U210*H210</f>
        <v>0</v>
      </c>
      <c r="W210" s="232">
        <v>0</v>
      </c>
      <c r="X210" s="233">
        <f>W210*H210</f>
        <v>0</v>
      </c>
      <c r="Y210" s="39"/>
      <c r="Z210" s="39"/>
      <c r="AA210" s="39"/>
      <c r="AB210" s="39"/>
      <c r="AC210" s="39"/>
      <c r="AD210" s="39"/>
      <c r="AE210" s="39"/>
      <c r="AR210" s="234" t="s">
        <v>174</v>
      </c>
      <c r="AT210" s="234" t="s">
        <v>169</v>
      </c>
      <c r="AU210" s="234" t="s">
        <v>88</v>
      </c>
      <c r="AY210" s="18" t="s">
        <v>167</v>
      </c>
      <c r="BE210" s="235">
        <f>IF(O210="základní",K210,0)</f>
        <v>0</v>
      </c>
      <c r="BF210" s="235">
        <f>IF(O210="snížená",K210,0)</f>
        <v>0</v>
      </c>
      <c r="BG210" s="235">
        <f>IF(O210="zákl. přenesená",K210,0)</f>
        <v>0</v>
      </c>
      <c r="BH210" s="235">
        <f>IF(O210="sníž. přenesená",K210,0)</f>
        <v>0</v>
      </c>
      <c r="BI210" s="235">
        <f>IF(O210="nulová",K210,0)</f>
        <v>0</v>
      </c>
      <c r="BJ210" s="18" t="s">
        <v>86</v>
      </c>
      <c r="BK210" s="235">
        <f>ROUND(P210*H210,2)</f>
        <v>0</v>
      </c>
      <c r="BL210" s="18" t="s">
        <v>174</v>
      </c>
      <c r="BM210" s="234" t="s">
        <v>2124</v>
      </c>
    </row>
    <row r="211" s="2" customFormat="1">
      <c r="A211" s="39"/>
      <c r="B211" s="40"/>
      <c r="C211" s="41"/>
      <c r="D211" s="236" t="s">
        <v>176</v>
      </c>
      <c r="E211" s="41"/>
      <c r="F211" s="237" t="s">
        <v>2123</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176</v>
      </c>
      <c r="AU211" s="18" t="s">
        <v>88</v>
      </c>
    </row>
    <row r="212" s="2" customFormat="1">
      <c r="A212" s="39"/>
      <c r="B212" s="40"/>
      <c r="C212" s="41"/>
      <c r="D212" s="241" t="s">
        <v>178</v>
      </c>
      <c r="E212" s="41"/>
      <c r="F212" s="242" t="s">
        <v>2125</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178</v>
      </c>
      <c r="AU212" s="18" t="s">
        <v>88</v>
      </c>
    </row>
    <row r="213" s="15" customFormat="1">
      <c r="A213" s="15"/>
      <c r="B213" s="283"/>
      <c r="C213" s="284"/>
      <c r="D213" s="236" t="s">
        <v>304</v>
      </c>
      <c r="E213" s="285" t="s">
        <v>1</v>
      </c>
      <c r="F213" s="286" t="s">
        <v>2126</v>
      </c>
      <c r="G213" s="284"/>
      <c r="H213" s="285" t="s">
        <v>1</v>
      </c>
      <c r="I213" s="287"/>
      <c r="J213" s="287"/>
      <c r="K213" s="284"/>
      <c r="L213" s="284"/>
      <c r="M213" s="288"/>
      <c r="N213" s="289"/>
      <c r="O213" s="290"/>
      <c r="P213" s="290"/>
      <c r="Q213" s="290"/>
      <c r="R213" s="290"/>
      <c r="S213" s="290"/>
      <c r="T213" s="290"/>
      <c r="U213" s="290"/>
      <c r="V213" s="290"/>
      <c r="W213" s="290"/>
      <c r="X213" s="291"/>
      <c r="Y213" s="15"/>
      <c r="Z213" s="15"/>
      <c r="AA213" s="15"/>
      <c r="AB213" s="15"/>
      <c r="AC213" s="15"/>
      <c r="AD213" s="15"/>
      <c r="AE213" s="15"/>
      <c r="AT213" s="292" t="s">
        <v>304</v>
      </c>
      <c r="AU213" s="292" t="s">
        <v>88</v>
      </c>
      <c r="AV213" s="15" t="s">
        <v>86</v>
      </c>
      <c r="AW213" s="15" t="s">
        <v>5</v>
      </c>
      <c r="AX213" s="15" t="s">
        <v>78</v>
      </c>
      <c r="AY213" s="292" t="s">
        <v>167</v>
      </c>
    </row>
    <row r="214" s="13" customFormat="1">
      <c r="A214" s="13"/>
      <c r="B214" s="244"/>
      <c r="C214" s="245"/>
      <c r="D214" s="236" t="s">
        <v>304</v>
      </c>
      <c r="E214" s="268" t="s">
        <v>1</v>
      </c>
      <c r="F214" s="246" t="s">
        <v>2127</v>
      </c>
      <c r="G214" s="245"/>
      <c r="H214" s="247">
        <v>574.70000000000005</v>
      </c>
      <c r="I214" s="248"/>
      <c r="J214" s="248"/>
      <c r="K214" s="245"/>
      <c r="L214" s="245"/>
      <c r="M214" s="249"/>
      <c r="N214" s="250"/>
      <c r="O214" s="251"/>
      <c r="P214" s="251"/>
      <c r="Q214" s="251"/>
      <c r="R214" s="251"/>
      <c r="S214" s="251"/>
      <c r="T214" s="251"/>
      <c r="U214" s="251"/>
      <c r="V214" s="251"/>
      <c r="W214" s="251"/>
      <c r="X214" s="252"/>
      <c r="Y214" s="13"/>
      <c r="Z214" s="13"/>
      <c r="AA214" s="13"/>
      <c r="AB214" s="13"/>
      <c r="AC214" s="13"/>
      <c r="AD214" s="13"/>
      <c r="AE214" s="13"/>
      <c r="AT214" s="253" t="s">
        <v>304</v>
      </c>
      <c r="AU214" s="253" t="s">
        <v>88</v>
      </c>
      <c r="AV214" s="13" t="s">
        <v>88</v>
      </c>
      <c r="AW214" s="13" t="s">
        <v>5</v>
      </c>
      <c r="AX214" s="13" t="s">
        <v>78</v>
      </c>
      <c r="AY214" s="253" t="s">
        <v>167</v>
      </c>
    </row>
    <row r="215" s="13" customFormat="1">
      <c r="A215" s="13"/>
      <c r="B215" s="244"/>
      <c r="C215" s="245"/>
      <c r="D215" s="236" t="s">
        <v>304</v>
      </c>
      <c r="E215" s="268" t="s">
        <v>1</v>
      </c>
      <c r="F215" s="246" t="s">
        <v>2128</v>
      </c>
      <c r="G215" s="245"/>
      <c r="H215" s="247">
        <v>-12.4</v>
      </c>
      <c r="I215" s="248"/>
      <c r="J215" s="248"/>
      <c r="K215" s="245"/>
      <c r="L215" s="245"/>
      <c r="M215" s="249"/>
      <c r="N215" s="250"/>
      <c r="O215" s="251"/>
      <c r="P215" s="251"/>
      <c r="Q215" s="251"/>
      <c r="R215" s="251"/>
      <c r="S215" s="251"/>
      <c r="T215" s="251"/>
      <c r="U215" s="251"/>
      <c r="V215" s="251"/>
      <c r="W215" s="251"/>
      <c r="X215" s="252"/>
      <c r="Y215" s="13"/>
      <c r="Z215" s="13"/>
      <c r="AA215" s="13"/>
      <c r="AB215" s="13"/>
      <c r="AC215" s="13"/>
      <c r="AD215" s="13"/>
      <c r="AE215" s="13"/>
      <c r="AT215" s="253" t="s">
        <v>304</v>
      </c>
      <c r="AU215" s="253" t="s">
        <v>88</v>
      </c>
      <c r="AV215" s="13" t="s">
        <v>88</v>
      </c>
      <c r="AW215" s="13" t="s">
        <v>5</v>
      </c>
      <c r="AX215" s="13" t="s">
        <v>78</v>
      </c>
      <c r="AY215" s="253" t="s">
        <v>167</v>
      </c>
    </row>
    <row r="216" s="13" customFormat="1">
      <c r="A216" s="13"/>
      <c r="B216" s="244"/>
      <c r="C216" s="245"/>
      <c r="D216" s="236" t="s">
        <v>304</v>
      </c>
      <c r="E216" s="268" t="s">
        <v>1</v>
      </c>
      <c r="F216" s="246" t="s">
        <v>2129</v>
      </c>
      <c r="G216" s="245"/>
      <c r="H216" s="247">
        <v>-14.800000000000001</v>
      </c>
      <c r="I216" s="248"/>
      <c r="J216" s="248"/>
      <c r="K216" s="245"/>
      <c r="L216" s="245"/>
      <c r="M216" s="249"/>
      <c r="N216" s="250"/>
      <c r="O216" s="251"/>
      <c r="P216" s="251"/>
      <c r="Q216" s="251"/>
      <c r="R216" s="251"/>
      <c r="S216" s="251"/>
      <c r="T216" s="251"/>
      <c r="U216" s="251"/>
      <c r="V216" s="251"/>
      <c r="W216" s="251"/>
      <c r="X216" s="252"/>
      <c r="Y216" s="13"/>
      <c r="Z216" s="13"/>
      <c r="AA216" s="13"/>
      <c r="AB216" s="13"/>
      <c r="AC216" s="13"/>
      <c r="AD216" s="13"/>
      <c r="AE216" s="13"/>
      <c r="AT216" s="253" t="s">
        <v>304</v>
      </c>
      <c r="AU216" s="253" t="s">
        <v>88</v>
      </c>
      <c r="AV216" s="13" t="s">
        <v>88</v>
      </c>
      <c r="AW216" s="13" t="s">
        <v>5</v>
      </c>
      <c r="AX216" s="13" t="s">
        <v>78</v>
      </c>
      <c r="AY216" s="253" t="s">
        <v>167</v>
      </c>
    </row>
    <row r="217" s="13" customFormat="1">
      <c r="A217" s="13"/>
      <c r="B217" s="244"/>
      <c r="C217" s="245"/>
      <c r="D217" s="236" t="s">
        <v>304</v>
      </c>
      <c r="E217" s="268" t="s">
        <v>1</v>
      </c>
      <c r="F217" s="246" t="s">
        <v>2130</v>
      </c>
      <c r="G217" s="245"/>
      <c r="H217" s="247">
        <v>-61.799999999999997</v>
      </c>
      <c r="I217" s="248"/>
      <c r="J217" s="248"/>
      <c r="K217" s="245"/>
      <c r="L217" s="245"/>
      <c r="M217" s="249"/>
      <c r="N217" s="250"/>
      <c r="O217" s="251"/>
      <c r="P217" s="251"/>
      <c r="Q217" s="251"/>
      <c r="R217" s="251"/>
      <c r="S217" s="251"/>
      <c r="T217" s="251"/>
      <c r="U217" s="251"/>
      <c r="V217" s="251"/>
      <c r="W217" s="251"/>
      <c r="X217" s="252"/>
      <c r="Y217" s="13"/>
      <c r="Z217" s="13"/>
      <c r="AA217" s="13"/>
      <c r="AB217" s="13"/>
      <c r="AC217" s="13"/>
      <c r="AD217" s="13"/>
      <c r="AE217" s="13"/>
      <c r="AT217" s="253" t="s">
        <v>304</v>
      </c>
      <c r="AU217" s="253" t="s">
        <v>88</v>
      </c>
      <c r="AV217" s="13" t="s">
        <v>88</v>
      </c>
      <c r="AW217" s="13" t="s">
        <v>5</v>
      </c>
      <c r="AX217" s="13" t="s">
        <v>78</v>
      </c>
      <c r="AY217" s="253" t="s">
        <v>167</v>
      </c>
    </row>
    <row r="218" s="13" customFormat="1">
      <c r="A218" s="13"/>
      <c r="B218" s="244"/>
      <c r="C218" s="245"/>
      <c r="D218" s="236" t="s">
        <v>304</v>
      </c>
      <c r="E218" s="268" t="s">
        <v>1</v>
      </c>
      <c r="F218" s="246" t="s">
        <v>2131</v>
      </c>
      <c r="G218" s="245"/>
      <c r="H218" s="247">
        <v>-10.699999999999999</v>
      </c>
      <c r="I218" s="248"/>
      <c r="J218" s="248"/>
      <c r="K218" s="245"/>
      <c r="L218" s="245"/>
      <c r="M218" s="249"/>
      <c r="N218" s="250"/>
      <c r="O218" s="251"/>
      <c r="P218" s="251"/>
      <c r="Q218" s="251"/>
      <c r="R218" s="251"/>
      <c r="S218" s="251"/>
      <c r="T218" s="251"/>
      <c r="U218" s="251"/>
      <c r="V218" s="251"/>
      <c r="W218" s="251"/>
      <c r="X218" s="252"/>
      <c r="Y218" s="13"/>
      <c r="Z218" s="13"/>
      <c r="AA218" s="13"/>
      <c r="AB218" s="13"/>
      <c r="AC218" s="13"/>
      <c r="AD218" s="13"/>
      <c r="AE218" s="13"/>
      <c r="AT218" s="253" t="s">
        <v>304</v>
      </c>
      <c r="AU218" s="253" t="s">
        <v>88</v>
      </c>
      <c r="AV218" s="13" t="s">
        <v>88</v>
      </c>
      <c r="AW218" s="13" t="s">
        <v>5</v>
      </c>
      <c r="AX218" s="13" t="s">
        <v>78</v>
      </c>
      <c r="AY218" s="253" t="s">
        <v>167</v>
      </c>
    </row>
    <row r="219" s="13" customFormat="1">
      <c r="A219" s="13"/>
      <c r="B219" s="244"/>
      <c r="C219" s="245"/>
      <c r="D219" s="236" t="s">
        <v>304</v>
      </c>
      <c r="E219" s="268" t="s">
        <v>1</v>
      </c>
      <c r="F219" s="246" t="s">
        <v>2132</v>
      </c>
      <c r="G219" s="245"/>
      <c r="H219" s="247">
        <v>-58.899999999999999</v>
      </c>
      <c r="I219" s="248"/>
      <c r="J219" s="248"/>
      <c r="K219" s="245"/>
      <c r="L219" s="245"/>
      <c r="M219" s="249"/>
      <c r="N219" s="250"/>
      <c r="O219" s="251"/>
      <c r="P219" s="251"/>
      <c r="Q219" s="251"/>
      <c r="R219" s="251"/>
      <c r="S219" s="251"/>
      <c r="T219" s="251"/>
      <c r="U219" s="251"/>
      <c r="V219" s="251"/>
      <c r="W219" s="251"/>
      <c r="X219" s="252"/>
      <c r="Y219" s="13"/>
      <c r="Z219" s="13"/>
      <c r="AA219" s="13"/>
      <c r="AB219" s="13"/>
      <c r="AC219" s="13"/>
      <c r="AD219" s="13"/>
      <c r="AE219" s="13"/>
      <c r="AT219" s="253" t="s">
        <v>304</v>
      </c>
      <c r="AU219" s="253" t="s">
        <v>88</v>
      </c>
      <c r="AV219" s="13" t="s">
        <v>88</v>
      </c>
      <c r="AW219" s="13" t="s">
        <v>5</v>
      </c>
      <c r="AX219" s="13" t="s">
        <v>78</v>
      </c>
      <c r="AY219" s="253" t="s">
        <v>167</v>
      </c>
    </row>
    <row r="220" s="16" customFormat="1">
      <c r="A220" s="16"/>
      <c r="B220" s="293"/>
      <c r="C220" s="294"/>
      <c r="D220" s="236" t="s">
        <v>304</v>
      </c>
      <c r="E220" s="295" t="s">
        <v>1</v>
      </c>
      <c r="F220" s="296" t="s">
        <v>2133</v>
      </c>
      <c r="G220" s="294"/>
      <c r="H220" s="297">
        <v>416.10000000000014</v>
      </c>
      <c r="I220" s="298"/>
      <c r="J220" s="298"/>
      <c r="K220" s="294"/>
      <c r="L220" s="294"/>
      <c r="M220" s="299"/>
      <c r="N220" s="300"/>
      <c r="O220" s="301"/>
      <c r="P220" s="301"/>
      <c r="Q220" s="301"/>
      <c r="R220" s="301"/>
      <c r="S220" s="301"/>
      <c r="T220" s="301"/>
      <c r="U220" s="301"/>
      <c r="V220" s="301"/>
      <c r="W220" s="301"/>
      <c r="X220" s="302"/>
      <c r="Y220" s="16"/>
      <c r="Z220" s="16"/>
      <c r="AA220" s="16"/>
      <c r="AB220" s="16"/>
      <c r="AC220" s="16"/>
      <c r="AD220" s="16"/>
      <c r="AE220" s="16"/>
      <c r="AT220" s="303" t="s">
        <v>304</v>
      </c>
      <c r="AU220" s="303" t="s">
        <v>88</v>
      </c>
      <c r="AV220" s="16" t="s">
        <v>188</v>
      </c>
      <c r="AW220" s="16" t="s">
        <v>5</v>
      </c>
      <c r="AX220" s="16" t="s">
        <v>78</v>
      </c>
      <c r="AY220" s="303" t="s">
        <v>167</v>
      </c>
    </row>
    <row r="221" s="15" customFormat="1">
      <c r="A221" s="15"/>
      <c r="B221" s="283"/>
      <c r="C221" s="284"/>
      <c r="D221" s="236" t="s">
        <v>304</v>
      </c>
      <c r="E221" s="285" t="s">
        <v>1</v>
      </c>
      <c r="F221" s="286" t="s">
        <v>2134</v>
      </c>
      <c r="G221" s="284"/>
      <c r="H221" s="285" t="s">
        <v>1</v>
      </c>
      <c r="I221" s="287"/>
      <c r="J221" s="287"/>
      <c r="K221" s="284"/>
      <c r="L221" s="284"/>
      <c r="M221" s="288"/>
      <c r="N221" s="289"/>
      <c r="O221" s="290"/>
      <c r="P221" s="290"/>
      <c r="Q221" s="290"/>
      <c r="R221" s="290"/>
      <c r="S221" s="290"/>
      <c r="T221" s="290"/>
      <c r="U221" s="290"/>
      <c r="V221" s="290"/>
      <c r="W221" s="290"/>
      <c r="X221" s="291"/>
      <c r="Y221" s="15"/>
      <c r="Z221" s="15"/>
      <c r="AA221" s="15"/>
      <c r="AB221" s="15"/>
      <c r="AC221" s="15"/>
      <c r="AD221" s="15"/>
      <c r="AE221" s="15"/>
      <c r="AT221" s="292" t="s">
        <v>304</v>
      </c>
      <c r="AU221" s="292" t="s">
        <v>88</v>
      </c>
      <c r="AV221" s="15" t="s">
        <v>86</v>
      </c>
      <c r="AW221" s="15" t="s">
        <v>5</v>
      </c>
      <c r="AX221" s="15" t="s">
        <v>78</v>
      </c>
      <c r="AY221" s="292" t="s">
        <v>167</v>
      </c>
    </row>
    <row r="222" s="13" customFormat="1">
      <c r="A222" s="13"/>
      <c r="B222" s="244"/>
      <c r="C222" s="245"/>
      <c r="D222" s="236" t="s">
        <v>304</v>
      </c>
      <c r="E222" s="268" t="s">
        <v>1</v>
      </c>
      <c r="F222" s="246" t="s">
        <v>2135</v>
      </c>
      <c r="G222" s="245"/>
      <c r="H222" s="247">
        <v>208.09999999999999</v>
      </c>
      <c r="I222" s="248"/>
      <c r="J222" s="248"/>
      <c r="K222" s="245"/>
      <c r="L222" s="245"/>
      <c r="M222" s="249"/>
      <c r="N222" s="250"/>
      <c r="O222" s="251"/>
      <c r="P222" s="251"/>
      <c r="Q222" s="251"/>
      <c r="R222" s="251"/>
      <c r="S222" s="251"/>
      <c r="T222" s="251"/>
      <c r="U222" s="251"/>
      <c r="V222" s="251"/>
      <c r="W222" s="251"/>
      <c r="X222" s="252"/>
      <c r="Y222" s="13"/>
      <c r="Z222" s="13"/>
      <c r="AA222" s="13"/>
      <c r="AB222" s="13"/>
      <c r="AC222" s="13"/>
      <c r="AD222" s="13"/>
      <c r="AE222" s="13"/>
      <c r="AT222" s="253" t="s">
        <v>304</v>
      </c>
      <c r="AU222" s="253" t="s">
        <v>88</v>
      </c>
      <c r="AV222" s="13" t="s">
        <v>88</v>
      </c>
      <c r="AW222" s="13" t="s">
        <v>5</v>
      </c>
      <c r="AX222" s="13" t="s">
        <v>86</v>
      </c>
      <c r="AY222" s="253" t="s">
        <v>167</v>
      </c>
    </row>
    <row r="223" s="2" customFormat="1" ht="16.5" customHeight="1">
      <c r="A223" s="39"/>
      <c r="B223" s="40"/>
      <c r="C223" s="222" t="s">
        <v>268</v>
      </c>
      <c r="D223" s="222" t="s">
        <v>169</v>
      </c>
      <c r="E223" s="223" t="s">
        <v>2136</v>
      </c>
      <c r="F223" s="224" t="s">
        <v>2137</v>
      </c>
      <c r="G223" s="225" t="s">
        <v>433</v>
      </c>
      <c r="H223" s="226">
        <v>208.09999999999999</v>
      </c>
      <c r="I223" s="227"/>
      <c r="J223" s="227"/>
      <c r="K223" s="228">
        <f>ROUND(P223*H223,2)</f>
        <v>0</v>
      </c>
      <c r="L223" s="224" t="s">
        <v>1</v>
      </c>
      <c r="M223" s="45"/>
      <c r="N223" s="229" t="s">
        <v>1</v>
      </c>
      <c r="O223" s="230" t="s">
        <v>41</v>
      </c>
      <c r="P223" s="231">
        <f>I223+J223</f>
        <v>0</v>
      </c>
      <c r="Q223" s="231">
        <f>ROUND(I223*H223,2)</f>
        <v>0</v>
      </c>
      <c r="R223" s="231">
        <f>ROUND(J223*H223,2)</f>
        <v>0</v>
      </c>
      <c r="S223" s="92"/>
      <c r="T223" s="232">
        <f>S223*H223</f>
        <v>0</v>
      </c>
      <c r="U223" s="232">
        <v>0</v>
      </c>
      <c r="V223" s="232">
        <f>U223*H223</f>
        <v>0</v>
      </c>
      <c r="W223" s="232">
        <v>0</v>
      </c>
      <c r="X223" s="233">
        <f>W223*H223</f>
        <v>0</v>
      </c>
      <c r="Y223" s="39"/>
      <c r="Z223" s="39"/>
      <c r="AA223" s="39"/>
      <c r="AB223" s="39"/>
      <c r="AC223" s="39"/>
      <c r="AD223" s="39"/>
      <c r="AE223" s="39"/>
      <c r="AR223" s="234" t="s">
        <v>174</v>
      </c>
      <c r="AT223" s="234" t="s">
        <v>169</v>
      </c>
      <c r="AU223" s="234" t="s">
        <v>88</v>
      </c>
      <c r="AY223" s="18" t="s">
        <v>167</v>
      </c>
      <c r="BE223" s="235">
        <f>IF(O223="základní",K223,0)</f>
        <v>0</v>
      </c>
      <c r="BF223" s="235">
        <f>IF(O223="snížená",K223,0)</f>
        <v>0</v>
      </c>
      <c r="BG223" s="235">
        <f>IF(O223="zákl. přenesená",K223,0)</f>
        <v>0</v>
      </c>
      <c r="BH223" s="235">
        <f>IF(O223="sníž. přenesená",K223,0)</f>
        <v>0</v>
      </c>
      <c r="BI223" s="235">
        <f>IF(O223="nulová",K223,0)</f>
        <v>0</v>
      </c>
      <c r="BJ223" s="18" t="s">
        <v>86</v>
      </c>
      <c r="BK223" s="235">
        <f>ROUND(P223*H223,2)</f>
        <v>0</v>
      </c>
      <c r="BL223" s="18" t="s">
        <v>174</v>
      </c>
      <c r="BM223" s="234" t="s">
        <v>2138</v>
      </c>
    </row>
    <row r="224" s="2" customFormat="1">
      <c r="A224" s="39"/>
      <c r="B224" s="40"/>
      <c r="C224" s="41"/>
      <c r="D224" s="236" t="s">
        <v>176</v>
      </c>
      <c r="E224" s="41"/>
      <c r="F224" s="237" t="s">
        <v>2137</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176</v>
      </c>
      <c r="AU224" s="18" t="s">
        <v>88</v>
      </c>
    </row>
    <row r="225" s="15" customFormat="1">
      <c r="A225" s="15"/>
      <c r="B225" s="283"/>
      <c r="C225" s="284"/>
      <c r="D225" s="236" t="s">
        <v>304</v>
      </c>
      <c r="E225" s="285" t="s">
        <v>1</v>
      </c>
      <c r="F225" s="286" t="s">
        <v>2139</v>
      </c>
      <c r="G225" s="284"/>
      <c r="H225" s="285" t="s">
        <v>1</v>
      </c>
      <c r="I225" s="287"/>
      <c r="J225" s="287"/>
      <c r="K225" s="284"/>
      <c r="L225" s="284"/>
      <c r="M225" s="288"/>
      <c r="N225" s="289"/>
      <c r="O225" s="290"/>
      <c r="P225" s="290"/>
      <c r="Q225" s="290"/>
      <c r="R225" s="290"/>
      <c r="S225" s="290"/>
      <c r="T225" s="290"/>
      <c r="U225" s="290"/>
      <c r="V225" s="290"/>
      <c r="W225" s="290"/>
      <c r="X225" s="291"/>
      <c r="Y225" s="15"/>
      <c r="Z225" s="15"/>
      <c r="AA225" s="15"/>
      <c r="AB225" s="15"/>
      <c r="AC225" s="15"/>
      <c r="AD225" s="15"/>
      <c r="AE225" s="15"/>
      <c r="AT225" s="292" t="s">
        <v>304</v>
      </c>
      <c r="AU225" s="292" t="s">
        <v>88</v>
      </c>
      <c r="AV225" s="15" t="s">
        <v>86</v>
      </c>
      <c r="AW225" s="15" t="s">
        <v>5</v>
      </c>
      <c r="AX225" s="15" t="s">
        <v>78</v>
      </c>
      <c r="AY225" s="292" t="s">
        <v>167</v>
      </c>
    </row>
    <row r="226" s="13" customFormat="1">
      <c r="A226" s="13"/>
      <c r="B226" s="244"/>
      <c r="C226" s="245"/>
      <c r="D226" s="236" t="s">
        <v>304</v>
      </c>
      <c r="E226" s="268" t="s">
        <v>1</v>
      </c>
      <c r="F226" s="246" t="s">
        <v>2140</v>
      </c>
      <c r="G226" s="245"/>
      <c r="H226" s="247">
        <v>208.09999999999999</v>
      </c>
      <c r="I226" s="248"/>
      <c r="J226" s="248"/>
      <c r="K226" s="245"/>
      <c r="L226" s="245"/>
      <c r="M226" s="249"/>
      <c r="N226" s="250"/>
      <c r="O226" s="251"/>
      <c r="P226" s="251"/>
      <c r="Q226" s="251"/>
      <c r="R226" s="251"/>
      <c r="S226" s="251"/>
      <c r="T226" s="251"/>
      <c r="U226" s="251"/>
      <c r="V226" s="251"/>
      <c r="W226" s="251"/>
      <c r="X226" s="252"/>
      <c r="Y226" s="13"/>
      <c r="Z226" s="13"/>
      <c r="AA226" s="13"/>
      <c r="AB226" s="13"/>
      <c r="AC226" s="13"/>
      <c r="AD226" s="13"/>
      <c r="AE226" s="13"/>
      <c r="AT226" s="253" t="s">
        <v>304</v>
      </c>
      <c r="AU226" s="253" t="s">
        <v>88</v>
      </c>
      <c r="AV226" s="13" t="s">
        <v>88</v>
      </c>
      <c r="AW226" s="13" t="s">
        <v>5</v>
      </c>
      <c r="AX226" s="13" t="s">
        <v>86</v>
      </c>
      <c r="AY226" s="253" t="s">
        <v>167</v>
      </c>
    </row>
    <row r="227" s="2" customFormat="1" ht="24.15" customHeight="1">
      <c r="A227" s="39"/>
      <c r="B227" s="40"/>
      <c r="C227" s="222" t="s">
        <v>274</v>
      </c>
      <c r="D227" s="222" t="s">
        <v>169</v>
      </c>
      <c r="E227" s="223" t="s">
        <v>2141</v>
      </c>
      <c r="F227" s="224" t="s">
        <v>2142</v>
      </c>
      <c r="G227" s="225" t="s">
        <v>433</v>
      </c>
      <c r="H227" s="226">
        <v>115</v>
      </c>
      <c r="I227" s="227"/>
      <c r="J227" s="227"/>
      <c r="K227" s="228">
        <f>ROUND(P227*H227,2)</f>
        <v>0</v>
      </c>
      <c r="L227" s="224" t="s">
        <v>173</v>
      </c>
      <c r="M227" s="45"/>
      <c r="N227" s="229" t="s">
        <v>1</v>
      </c>
      <c r="O227" s="230" t="s">
        <v>41</v>
      </c>
      <c r="P227" s="231">
        <f>I227+J227</f>
        <v>0</v>
      </c>
      <c r="Q227" s="231">
        <f>ROUND(I227*H227,2)</f>
        <v>0</v>
      </c>
      <c r="R227" s="231">
        <f>ROUND(J227*H227,2)</f>
        <v>0</v>
      </c>
      <c r="S227" s="92"/>
      <c r="T227" s="232">
        <f>S227*H227</f>
        <v>0</v>
      </c>
      <c r="U227" s="232">
        <v>0</v>
      </c>
      <c r="V227" s="232">
        <f>U227*H227</f>
        <v>0</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2143</v>
      </c>
    </row>
    <row r="228" s="2" customFormat="1">
      <c r="A228" s="39"/>
      <c r="B228" s="40"/>
      <c r="C228" s="41"/>
      <c r="D228" s="236" t="s">
        <v>176</v>
      </c>
      <c r="E228" s="41"/>
      <c r="F228" s="237" t="s">
        <v>2142</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2" customFormat="1">
      <c r="A229" s="39"/>
      <c r="B229" s="40"/>
      <c r="C229" s="41"/>
      <c r="D229" s="241" t="s">
        <v>178</v>
      </c>
      <c r="E229" s="41"/>
      <c r="F229" s="242" t="s">
        <v>2144</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178</v>
      </c>
      <c r="AU229" s="18" t="s">
        <v>88</v>
      </c>
    </row>
    <row r="230" s="15" customFormat="1">
      <c r="A230" s="15"/>
      <c r="B230" s="283"/>
      <c r="C230" s="284"/>
      <c r="D230" s="236" t="s">
        <v>304</v>
      </c>
      <c r="E230" s="285" t="s">
        <v>1</v>
      </c>
      <c r="F230" s="286" t="s">
        <v>2145</v>
      </c>
      <c r="G230" s="284"/>
      <c r="H230" s="285" t="s">
        <v>1</v>
      </c>
      <c r="I230" s="287"/>
      <c r="J230" s="287"/>
      <c r="K230" s="284"/>
      <c r="L230" s="284"/>
      <c r="M230" s="288"/>
      <c r="N230" s="289"/>
      <c r="O230" s="290"/>
      <c r="P230" s="290"/>
      <c r="Q230" s="290"/>
      <c r="R230" s="290"/>
      <c r="S230" s="290"/>
      <c r="T230" s="290"/>
      <c r="U230" s="290"/>
      <c r="V230" s="290"/>
      <c r="W230" s="290"/>
      <c r="X230" s="291"/>
      <c r="Y230" s="15"/>
      <c r="Z230" s="15"/>
      <c r="AA230" s="15"/>
      <c r="AB230" s="15"/>
      <c r="AC230" s="15"/>
      <c r="AD230" s="15"/>
      <c r="AE230" s="15"/>
      <c r="AT230" s="292" t="s">
        <v>304</v>
      </c>
      <c r="AU230" s="292" t="s">
        <v>88</v>
      </c>
      <c r="AV230" s="15" t="s">
        <v>86</v>
      </c>
      <c r="AW230" s="15" t="s">
        <v>5</v>
      </c>
      <c r="AX230" s="15" t="s">
        <v>78</v>
      </c>
      <c r="AY230" s="292" t="s">
        <v>167</v>
      </c>
    </row>
    <row r="231" s="13" customFormat="1">
      <c r="A231" s="13"/>
      <c r="B231" s="244"/>
      <c r="C231" s="245"/>
      <c r="D231" s="236" t="s">
        <v>304</v>
      </c>
      <c r="E231" s="268" t="s">
        <v>1</v>
      </c>
      <c r="F231" s="246" t="s">
        <v>2146</v>
      </c>
      <c r="G231" s="245"/>
      <c r="H231" s="247">
        <v>61.799999999999997</v>
      </c>
      <c r="I231" s="248"/>
      <c r="J231" s="248"/>
      <c r="K231" s="245"/>
      <c r="L231" s="245"/>
      <c r="M231" s="249"/>
      <c r="N231" s="250"/>
      <c r="O231" s="251"/>
      <c r="P231" s="251"/>
      <c r="Q231" s="251"/>
      <c r="R231" s="251"/>
      <c r="S231" s="251"/>
      <c r="T231" s="251"/>
      <c r="U231" s="251"/>
      <c r="V231" s="251"/>
      <c r="W231" s="251"/>
      <c r="X231" s="252"/>
      <c r="Y231" s="13"/>
      <c r="Z231" s="13"/>
      <c r="AA231" s="13"/>
      <c r="AB231" s="13"/>
      <c r="AC231" s="13"/>
      <c r="AD231" s="13"/>
      <c r="AE231" s="13"/>
      <c r="AT231" s="253" t="s">
        <v>304</v>
      </c>
      <c r="AU231" s="253" t="s">
        <v>88</v>
      </c>
      <c r="AV231" s="13" t="s">
        <v>88</v>
      </c>
      <c r="AW231" s="13" t="s">
        <v>5</v>
      </c>
      <c r="AX231" s="13" t="s">
        <v>78</v>
      </c>
      <c r="AY231" s="253" t="s">
        <v>167</v>
      </c>
    </row>
    <row r="232" s="13" customFormat="1">
      <c r="A232" s="13"/>
      <c r="B232" s="244"/>
      <c r="C232" s="245"/>
      <c r="D232" s="236" t="s">
        <v>304</v>
      </c>
      <c r="E232" s="268" t="s">
        <v>1</v>
      </c>
      <c r="F232" s="246" t="s">
        <v>2147</v>
      </c>
      <c r="G232" s="245"/>
      <c r="H232" s="247">
        <v>-5.7000000000000002</v>
      </c>
      <c r="I232" s="248"/>
      <c r="J232" s="248"/>
      <c r="K232" s="245"/>
      <c r="L232" s="245"/>
      <c r="M232" s="249"/>
      <c r="N232" s="250"/>
      <c r="O232" s="251"/>
      <c r="P232" s="251"/>
      <c r="Q232" s="251"/>
      <c r="R232" s="251"/>
      <c r="S232" s="251"/>
      <c r="T232" s="251"/>
      <c r="U232" s="251"/>
      <c r="V232" s="251"/>
      <c r="W232" s="251"/>
      <c r="X232" s="252"/>
      <c r="Y232" s="13"/>
      <c r="Z232" s="13"/>
      <c r="AA232" s="13"/>
      <c r="AB232" s="13"/>
      <c r="AC232" s="13"/>
      <c r="AD232" s="13"/>
      <c r="AE232" s="13"/>
      <c r="AT232" s="253" t="s">
        <v>304</v>
      </c>
      <c r="AU232" s="253" t="s">
        <v>88</v>
      </c>
      <c r="AV232" s="13" t="s">
        <v>88</v>
      </c>
      <c r="AW232" s="13" t="s">
        <v>5</v>
      </c>
      <c r="AX232" s="13" t="s">
        <v>78</v>
      </c>
      <c r="AY232" s="253" t="s">
        <v>167</v>
      </c>
    </row>
    <row r="233" s="13" customFormat="1">
      <c r="A233" s="13"/>
      <c r="B233" s="244"/>
      <c r="C233" s="245"/>
      <c r="D233" s="236" t="s">
        <v>304</v>
      </c>
      <c r="E233" s="268" t="s">
        <v>1</v>
      </c>
      <c r="F233" s="246" t="s">
        <v>2148</v>
      </c>
      <c r="G233" s="245"/>
      <c r="H233" s="247">
        <v>58.899999999999999</v>
      </c>
      <c r="I233" s="248"/>
      <c r="J233" s="248"/>
      <c r="K233" s="245"/>
      <c r="L233" s="245"/>
      <c r="M233" s="249"/>
      <c r="N233" s="250"/>
      <c r="O233" s="251"/>
      <c r="P233" s="251"/>
      <c r="Q233" s="251"/>
      <c r="R233" s="251"/>
      <c r="S233" s="251"/>
      <c r="T233" s="251"/>
      <c r="U233" s="251"/>
      <c r="V233" s="251"/>
      <c r="W233" s="251"/>
      <c r="X233" s="252"/>
      <c r="Y233" s="13"/>
      <c r="Z233" s="13"/>
      <c r="AA233" s="13"/>
      <c r="AB233" s="13"/>
      <c r="AC233" s="13"/>
      <c r="AD233" s="13"/>
      <c r="AE233" s="13"/>
      <c r="AT233" s="253" t="s">
        <v>304</v>
      </c>
      <c r="AU233" s="253" t="s">
        <v>88</v>
      </c>
      <c r="AV233" s="13" t="s">
        <v>88</v>
      </c>
      <c r="AW233" s="13" t="s">
        <v>5</v>
      </c>
      <c r="AX233" s="13" t="s">
        <v>78</v>
      </c>
      <c r="AY233" s="253" t="s">
        <v>167</v>
      </c>
    </row>
    <row r="234" s="14" customFormat="1">
      <c r="A234" s="14"/>
      <c r="B234" s="269"/>
      <c r="C234" s="270"/>
      <c r="D234" s="236" t="s">
        <v>304</v>
      </c>
      <c r="E234" s="271" t="s">
        <v>1</v>
      </c>
      <c r="F234" s="272" t="s">
        <v>1231</v>
      </c>
      <c r="G234" s="270"/>
      <c r="H234" s="273">
        <v>115</v>
      </c>
      <c r="I234" s="274"/>
      <c r="J234" s="274"/>
      <c r="K234" s="270"/>
      <c r="L234" s="270"/>
      <c r="M234" s="275"/>
      <c r="N234" s="276"/>
      <c r="O234" s="277"/>
      <c r="P234" s="277"/>
      <c r="Q234" s="277"/>
      <c r="R234" s="277"/>
      <c r="S234" s="277"/>
      <c r="T234" s="277"/>
      <c r="U234" s="277"/>
      <c r="V234" s="277"/>
      <c r="W234" s="277"/>
      <c r="X234" s="278"/>
      <c r="Y234" s="14"/>
      <c r="Z234" s="14"/>
      <c r="AA234" s="14"/>
      <c r="AB234" s="14"/>
      <c r="AC234" s="14"/>
      <c r="AD234" s="14"/>
      <c r="AE234" s="14"/>
      <c r="AT234" s="279" t="s">
        <v>304</v>
      </c>
      <c r="AU234" s="279" t="s">
        <v>88</v>
      </c>
      <c r="AV234" s="14" t="s">
        <v>174</v>
      </c>
      <c r="AW234" s="14" t="s">
        <v>5</v>
      </c>
      <c r="AX234" s="14" t="s">
        <v>86</v>
      </c>
      <c r="AY234" s="279" t="s">
        <v>167</v>
      </c>
    </row>
    <row r="235" s="2" customFormat="1" ht="24.15" customHeight="1">
      <c r="A235" s="39"/>
      <c r="B235" s="40"/>
      <c r="C235" s="254" t="s">
        <v>280</v>
      </c>
      <c r="D235" s="254" t="s">
        <v>345</v>
      </c>
      <c r="E235" s="255" t="s">
        <v>2149</v>
      </c>
      <c r="F235" s="256" t="s">
        <v>2150</v>
      </c>
      <c r="G235" s="257" t="s">
        <v>348</v>
      </c>
      <c r="H235" s="258">
        <v>218.5</v>
      </c>
      <c r="I235" s="259"/>
      <c r="J235" s="260"/>
      <c r="K235" s="261">
        <f>ROUND(P235*H235,2)</f>
        <v>0</v>
      </c>
      <c r="L235" s="256" t="s">
        <v>173</v>
      </c>
      <c r="M235" s="262"/>
      <c r="N235" s="263" t="s">
        <v>1</v>
      </c>
      <c r="O235" s="230" t="s">
        <v>41</v>
      </c>
      <c r="P235" s="231">
        <f>I235+J235</f>
        <v>0</v>
      </c>
      <c r="Q235" s="231">
        <f>ROUND(I235*H235,2)</f>
        <v>0</v>
      </c>
      <c r="R235" s="231">
        <f>ROUND(J235*H235,2)</f>
        <v>0</v>
      </c>
      <c r="S235" s="92"/>
      <c r="T235" s="232">
        <f>S235*H235</f>
        <v>0</v>
      </c>
      <c r="U235" s="232">
        <v>0</v>
      </c>
      <c r="V235" s="232">
        <f>U235*H235</f>
        <v>0</v>
      </c>
      <c r="W235" s="232">
        <v>0</v>
      </c>
      <c r="X235" s="233">
        <f>W235*H235</f>
        <v>0</v>
      </c>
      <c r="Y235" s="39"/>
      <c r="Z235" s="39"/>
      <c r="AA235" s="39"/>
      <c r="AB235" s="39"/>
      <c r="AC235" s="39"/>
      <c r="AD235" s="39"/>
      <c r="AE235" s="39"/>
      <c r="AR235" s="234" t="s">
        <v>221</v>
      </c>
      <c r="AT235" s="234" t="s">
        <v>345</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174</v>
      </c>
      <c r="BM235" s="234" t="s">
        <v>2151</v>
      </c>
    </row>
    <row r="236" s="2" customFormat="1">
      <c r="A236" s="39"/>
      <c r="B236" s="40"/>
      <c r="C236" s="41"/>
      <c r="D236" s="236" t="s">
        <v>176</v>
      </c>
      <c r="E236" s="41"/>
      <c r="F236" s="237" t="s">
        <v>2150</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13" customFormat="1">
      <c r="A237" s="13"/>
      <c r="B237" s="244"/>
      <c r="C237" s="245"/>
      <c r="D237" s="236" t="s">
        <v>304</v>
      </c>
      <c r="E237" s="268" t="s">
        <v>1</v>
      </c>
      <c r="F237" s="246" t="s">
        <v>2152</v>
      </c>
      <c r="G237" s="245"/>
      <c r="H237" s="247">
        <v>218.5</v>
      </c>
      <c r="I237" s="248"/>
      <c r="J237" s="248"/>
      <c r="K237" s="245"/>
      <c r="L237" s="245"/>
      <c r="M237" s="249"/>
      <c r="N237" s="250"/>
      <c r="O237" s="251"/>
      <c r="P237" s="251"/>
      <c r="Q237" s="251"/>
      <c r="R237" s="251"/>
      <c r="S237" s="251"/>
      <c r="T237" s="251"/>
      <c r="U237" s="251"/>
      <c r="V237" s="251"/>
      <c r="W237" s="251"/>
      <c r="X237" s="252"/>
      <c r="Y237" s="13"/>
      <c r="Z237" s="13"/>
      <c r="AA237" s="13"/>
      <c r="AB237" s="13"/>
      <c r="AC237" s="13"/>
      <c r="AD237" s="13"/>
      <c r="AE237" s="13"/>
      <c r="AT237" s="253" t="s">
        <v>304</v>
      </c>
      <c r="AU237" s="253" t="s">
        <v>88</v>
      </c>
      <c r="AV237" s="13" t="s">
        <v>88</v>
      </c>
      <c r="AW237" s="13" t="s">
        <v>5</v>
      </c>
      <c r="AX237" s="13" t="s">
        <v>86</v>
      </c>
      <c r="AY237" s="253" t="s">
        <v>167</v>
      </c>
    </row>
    <row r="238" s="2" customFormat="1" ht="16.5" customHeight="1">
      <c r="A238" s="39"/>
      <c r="B238" s="40"/>
      <c r="C238" s="222" t="s">
        <v>286</v>
      </c>
      <c r="D238" s="222" t="s">
        <v>169</v>
      </c>
      <c r="E238" s="223" t="s">
        <v>2153</v>
      </c>
      <c r="F238" s="224" t="s">
        <v>2154</v>
      </c>
      <c r="G238" s="225" t="s">
        <v>2155</v>
      </c>
      <c r="H238" s="226">
        <v>2</v>
      </c>
      <c r="I238" s="227"/>
      <c r="J238" s="227"/>
      <c r="K238" s="228">
        <f>ROUND(P238*H238,2)</f>
        <v>0</v>
      </c>
      <c r="L238" s="224" t="s">
        <v>1</v>
      </c>
      <c r="M238" s="45"/>
      <c r="N238" s="229" t="s">
        <v>1</v>
      </c>
      <c r="O238" s="230" t="s">
        <v>41</v>
      </c>
      <c r="P238" s="231">
        <f>I238+J238</f>
        <v>0</v>
      </c>
      <c r="Q238" s="231">
        <f>ROUND(I238*H238,2)</f>
        <v>0</v>
      </c>
      <c r="R238" s="231">
        <f>ROUND(J238*H238,2)</f>
        <v>0</v>
      </c>
      <c r="S238" s="92"/>
      <c r="T238" s="232">
        <f>S238*H238</f>
        <v>0</v>
      </c>
      <c r="U238" s="232">
        <v>0</v>
      </c>
      <c r="V238" s="232">
        <f>U238*H238</f>
        <v>0</v>
      </c>
      <c r="W238" s="232">
        <v>0</v>
      </c>
      <c r="X238" s="233">
        <f>W238*H238</f>
        <v>0</v>
      </c>
      <c r="Y238" s="39"/>
      <c r="Z238" s="39"/>
      <c r="AA238" s="39"/>
      <c r="AB238" s="39"/>
      <c r="AC238" s="39"/>
      <c r="AD238" s="39"/>
      <c r="AE238" s="39"/>
      <c r="AR238" s="234" t="s">
        <v>174</v>
      </c>
      <c r="AT238" s="234" t="s">
        <v>169</v>
      </c>
      <c r="AU238" s="234" t="s">
        <v>88</v>
      </c>
      <c r="AY238" s="18" t="s">
        <v>167</v>
      </c>
      <c r="BE238" s="235">
        <f>IF(O238="základní",K238,0)</f>
        <v>0</v>
      </c>
      <c r="BF238" s="235">
        <f>IF(O238="snížená",K238,0)</f>
        <v>0</v>
      </c>
      <c r="BG238" s="235">
        <f>IF(O238="zákl. přenesená",K238,0)</f>
        <v>0</v>
      </c>
      <c r="BH238" s="235">
        <f>IF(O238="sníž. přenesená",K238,0)</f>
        <v>0</v>
      </c>
      <c r="BI238" s="235">
        <f>IF(O238="nulová",K238,0)</f>
        <v>0</v>
      </c>
      <c r="BJ238" s="18" t="s">
        <v>86</v>
      </c>
      <c r="BK238" s="235">
        <f>ROUND(P238*H238,2)</f>
        <v>0</v>
      </c>
      <c r="BL238" s="18" t="s">
        <v>174</v>
      </c>
      <c r="BM238" s="234" t="s">
        <v>2156</v>
      </c>
    </row>
    <row r="239" s="2" customFormat="1">
      <c r="A239" s="39"/>
      <c r="B239" s="40"/>
      <c r="C239" s="41"/>
      <c r="D239" s="236" t="s">
        <v>176</v>
      </c>
      <c r="E239" s="41"/>
      <c r="F239" s="237" t="s">
        <v>2154</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176</v>
      </c>
      <c r="AU239" s="18" t="s">
        <v>88</v>
      </c>
    </row>
    <row r="240" s="15" customFormat="1">
      <c r="A240" s="15"/>
      <c r="B240" s="283"/>
      <c r="C240" s="284"/>
      <c r="D240" s="236" t="s">
        <v>304</v>
      </c>
      <c r="E240" s="285" t="s">
        <v>1</v>
      </c>
      <c r="F240" s="286" t="s">
        <v>2157</v>
      </c>
      <c r="G240" s="284"/>
      <c r="H240" s="285" t="s">
        <v>1</v>
      </c>
      <c r="I240" s="287"/>
      <c r="J240" s="287"/>
      <c r="K240" s="284"/>
      <c r="L240" s="284"/>
      <c r="M240" s="288"/>
      <c r="N240" s="289"/>
      <c r="O240" s="290"/>
      <c r="P240" s="290"/>
      <c r="Q240" s="290"/>
      <c r="R240" s="290"/>
      <c r="S240" s="290"/>
      <c r="T240" s="290"/>
      <c r="U240" s="290"/>
      <c r="V240" s="290"/>
      <c r="W240" s="290"/>
      <c r="X240" s="291"/>
      <c r="Y240" s="15"/>
      <c r="Z240" s="15"/>
      <c r="AA240" s="15"/>
      <c r="AB240" s="15"/>
      <c r="AC240" s="15"/>
      <c r="AD240" s="15"/>
      <c r="AE240" s="15"/>
      <c r="AT240" s="292" t="s">
        <v>304</v>
      </c>
      <c r="AU240" s="292" t="s">
        <v>88</v>
      </c>
      <c r="AV240" s="15" t="s">
        <v>86</v>
      </c>
      <c r="AW240" s="15" t="s">
        <v>5</v>
      </c>
      <c r="AX240" s="15" t="s">
        <v>78</v>
      </c>
      <c r="AY240" s="292" t="s">
        <v>167</v>
      </c>
    </row>
    <row r="241" s="13" customFormat="1">
      <c r="A241" s="13"/>
      <c r="B241" s="244"/>
      <c r="C241" s="245"/>
      <c r="D241" s="236" t="s">
        <v>304</v>
      </c>
      <c r="E241" s="268" t="s">
        <v>1</v>
      </c>
      <c r="F241" s="246" t="s">
        <v>2047</v>
      </c>
      <c r="G241" s="245"/>
      <c r="H241" s="247">
        <v>2</v>
      </c>
      <c r="I241" s="248"/>
      <c r="J241" s="248"/>
      <c r="K241" s="245"/>
      <c r="L241" s="245"/>
      <c r="M241" s="249"/>
      <c r="N241" s="250"/>
      <c r="O241" s="251"/>
      <c r="P241" s="251"/>
      <c r="Q241" s="251"/>
      <c r="R241" s="251"/>
      <c r="S241" s="251"/>
      <c r="T241" s="251"/>
      <c r="U241" s="251"/>
      <c r="V241" s="251"/>
      <c r="W241" s="251"/>
      <c r="X241" s="252"/>
      <c r="Y241" s="13"/>
      <c r="Z241" s="13"/>
      <c r="AA241" s="13"/>
      <c r="AB241" s="13"/>
      <c r="AC241" s="13"/>
      <c r="AD241" s="13"/>
      <c r="AE241" s="13"/>
      <c r="AT241" s="253" t="s">
        <v>304</v>
      </c>
      <c r="AU241" s="253" t="s">
        <v>88</v>
      </c>
      <c r="AV241" s="13" t="s">
        <v>88</v>
      </c>
      <c r="AW241" s="13" t="s">
        <v>5</v>
      </c>
      <c r="AX241" s="13" t="s">
        <v>86</v>
      </c>
      <c r="AY241" s="253" t="s">
        <v>167</v>
      </c>
    </row>
    <row r="242" s="12" customFormat="1" ht="22.8" customHeight="1">
      <c r="A242" s="12"/>
      <c r="B242" s="205"/>
      <c r="C242" s="206"/>
      <c r="D242" s="207" t="s">
        <v>77</v>
      </c>
      <c r="E242" s="220" t="s">
        <v>174</v>
      </c>
      <c r="F242" s="220" t="s">
        <v>848</v>
      </c>
      <c r="G242" s="206"/>
      <c r="H242" s="206"/>
      <c r="I242" s="209"/>
      <c r="J242" s="209"/>
      <c r="K242" s="221">
        <f>BK242</f>
        <v>0</v>
      </c>
      <c r="L242" s="206"/>
      <c r="M242" s="211"/>
      <c r="N242" s="212"/>
      <c r="O242" s="213"/>
      <c r="P242" s="213"/>
      <c r="Q242" s="214">
        <f>SUM(Q243:Q257)</f>
        <v>0</v>
      </c>
      <c r="R242" s="214">
        <f>SUM(R243:R257)</f>
        <v>0</v>
      </c>
      <c r="S242" s="213"/>
      <c r="T242" s="215">
        <f>SUM(T243:T257)</f>
        <v>0</v>
      </c>
      <c r="U242" s="213"/>
      <c r="V242" s="215">
        <f>SUM(V243:V257)</f>
        <v>0</v>
      </c>
      <c r="W242" s="213"/>
      <c r="X242" s="216">
        <f>SUM(X243:X257)</f>
        <v>0</v>
      </c>
      <c r="Y242" s="12"/>
      <c r="Z242" s="12"/>
      <c r="AA242" s="12"/>
      <c r="AB242" s="12"/>
      <c r="AC242" s="12"/>
      <c r="AD242" s="12"/>
      <c r="AE242" s="12"/>
      <c r="AR242" s="217" t="s">
        <v>86</v>
      </c>
      <c r="AT242" s="218" t="s">
        <v>77</v>
      </c>
      <c r="AU242" s="218" t="s">
        <v>86</v>
      </c>
      <c r="AY242" s="217" t="s">
        <v>167</v>
      </c>
      <c r="BK242" s="219">
        <f>SUM(BK243:BK257)</f>
        <v>0</v>
      </c>
    </row>
    <row r="243" s="2" customFormat="1" ht="24.15" customHeight="1">
      <c r="A243" s="39"/>
      <c r="B243" s="40"/>
      <c r="C243" s="222" t="s">
        <v>292</v>
      </c>
      <c r="D243" s="222" t="s">
        <v>169</v>
      </c>
      <c r="E243" s="223" t="s">
        <v>2158</v>
      </c>
      <c r="F243" s="224" t="s">
        <v>2159</v>
      </c>
      <c r="G243" s="225" t="s">
        <v>433</v>
      </c>
      <c r="H243" s="226">
        <v>10.699999999999999</v>
      </c>
      <c r="I243" s="227"/>
      <c r="J243" s="227"/>
      <c r="K243" s="228">
        <f>ROUND(P243*H243,2)</f>
        <v>0</v>
      </c>
      <c r="L243" s="224" t="s">
        <v>173</v>
      </c>
      <c r="M243" s="45"/>
      <c r="N243" s="229" t="s">
        <v>1</v>
      </c>
      <c r="O243" s="230" t="s">
        <v>41</v>
      </c>
      <c r="P243" s="231">
        <f>I243+J243</f>
        <v>0</v>
      </c>
      <c r="Q243" s="231">
        <f>ROUND(I243*H243,2)</f>
        <v>0</v>
      </c>
      <c r="R243" s="231">
        <f>ROUND(J243*H243,2)</f>
        <v>0</v>
      </c>
      <c r="S243" s="92"/>
      <c r="T243" s="232">
        <f>S243*H243</f>
        <v>0</v>
      </c>
      <c r="U243" s="232">
        <v>0</v>
      </c>
      <c r="V243" s="232">
        <f>U243*H243</f>
        <v>0</v>
      </c>
      <c r="W243" s="232">
        <v>0</v>
      </c>
      <c r="X243" s="233">
        <f>W243*H243</f>
        <v>0</v>
      </c>
      <c r="Y243" s="39"/>
      <c r="Z243" s="39"/>
      <c r="AA243" s="39"/>
      <c r="AB243" s="39"/>
      <c r="AC243" s="39"/>
      <c r="AD243" s="39"/>
      <c r="AE243" s="39"/>
      <c r="AR243" s="234" t="s">
        <v>174</v>
      </c>
      <c r="AT243" s="234" t="s">
        <v>169</v>
      </c>
      <c r="AU243" s="234" t="s">
        <v>88</v>
      </c>
      <c r="AY243" s="18" t="s">
        <v>167</v>
      </c>
      <c r="BE243" s="235">
        <f>IF(O243="základní",K243,0)</f>
        <v>0</v>
      </c>
      <c r="BF243" s="235">
        <f>IF(O243="snížená",K243,0)</f>
        <v>0</v>
      </c>
      <c r="BG243" s="235">
        <f>IF(O243="zákl. přenesená",K243,0)</f>
        <v>0</v>
      </c>
      <c r="BH243" s="235">
        <f>IF(O243="sníž. přenesená",K243,0)</f>
        <v>0</v>
      </c>
      <c r="BI243" s="235">
        <f>IF(O243="nulová",K243,0)</f>
        <v>0</v>
      </c>
      <c r="BJ243" s="18" t="s">
        <v>86</v>
      </c>
      <c r="BK243" s="235">
        <f>ROUND(P243*H243,2)</f>
        <v>0</v>
      </c>
      <c r="BL243" s="18" t="s">
        <v>174</v>
      </c>
      <c r="BM243" s="234" t="s">
        <v>2160</v>
      </c>
    </row>
    <row r="244" s="2" customFormat="1">
      <c r="A244" s="39"/>
      <c r="B244" s="40"/>
      <c r="C244" s="41"/>
      <c r="D244" s="236" t="s">
        <v>176</v>
      </c>
      <c r="E244" s="41"/>
      <c r="F244" s="237" t="s">
        <v>2159</v>
      </c>
      <c r="G244" s="41"/>
      <c r="H244" s="41"/>
      <c r="I244" s="238"/>
      <c r="J244" s="238"/>
      <c r="K244" s="41"/>
      <c r="L244" s="41"/>
      <c r="M244" s="45"/>
      <c r="N244" s="239"/>
      <c r="O244" s="240"/>
      <c r="P244" s="92"/>
      <c r="Q244" s="92"/>
      <c r="R244" s="92"/>
      <c r="S244" s="92"/>
      <c r="T244" s="92"/>
      <c r="U244" s="92"/>
      <c r="V244" s="92"/>
      <c r="W244" s="92"/>
      <c r="X244" s="93"/>
      <c r="Y244" s="39"/>
      <c r="Z244" s="39"/>
      <c r="AA244" s="39"/>
      <c r="AB244" s="39"/>
      <c r="AC244" s="39"/>
      <c r="AD244" s="39"/>
      <c r="AE244" s="39"/>
      <c r="AT244" s="18" t="s">
        <v>176</v>
      </c>
      <c r="AU244" s="18" t="s">
        <v>88</v>
      </c>
    </row>
    <row r="245" s="2" customFormat="1">
      <c r="A245" s="39"/>
      <c r="B245" s="40"/>
      <c r="C245" s="41"/>
      <c r="D245" s="241" t="s">
        <v>178</v>
      </c>
      <c r="E245" s="41"/>
      <c r="F245" s="242" t="s">
        <v>2161</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178</v>
      </c>
      <c r="AU245" s="18" t="s">
        <v>88</v>
      </c>
    </row>
    <row r="246" s="15" customFormat="1">
      <c r="A246" s="15"/>
      <c r="B246" s="283"/>
      <c r="C246" s="284"/>
      <c r="D246" s="236" t="s">
        <v>304</v>
      </c>
      <c r="E246" s="285" t="s">
        <v>1</v>
      </c>
      <c r="F246" s="286" t="s">
        <v>2162</v>
      </c>
      <c r="G246" s="284"/>
      <c r="H246" s="285" t="s">
        <v>1</v>
      </c>
      <c r="I246" s="287"/>
      <c r="J246" s="287"/>
      <c r="K246" s="284"/>
      <c r="L246" s="284"/>
      <c r="M246" s="288"/>
      <c r="N246" s="289"/>
      <c r="O246" s="290"/>
      <c r="P246" s="290"/>
      <c r="Q246" s="290"/>
      <c r="R246" s="290"/>
      <c r="S246" s="290"/>
      <c r="T246" s="290"/>
      <c r="U246" s="290"/>
      <c r="V246" s="290"/>
      <c r="W246" s="290"/>
      <c r="X246" s="291"/>
      <c r="Y246" s="15"/>
      <c r="Z246" s="15"/>
      <c r="AA246" s="15"/>
      <c r="AB246" s="15"/>
      <c r="AC246" s="15"/>
      <c r="AD246" s="15"/>
      <c r="AE246" s="15"/>
      <c r="AT246" s="292" t="s">
        <v>304</v>
      </c>
      <c r="AU246" s="292" t="s">
        <v>88</v>
      </c>
      <c r="AV246" s="15" t="s">
        <v>86</v>
      </c>
      <c r="AW246" s="15" t="s">
        <v>5</v>
      </c>
      <c r="AX246" s="15" t="s">
        <v>78</v>
      </c>
      <c r="AY246" s="292" t="s">
        <v>167</v>
      </c>
    </row>
    <row r="247" s="13" customFormat="1">
      <c r="A247" s="13"/>
      <c r="B247" s="244"/>
      <c r="C247" s="245"/>
      <c r="D247" s="236" t="s">
        <v>304</v>
      </c>
      <c r="E247" s="268" t="s">
        <v>1</v>
      </c>
      <c r="F247" s="246" t="s">
        <v>2163</v>
      </c>
      <c r="G247" s="245"/>
      <c r="H247" s="247">
        <v>10.699999999999999</v>
      </c>
      <c r="I247" s="248"/>
      <c r="J247" s="248"/>
      <c r="K247" s="245"/>
      <c r="L247" s="245"/>
      <c r="M247" s="249"/>
      <c r="N247" s="250"/>
      <c r="O247" s="251"/>
      <c r="P247" s="251"/>
      <c r="Q247" s="251"/>
      <c r="R247" s="251"/>
      <c r="S247" s="251"/>
      <c r="T247" s="251"/>
      <c r="U247" s="251"/>
      <c r="V247" s="251"/>
      <c r="W247" s="251"/>
      <c r="X247" s="252"/>
      <c r="Y247" s="13"/>
      <c r="Z247" s="13"/>
      <c r="AA247" s="13"/>
      <c r="AB247" s="13"/>
      <c r="AC247" s="13"/>
      <c r="AD247" s="13"/>
      <c r="AE247" s="13"/>
      <c r="AT247" s="253" t="s">
        <v>304</v>
      </c>
      <c r="AU247" s="253" t="s">
        <v>88</v>
      </c>
      <c r="AV247" s="13" t="s">
        <v>88</v>
      </c>
      <c r="AW247" s="13" t="s">
        <v>5</v>
      </c>
      <c r="AX247" s="13" t="s">
        <v>86</v>
      </c>
      <c r="AY247" s="253" t="s">
        <v>167</v>
      </c>
    </row>
    <row r="248" s="2" customFormat="1" ht="33" customHeight="1">
      <c r="A248" s="39"/>
      <c r="B248" s="40"/>
      <c r="C248" s="222" t="s">
        <v>8</v>
      </c>
      <c r="D248" s="222" t="s">
        <v>169</v>
      </c>
      <c r="E248" s="223" t="s">
        <v>2164</v>
      </c>
      <c r="F248" s="224" t="s">
        <v>2165</v>
      </c>
      <c r="G248" s="225" t="s">
        <v>433</v>
      </c>
      <c r="H248" s="226">
        <v>12.4</v>
      </c>
      <c r="I248" s="227"/>
      <c r="J248" s="227"/>
      <c r="K248" s="228">
        <f>ROUND(P248*H248,2)</f>
        <v>0</v>
      </c>
      <c r="L248" s="224" t="s">
        <v>173</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174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2166</v>
      </c>
    </row>
    <row r="249" s="2" customFormat="1">
      <c r="A249" s="39"/>
      <c r="B249" s="40"/>
      <c r="C249" s="41"/>
      <c r="D249" s="236" t="s">
        <v>176</v>
      </c>
      <c r="E249" s="41"/>
      <c r="F249" s="237" t="s">
        <v>2165</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c r="A250" s="39"/>
      <c r="B250" s="40"/>
      <c r="C250" s="41"/>
      <c r="D250" s="241" t="s">
        <v>178</v>
      </c>
      <c r="E250" s="41"/>
      <c r="F250" s="242" t="s">
        <v>2167</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178</v>
      </c>
      <c r="AU250" s="18" t="s">
        <v>88</v>
      </c>
    </row>
    <row r="251" s="15" customFormat="1">
      <c r="A251" s="15"/>
      <c r="B251" s="283"/>
      <c r="C251" s="284"/>
      <c r="D251" s="236" t="s">
        <v>304</v>
      </c>
      <c r="E251" s="285" t="s">
        <v>1</v>
      </c>
      <c r="F251" s="286" t="s">
        <v>2168</v>
      </c>
      <c r="G251" s="284"/>
      <c r="H251" s="285" t="s">
        <v>1</v>
      </c>
      <c r="I251" s="287"/>
      <c r="J251" s="287"/>
      <c r="K251" s="284"/>
      <c r="L251" s="284"/>
      <c r="M251" s="288"/>
      <c r="N251" s="289"/>
      <c r="O251" s="290"/>
      <c r="P251" s="290"/>
      <c r="Q251" s="290"/>
      <c r="R251" s="290"/>
      <c r="S251" s="290"/>
      <c r="T251" s="290"/>
      <c r="U251" s="290"/>
      <c r="V251" s="290"/>
      <c r="W251" s="290"/>
      <c r="X251" s="291"/>
      <c r="Y251" s="15"/>
      <c r="Z251" s="15"/>
      <c r="AA251" s="15"/>
      <c r="AB251" s="15"/>
      <c r="AC251" s="15"/>
      <c r="AD251" s="15"/>
      <c r="AE251" s="15"/>
      <c r="AT251" s="292" t="s">
        <v>304</v>
      </c>
      <c r="AU251" s="292" t="s">
        <v>88</v>
      </c>
      <c r="AV251" s="15" t="s">
        <v>86</v>
      </c>
      <c r="AW251" s="15" t="s">
        <v>5</v>
      </c>
      <c r="AX251" s="15" t="s">
        <v>78</v>
      </c>
      <c r="AY251" s="292" t="s">
        <v>167</v>
      </c>
    </row>
    <row r="252" s="13" customFormat="1">
      <c r="A252" s="13"/>
      <c r="B252" s="244"/>
      <c r="C252" s="245"/>
      <c r="D252" s="236" t="s">
        <v>304</v>
      </c>
      <c r="E252" s="268" t="s">
        <v>1</v>
      </c>
      <c r="F252" s="246" t="s">
        <v>2169</v>
      </c>
      <c r="G252" s="245"/>
      <c r="H252" s="247">
        <v>12.4</v>
      </c>
      <c r="I252" s="248"/>
      <c r="J252" s="248"/>
      <c r="K252" s="245"/>
      <c r="L252" s="245"/>
      <c r="M252" s="249"/>
      <c r="N252" s="250"/>
      <c r="O252" s="251"/>
      <c r="P252" s="251"/>
      <c r="Q252" s="251"/>
      <c r="R252" s="251"/>
      <c r="S252" s="251"/>
      <c r="T252" s="251"/>
      <c r="U252" s="251"/>
      <c r="V252" s="251"/>
      <c r="W252" s="251"/>
      <c r="X252" s="252"/>
      <c r="Y252" s="13"/>
      <c r="Z252" s="13"/>
      <c r="AA252" s="13"/>
      <c r="AB252" s="13"/>
      <c r="AC252" s="13"/>
      <c r="AD252" s="13"/>
      <c r="AE252" s="13"/>
      <c r="AT252" s="253" t="s">
        <v>304</v>
      </c>
      <c r="AU252" s="253" t="s">
        <v>88</v>
      </c>
      <c r="AV252" s="13" t="s">
        <v>88</v>
      </c>
      <c r="AW252" s="13" t="s">
        <v>5</v>
      </c>
      <c r="AX252" s="13" t="s">
        <v>86</v>
      </c>
      <c r="AY252" s="253" t="s">
        <v>167</v>
      </c>
    </row>
    <row r="253" s="2" customFormat="1" ht="24.15" customHeight="1">
      <c r="A253" s="39"/>
      <c r="B253" s="40"/>
      <c r="C253" s="222" t="s">
        <v>306</v>
      </c>
      <c r="D253" s="222" t="s">
        <v>169</v>
      </c>
      <c r="E253" s="223" t="s">
        <v>2170</v>
      </c>
      <c r="F253" s="224" t="s">
        <v>2171</v>
      </c>
      <c r="G253" s="225" t="s">
        <v>433</v>
      </c>
      <c r="H253" s="226">
        <v>18.5</v>
      </c>
      <c r="I253" s="227"/>
      <c r="J253" s="227"/>
      <c r="K253" s="228">
        <f>ROUND(P253*H253,2)</f>
        <v>0</v>
      </c>
      <c r="L253" s="224" t="s">
        <v>173</v>
      </c>
      <c r="M253" s="45"/>
      <c r="N253" s="229" t="s">
        <v>1</v>
      </c>
      <c r="O253" s="230" t="s">
        <v>41</v>
      </c>
      <c r="P253" s="231">
        <f>I253+J253</f>
        <v>0</v>
      </c>
      <c r="Q253" s="231">
        <f>ROUND(I253*H253,2)</f>
        <v>0</v>
      </c>
      <c r="R253" s="231">
        <f>ROUND(J253*H253,2)</f>
        <v>0</v>
      </c>
      <c r="S253" s="92"/>
      <c r="T253" s="232">
        <f>S253*H253</f>
        <v>0</v>
      </c>
      <c r="U253" s="232">
        <v>0</v>
      </c>
      <c r="V253" s="232">
        <f>U253*H253</f>
        <v>0</v>
      </c>
      <c r="W253" s="232">
        <v>0</v>
      </c>
      <c r="X253" s="233">
        <f>W253*H253</f>
        <v>0</v>
      </c>
      <c r="Y253" s="39"/>
      <c r="Z253" s="39"/>
      <c r="AA253" s="39"/>
      <c r="AB253" s="39"/>
      <c r="AC253" s="39"/>
      <c r="AD253" s="39"/>
      <c r="AE253" s="39"/>
      <c r="AR253" s="234" t="s">
        <v>174</v>
      </c>
      <c r="AT253" s="234" t="s">
        <v>169</v>
      </c>
      <c r="AU253" s="234" t="s">
        <v>88</v>
      </c>
      <c r="AY253" s="18" t="s">
        <v>167</v>
      </c>
      <c r="BE253" s="235">
        <f>IF(O253="základní",K253,0)</f>
        <v>0</v>
      </c>
      <c r="BF253" s="235">
        <f>IF(O253="snížená",K253,0)</f>
        <v>0</v>
      </c>
      <c r="BG253" s="235">
        <f>IF(O253="zákl. přenesená",K253,0)</f>
        <v>0</v>
      </c>
      <c r="BH253" s="235">
        <f>IF(O253="sníž. přenesená",K253,0)</f>
        <v>0</v>
      </c>
      <c r="BI253" s="235">
        <f>IF(O253="nulová",K253,0)</f>
        <v>0</v>
      </c>
      <c r="BJ253" s="18" t="s">
        <v>86</v>
      </c>
      <c r="BK253" s="235">
        <f>ROUND(P253*H253,2)</f>
        <v>0</v>
      </c>
      <c r="BL253" s="18" t="s">
        <v>174</v>
      </c>
      <c r="BM253" s="234" t="s">
        <v>2172</v>
      </c>
    </row>
    <row r="254" s="2" customFormat="1">
      <c r="A254" s="39"/>
      <c r="B254" s="40"/>
      <c r="C254" s="41"/>
      <c r="D254" s="236" t="s">
        <v>176</v>
      </c>
      <c r="E254" s="41"/>
      <c r="F254" s="237" t="s">
        <v>2171</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176</v>
      </c>
      <c r="AU254" s="18" t="s">
        <v>88</v>
      </c>
    </row>
    <row r="255" s="2" customFormat="1">
      <c r="A255" s="39"/>
      <c r="B255" s="40"/>
      <c r="C255" s="41"/>
      <c r="D255" s="241" t="s">
        <v>178</v>
      </c>
      <c r="E255" s="41"/>
      <c r="F255" s="242" t="s">
        <v>2173</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178</v>
      </c>
      <c r="AU255" s="18" t="s">
        <v>88</v>
      </c>
    </row>
    <row r="256" s="15" customFormat="1">
      <c r="A256" s="15"/>
      <c r="B256" s="283"/>
      <c r="C256" s="284"/>
      <c r="D256" s="236" t="s">
        <v>304</v>
      </c>
      <c r="E256" s="285" t="s">
        <v>1</v>
      </c>
      <c r="F256" s="286" t="s">
        <v>2168</v>
      </c>
      <c r="G256" s="284"/>
      <c r="H256" s="285" t="s">
        <v>1</v>
      </c>
      <c r="I256" s="287"/>
      <c r="J256" s="287"/>
      <c r="K256" s="284"/>
      <c r="L256" s="284"/>
      <c r="M256" s="288"/>
      <c r="N256" s="289"/>
      <c r="O256" s="290"/>
      <c r="P256" s="290"/>
      <c r="Q256" s="290"/>
      <c r="R256" s="290"/>
      <c r="S256" s="290"/>
      <c r="T256" s="290"/>
      <c r="U256" s="290"/>
      <c r="V256" s="290"/>
      <c r="W256" s="290"/>
      <c r="X256" s="291"/>
      <c r="Y256" s="15"/>
      <c r="Z256" s="15"/>
      <c r="AA256" s="15"/>
      <c r="AB256" s="15"/>
      <c r="AC256" s="15"/>
      <c r="AD256" s="15"/>
      <c r="AE256" s="15"/>
      <c r="AT256" s="292" t="s">
        <v>304</v>
      </c>
      <c r="AU256" s="292" t="s">
        <v>88</v>
      </c>
      <c r="AV256" s="15" t="s">
        <v>86</v>
      </c>
      <c r="AW256" s="15" t="s">
        <v>5</v>
      </c>
      <c r="AX256" s="15" t="s">
        <v>78</v>
      </c>
      <c r="AY256" s="292" t="s">
        <v>167</v>
      </c>
    </row>
    <row r="257" s="13" customFormat="1">
      <c r="A257" s="13"/>
      <c r="B257" s="244"/>
      <c r="C257" s="245"/>
      <c r="D257" s="236" t="s">
        <v>304</v>
      </c>
      <c r="E257" s="268" t="s">
        <v>1</v>
      </c>
      <c r="F257" s="246" t="s">
        <v>2174</v>
      </c>
      <c r="G257" s="245"/>
      <c r="H257" s="247">
        <v>18.5</v>
      </c>
      <c r="I257" s="248"/>
      <c r="J257" s="248"/>
      <c r="K257" s="245"/>
      <c r="L257" s="245"/>
      <c r="M257" s="249"/>
      <c r="N257" s="250"/>
      <c r="O257" s="251"/>
      <c r="P257" s="251"/>
      <c r="Q257" s="251"/>
      <c r="R257" s="251"/>
      <c r="S257" s="251"/>
      <c r="T257" s="251"/>
      <c r="U257" s="251"/>
      <c r="V257" s="251"/>
      <c r="W257" s="251"/>
      <c r="X257" s="252"/>
      <c r="Y257" s="13"/>
      <c r="Z257" s="13"/>
      <c r="AA257" s="13"/>
      <c r="AB257" s="13"/>
      <c r="AC257" s="13"/>
      <c r="AD257" s="13"/>
      <c r="AE257" s="13"/>
      <c r="AT257" s="253" t="s">
        <v>304</v>
      </c>
      <c r="AU257" s="253" t="s">
        <v>88</v>
      </c>
      <c r="AV257" s="13" t="s">
        <v>88</v>
      </c>
      <c r="AW257" s="13" t="s">
        <v>5</v>
      </c>
      <c r="AX257" s="13" t="s">
        <v>86</v>
      </c>
      <c r="AY257" s="253" t="s">
        <v>167</v>
      </c>
    </row>
    <row r="258" s="12" customFormat="1" ht="22.8" customHeight="1">
      <c r="A258" s="12"/>
      <c r="B258" s="205"/>
      <c r="C258" s="206"/>
      <c r="D258" s="207" t="s">
        <v>77</v>
      </c>
      <c r="E258" s="220" t="s">
        <v>221</v>
      </c>
      <c r="F258" s="220" t="s">
        <v>952</v>
      </c>
      <c r="G258" s="206"/>
      <c r="H258" s="206"/>
      <c r="I258" s="209"/>
      <c r="J258" s="209"/>
      <c r="K258" s="221">
        <f>BK258</f>
        <v>0</v>
      </c>
      <c r="L258" s="206"/>
      <c r="M258" s="211"/>
      <c r="N258" s="212"/>
      <c r="O258" s="213"/>
      <c r="P258" s="213"/>
      <c r="Q258" s="214">
        <f>SUM(Q259:Q399)</f>
        <v>0</v>
      </c>
      <c r="R258" s="214">
        <f>SUM(R259:R399)</f>
        <v>0</v>
      </c>
      <c r="S258" s="213"/>
      <c r="T258" s="215">
        <f>SUM(T259:T399)</f>
        <v>0</v>
      </c>
      <c r="U258" s="213"/>
      <c r="V258" s="215">
        <f>SUM(V259:V399)</f>
        <v>49.866500000000009</v>
      </c>
      <c r="W258" s="213"/>
      <c r="X258" s="216">
        <f>SUM(X259:X399)</f>
        <v>0.87101999999999991</v>
      </c>
      <c r="Y258" s="12"/>
      <c r="Z258" s="12"/>
      <c r="AA258" s="12"/>
      <c r="AB258" s="12"/>
      <c r="AC258" s="12"/>
      <c r="AD258" s="12"/>
      <c r="AE258" s="12"/>
      <c r="AR258" s="217" t="s">
        <v>86</v>
      </c>
      <c r="AT258" s="218" t="s">
        <v>77</v>
      </c>
      <c r="AU258" s="218" t="s">
        <v>86</v>
      </c>
      <c r="AY258" s="217" t="s">
        <v>167</v>
      </c>
      <c r="BK258" s="219">
        <f>SUM(BK259:BK399)</f>
        <v>0</v>
      </c>
    </row>
    <row r="259" s="2" customFormat="1" ht="33" customHeight="1">
      <c r="A259" s="39"/>
      <c r="B259" s="40"/>
      <c r="C259" s="222" t="s">
        <v>313</v>
      </c>
      <c r="D259" s="222" t="s">
        <v>169</v>
      </c>
      <c r="E259" s="223" t="s">
        <v>2175</v>
      </c>
      <c r="F259" s="224" t="s">
        <v>2176</v>
      </c>
      <c r="G259" s="225" t="s">
        <v>576</v>
      </c>
      <c r="H259" s="226">
        <v>95</v>
      </c>
      <c r="I259" s="227"/>
      <c r="J259" s="227"/>
      <c r="K259" s="228">
        <f>ROUND(P259*H259,2)</f>
        <v>0</v>
      </c>
      <c r="L259" s="224" t="s">
        <v>173</v>
      </c>
      <c r="M259" s="45"/>
      <c r="N259" s="229" t="s">
        <v>1</v>
      </c>
      <c r="O259" s="230" t="s">
        <v>41</v>
      </c>
      <c r="P259" s="231">
        <f>I259+J259</f>
        <v>0</v>
      </c>
      <c r="Q259" s="231">
        <f>ROUND(I259*H259,2)</f>
        <v>0</v>
      </c>
      <c r="R259" s="231">
        <f>ROUND(J259*H259,2)</f>
        <v>0</v>
      </c>
      <c r="S259" s="92"/>
      <c r="T259" s="232">
        <f>S259*H259</f>
        <v>0</v>
      </c>
      <c r="U259" s="232">
        <v>5.0000000000000002E-05</v>
      </c>
      <c r="V259" s="232">
        <f>U259*H259</f>
        <v>0.0047499999999999999</v>
      </c>
      <c r="W259" s="232">
        <v>0</v>
      </c>
      <c r="X259" s="233">
        <f>W259*H259</f>
        <v>0</v>
      </c>
      <c r="Y259" s="39"/>
      <c r="Z259" s="39"/>
      <c r="AA259" s="39"/>
      <c r="AB259" s="39"/>
      <c r="AC259" s="39"/>
      <c r="AD259" s="39"/>
      <c r="AE259" s="39"/>
      <c r="AR259" s="234" t="s">
        <v>174</v>
      </c>
      <c r="AT259" s="234" t="s">
        <v>169</v>
      </c>
      <c r="AU259" s="234" t="s">
        <v>88</v>
      </c>
      <c r="AY259" s="18" t="s">
        <v>167</v>
      </c>
      <c r="BE259" s="235">
        <f>IF(O259="základní",K259,0)</f>
        <v>0</v>
      </c>
      <c r="BF259" s="235">
        <f>IF(O259="snížená",K259,0)</f>
        <v>0</v>
      </c>
      <c r="BG259" s="235">
        <f>IF(O259="zákl. přenesená",K259,0)</f>
        <v>0</v>
      </c>
      <c r="BH259" s="235">
        <f>IF(O259="sníž. přenesená",K259,0)</f>
        <v>0</v>
      </c>
      <c r="BI259" s="235">
        <f>IF(O259="nulová",K259,0)</f>
        <v>0</v>
      </c>
      <c r="BJ259" s="18" t="s">
        <v>86</v>
      </c>
      <c r="BK259" s="235">
        <f>ROUND(P259*H259,2)</f>
        <v>0</v>
      </c>
      <c r="BL259" s="18" t="s">
        <v>174</v>
      </c>
      <c r="BM259" s="234" t="s">
        <v>2177</v>
      </c>
    </row>
    <row r="260" s="2" customFormat="1">
      <c r="A260" s="39"/>
      <c r="B260" s="40"/>
      <c r="C260" s="41"/>
      <c r="D260" s="236" t="s">
        <v>176</v>
      </c>
      <c r="E260" s="41"/>
      <c r="F260" s="237" t="s">
        <v>2176</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176</v>
      </c>
      <c r="AU260" s="18" t="s">
        <v>88</v>
      </c>
    </row>
    <row r="261" s="2" customFormat="1">
      <c r="A261" s="39"/>
      <c r="B261" s="40"/>
      <c r="C261" s="41"/>
      <c r="D261" s="241" t="s">
        <v>178</v>
      </c>
      <c r="E261" s="41"/>
      <c r="F261" s="242" t="s">
        <v>2178</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178</v>
      </c>
      <c r="AU261" s="18" t="s">
        <v>88</v>
      </c>
    </row>
    <row r="262" s="15" customFormat="1">
      <c r="A262" s="15"/>
      <c r="B262" s="283"/>
      <c r="C262" s="284"/>
      <c r="D262" s="236" t="s">
        <v>304</v>
      </c>
      <c r="E262" s="285" t="s">
        <v>1</v>
      </c>
      <c r="F262" s="286" t="s">
        <v>2179</v>
      </c>
      <c r="G262" s="284"/>
      <c r="H262" s="285" t="s">
        <v>1</v>
      </c>
      <c r="I262" s="287"/>
      <c r="J262" s="287"/>
      <c r="K262" s="284"/>
      <c r="L262" s="284"/>
      <c r="M262" s="288"/>
      <c r="N262" s="289"/>
      <c r="O262" s="290"/>
      <c r="P262" s="290"/>
      <c r="Q262" s="290"/>
      <c r="R262" s="290"/>
      <c r="S262" s="290"/>
      <c r="T262" s="290"/>
      <c r="U262" s="290"/>
      <c r="V262" s="290"/>
      <c r="W262" s="290"/>
      <c r="X262" s="291"/>
      <c r="Y262" s="15"/>
      <c r="Z262" s="15"/>
      <c r="AA262" s="15"/>
      <c r="AB262" s="15"/>
      <c r="AC262" s="15"/>
      <c r="AD262" s="15"/>
      <c r="AE262" s="15"/>
      <c r="AT262" s="292" t="s">
        <v>304</v>
      </c>
      <c r="AU262" s="292" t="s">
        <v>88</v>
      </c>
      <c r="AV262" s="15" t="s">
        <v>86</v>
      </c>
      <c r="AW262" s="15" t="s">
        <v>5</v>
      </c>
      <c r="AX262" s="15" t="s">
        <v>78</v>
      </c>
      <c r="AY262" s="292" t="s">
        <v>167</v>
      </c>
    </row>
    <row r="263" s="13" customFormat="1">
      <c r="A263" s="13"/>
      <c r="B263" s="244"/>
      <c r="C263" s="245"/>
      <c r="D263" s="236" t="s">
        <v>304</v>
      </c>
      <c r="E263" s="268" t="s">
        <v>1</v>
      </c>
      <c r="F263" s="246" t="s">
        <v>2180</v>
      </c>
      <c r="G263" s="245"/>
      <c r="H263" s="247">
        <v>71</v>
      </c>
      <c r="I263" s="248"/>
      <c r="J263" s="248"/>
      <c r="K263" s="245"/>
      <c r="L263" s="245"/>
      <c r="M263" s="249"/>
      <c r="N263" s="250"/>
      <c r="O263" s="251"/>
      <c r="P263" s="251"/>
      <c r="Q263" s="251"/>
      <c r="R263" s="251"/>
      <c r="S263" s="251"/>
      <c r="T263" s="251"/>
      <c r="U263" s="251"/>
      <c r="V263" s="251"/>
      <c r="W263" s="251"/>
      <c r="X263" s="252"/>
      <c r="Y263" s="13"/>
      <c r="Z263" s="13"/>
      <c r="AA263" s="13"/>
      <c r="AB263" s="13"/>
      <c r="AC263" s="13"/>
      <c r="AD263" s="13"/>
      <c r="AE263" s="13"/>
      <c r="AT263" s="253" t="s">
        <v>304</v>
      </c>
      <c r="AU263" s="253" t="s">
        <v>88</v>
      </c>
      <c r="AV263" s="13" t="s">
        <v>88</v>
      </c>
      <c r="AW263" s="13" t="s">
        <v>5</v>
      </c>
      <c r="AX263" s="13" t="s">
        <v>78</v>
      </c>
      <c r="AY263" s="253" t="s">
        <v>167</v>
      </c>
    </row>
    <row r="264" s="13" customFormat="1">
      <c r="A264" s="13"/>
      <c r="B264" s="244"/>
      <c r="C264" s="245"/>
      <c r="D264" s="236" t="s">
        <v>304</v>
      </c>
      <c r="E264" s="268" t="s">
        <v>1</v>
      </c>
      <c r="F264" s="246" t="s">
        <v>2181</v>
      </c>
      <c r="G264" s="245"/>
      <c r="H264" s="247">
        <v>24</v>
      </c>
      <c r="I264" s="248"/>
      <c r="J264" s="248"/>
      <c r="K264" s="245"/>
      <c r="L264" s="245"/>
      <c r="M264" s="249"/>
      <c r="N264" s="250"/>
      <c r="O264" s="251"/>
      <c r="P264" s="251"/>
      <c r="Q264" s="251"/>
      <c r="R264" s="251"/>
      <c r="S264" s="251"/>
      <c r="T264" s="251"/>
      <c r="U264" s="251"/>
      <c r="V264" s="251"/>
      <c r="W264" s="251"/>
      <c r="X264" s="252"/>
      <c r="Y264" s="13"/>
      <c r="Z264" s="13"/>
      <c r="AA264" s="13"/>
      <c r="AB264" s="13"/>
      <c r="AC264" s="13"/>
      <c r="AD264" s="13"/>
      <c r="AE264" s="13"/>
      <c r="AT264" s="253" t="s">
        <v>304</v>
      </c>
      <c r="AU264" s="253" t="s">
        <v>88</v>
      </c>
      <c r="AV264" s="13" t="s">
        <v>88</v>
      </c>
      <c r="AW264" s="13" t="s">
        <v>5</v>
      </c>
      <c r="AX264" s="13" t="s">
        <v>78</v>
      </c>
      <c r="AY264" s="253" t="s">
        <v>167</v>
      </c>
    </row>
    <row r="265" s="14" customFormat="1">
      <c r="A265" s="14"/>
      <c r="B265" s="269"/>
      <c r="C265" s="270"/>
      <c r="D265" s="236" t="s">
        <v>304</v>
      </c>
      <c r="E265" s="271" t="s">
        <v>1</v>
      </c>
      <c r="F265" s="272" t="s">
        <v>1231</v>
      </c>
      <c r="G265" s="270"/>
      <c r="H265" s="273">
        <v>95</v>
      </c>
      <c r="I265" s="274"/>
      <c r="J265" s="274"/>
      <c r="K265" s="270"/>
      <c r="L265" s="270"/>
      <c r="M265" s="275"/>
      <c r="N265" s="276"/>
      <c r="O265" s="277"/>
      <c r="P265" s="277"/>
      <c r="Q265" s="277"/>
      <c r="R265" s="277"/>
      <c r="S265" s="277"/>
      <c r="T265" s="277"/>
      <c r="U265" s="277"/>
      <c r="V265" s="277"/>
      <c r="W265" s="277"/>
      <c r="X265" s="278"/>
      <c r="Y265" s="14"/>
      <c r="Z265" s="14"/>
      <c r="AA265" s="14"/>
      <c r="AB265" s="14"/>
      <c r="AC265" s="14"/>
      <c r="AD265" s="14"/>
      <c r="AE265" s="14"/>
      <c r="AT265" s="279" t="s">
        <v>304</v>
      </c>
      <c r="AU265" s="279" t="s">
        <v>88</v>
      </c>
      <c r="AV265" s="14" t="s">
        <v>174</v>
      </c>
      <c r="AW265" s="14" t="s">
        <v>5</v>
      </c>
      <c r="AX265" s="14" t="s">
        <v>86</v>
      </c>
      <c r="AY265" s="279" t="s">
        <v>167</v>
      </c>
    </row>
    <row r="266" s="2" customFormat="1" ht="24.15" customHeight="1">
      <c r="A266" s="39"/>
      <c r="B266" s="40"/>
      <c r="C266" s="254" t="s">
        <v>320</v>
      </c>
      <c r="D266" s="254" t="s">
        <v>345</v>
      </c>
      <c r="E266" s="255" t="s">
        <v>2182</v>
      </c>
      <c r="F266" s="256" t="s">
        <v>2183</v>
      </c>
      <c r="G266" s="257" t="s">
        <v>576</v>
      </c>
      <c r="H266" s="258">
        <v>95</v>
      </c>
      <c r="I266" s="259"/>
      <c r="J266" s="260"/>
      <c r="K266" s="261">
        <f>ROUND(P266*H266,2)</f>
        <v>0</v>
      </c>
      <c r="L266" s="256" t="s">
        <v>173</v>
      </c>
      <c r="M266" s="262"/>
      <c r="N266" s="263" t="s">
        <v>1</v>
      </c>
      <c r="O266" s="230" t="s">
        <v>41</v>
      </c>
      <c r="P266" s="231">
        <f>I266+J266</f>
        <v>0</v>
      </c>
      <c r="Q266" s="231">
        <f>ROUND(I266*H266,2)</f>
        <v>0</v>
      </c>
      <c r="R266" s="231">
        <f>ROUND(J266*H266,2)</f>
        <v>0</v>
      </c>
      <c r="S266" s="92"/>
      <c r="T266" s="232">
        <f>S266*H266</f>
        <v>0</v>
      </c>
      <c r="U266" s="232">
        <v>0.052999999999999998</v>
      </c>
      <c r="V266" s="232">
        <f>U266*H266</f>
        <v>5.0350000000000001</v>
      </c>
      <c r="W266" s="232">
        <v>0</v>
      </c>
      <c r="X266" s="233">
        <f>W266*H266</f>
        <v>0</v>
      </c>
      <c r="Y266" s="39"/>
      <c r="Z266" s="39"/>
      <c r="AA266" s="39"/>
      <c r="AB266" s="39"/>
      <c r="AC266" s="39"/>
      <c r="AD266" s="39"/>
      <c r="AE266" s="39"/>
      <c r="AR266" s="234" t="s">
        <v>221</v>
      </c>
      <c r="AT266" s="234" t="s">
        <v>345</v>
      </c>
      <c r="AU266" s="234" t="s">
        <v>88</v>
      </c>
      <c r="AY266" s="18" t="s">
        <v>167</v>
      </c>
      <c r="BE266" s="235">
        <f>IF(O266="základní",K266,0)</f>
        <v>0</v>
      </c>
      <c r="BF266" s="235">
        <f>IF(O266="snížená",K266,0)</f>
        <v>0</v>
      </c>
      <c r="BG266" s="235">
        <f>IF(O266="zákl. přenesená",K266,0)</f>
        <v>0</v>
      </c>
      <c r="BH266" s="235">
        <f>IF(O266="sníž. přenesená",K266,0)</f>
        <v>0</v>
      </c>
      <c r="BI266" s="235">
        <f>IF(O266="nulová",K266,0)</f>
        <v>0</v>
      </c>
      <c r="BJ266" s="18" t="s">
        <v>86</v>
      </c>
      <c r="BK266" s="235">
        <f>ROUND(P266*H266,2)</f>
        <v>0</v>
      </c>
      <c r="BL266" s="18" t="s">
        <v>174</v>
      </c>
      <c r="BM266" s="234" t="s">
        <v>2184</v>
      </c>
    </row>
    <row r="267" s="2" customFormat="1">
      <c r="A267" s="39"/>
      <c r="B267" s="40"/>
      <c r="C267" s="41"/>
      <c r="D267" s="236" t="s">
        <v>176</v>
      </c>
      <c r="E267" s="41"/>
      <c r="F267" s="237" t="s">
        <v>2183</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176</v>
      </c>
      <c r="AU267" s="18" t="s">
        <v>88</v>
      </c>
    </row>
    <row r="268" s="13" customFormat="1">
      <c r="A268" s="13"/>
      <c r="B268" s="244"/>
      <c r="C268" s="245"/>
      <c r="D268" s="236" t="s">
        <v>304</v>
      </c>
      <c r="E268" s="268" t="s">
        <v>1</v>
      </c>
      <c r="F268" s="246" t="s">
        <v>2185</v>
      </c>
      <c r="G268" s="245"/>
      <c r="H268" s="247">
        <v>95</v>
      </c>
      <c r="I268" s="248"/>
      <c r="J268" s="248"/>
      <c r="K268" s="245"/>
      <c r="L268" s="245"/>
      <c r="M268" s="249"/>
      <c r="N268" s="250"/>
      <c r="O268" s="251"/>
      <c r="P268" s="251"/>
      <c r="Q268" s="251"/>
      <c r="R268" s="251"/>
      <c r="S268" s="251"/>
      <c r="T268" s="251"/>
      <c r="U268" s="251"/>
      <c r="V268" s="251"/>
      <c r="W268" s="251"/>
      <c r="X268" s="252"/>
      <c r="Y268" s="13"/>
      <c r="Z268" s="13"/>
      <c r="AA268" s="13"/>
      <c r="AB268" s="13"/>
      <c r="AC268" s="13"/>
      <c r="AD268" s="13"/>
      <c r="AE268" s="13"/>
      <c r="AT268" s="253" t="s">
        <v>304</v>
      </c>
      <c r="AU268" s="253" t="s">
        <v>88</v>
      </c>
      <c r="AV268" s="13" t="s">
        <v>88</v>
      </c>
      <c r="AW268" s="13" t="s">
        <v>5</v>
      </c>
      <c r="AX268" s="13" t="s">
        <v>86</v>
      </c>
      <c r="AY268" s="253" t="s">
        <v>167</v>
      </c>
    </row>
    <row r="269" s="2" customFormat="1" ht="24.15" customHeight="1">
      <c r="A269" s="39"/>
      <c r="B269" s="40"/>
      <c r="C269" s="222" t="s">
        <v>326</v>
      </c>
      <c r="D269" s="222" t="s">
        <v>169</v>
      </c>
      <c r="E269" s="223" t="s">
        <v>2186</v>
      </c>
      <c r="F269" s="224" t="s">
        <v>2187</v>
      </c>
      <c r="G269" s="225" t="s">
        <v>182</v>
      </c>
      <c r="H269" s="226">
        <v>13</v>
      </c>
      <c r="I269" s="227"/>
      <c r="J269" s="227"/>
      <c r="K269" s="228">
        <f>ROUND(P269*H269,2)</f>
        <v>0</v>
      </c>
      <c r="L269" s="224" t="s">
        <v>173</v>
      </c>
      <c r="M269" s="45"/>
      <c r="N269" s="229" t="s">
        <v>1</v>
      </c>
      <c r="O269" s="230" t="s">
        <v>41</v>
      </c>
      <c r="P269" s="231">
        <f>I269+J269</f>
        <v>0</v>
      </c>
      <c r="Q269" s="231">
        <f>ROUND(I269*H269,2)</f>
        <v>0</v>
      </c>
      <c r="R269" s="231">
        <f>ROUND(J269*H269,2)</f>
        <v>0</v>
      </c>
      <c r="S269" s="92"/>
      <c r="T269" s="232">
        <f>S269*H269</f>
        <v>0</v>
      </c>
      <c r="U269" s="232">
        <v>0.00014999999999999999</v>
      </c>
      <c r="V269" s="232">
        <f>U269*H269</f>
        <v>0.0019499999999999999</v>
      </c>
      <c r="W269" s="232">
        <v>0</v>
      </c>
      <c r="X269" s="233">
        <f>W269*H269</f>
        <v>0</v>
      </c>
      <c r="Y269" s="39"/>
      <c r="Z269" s="39"/>
      <c r="AA269" s="39"/>
      <c r="AB269" s="39"/>
      <c r="AC269" s="39"/>
      <c r="AD269" s="39"/>
      <c r="AE269" s="39"/>
      <c r="AR269" s="234" t="s">
        <v>174</v>
      </c>
      <c r="AT269" s="234" t="s">
        <v>169</v>
      </c>
      <c r="AU269" s="234" t="s">
        <v>88</v>
      </c>
      <c r="AY269" s="18" t="s">
        <v>167</v>
      </c>
      <c r="BE269" s="235">
        <f>IF(O269="základní",K269,0)</f>
        <v>0</v>
      </c>
      <c r="BF269" s="235">
        <f>IF(O269="snížená",K269,0)</f>
        <v>0</v>
      </c>
      <c r="BG269" s="235">
        <f>IF(O269="zákl. přenesená",K269,0)</f>
        <v>0</v>
      </c>
      <c r="BH269" s="235">
        <f>IF(O269="sníž. přenesená",K269,0)</f>
        <v>0</v>
      </c>
      <c r="BI269" s="235">
        <f>IF(O269="nulová",K269,0)</f>
        <v>0</v>
      </c>
      <c r="BJ269" s="18" t="s">
        <v>86</v>
      </c>
      <c r="BK269" s="235">
        <f>ROUND(P269*H269,2)</f>
        <v>0</v>
      </c>
      <c r="BL269" s="18" t="s">
        <v>174</v>
      </c>
      <c r="BM269" s="234" t="s">
        <v>2188</v>
      </c>
    </row>
    <row r="270" s="2" customFormat="1">
      <c r="A270" s="39"/>
      <c r="B270" s="40"/>
      <c r="C270" s="41"/>
      <c r="D270" s="236" t="s">
        <v>176</v>
      </c>
      <c r="E270" s="41"/>
      <c r="F270" s="237" t="s">
        <v>2187</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176</v>
      </c>
      <c r="AU270" s="18" t="s">
        <v>88</v>
      </c>
    </row>
    <row r="271" s="2" customFormat="1">
      <c r="A271" s="39"/>
      <c r="B271" s="40"/>
      <c r="C271" s="41"/>
      <c r="D271" s="241" t="s">
        <v>178</v>
      </c>
      <c r="E271" s="41"/>
      <c r="F271" s="242" t="s">
        <v>2189</v>
      </c>
      <c r="G271" s="41"/>
      <c r="H271" s="41"/>
      <c r="I271" s="238"/>
      <c r="J271" s="238"/>
      <c r="K271" s="41"/>
      <c r="L271" s="41"/>
      <c r="M271" s="45"/>
      <c r="N271" s="239"/>
      <c r="O271" s="240"/>
      <c r="P271" s="92"/>
      <c r="Q271" s="92"/>
      <c r="R271" s="92"/>
      <c r="S271" s="92"/>
      <c r="T271" s="92"/>
      <c r="U271" s="92"/>
      <c r="V271" s="92"/>
      <c r="W271" s="92"/>
      <c r="X271" s="93"/>
      <c r="Y271" s="39"/>
      <c r="Z271" s="39"/>
      <c r="AA271" s="39"/>
      <c r="AB271" s="39"/>
      <c r="AC271" s="39"/>
      <c r="AD271" s="39"/>
      <c r="AE271" s="39"/>
      <c r="AT271" s="18" t="s">
        <v>178</v>
      </c>
      <c r="AU271" s="18" t="s">
        <v>88</v>
      </c>
    </row>
    <row r="272" s="15" customFormat="1">
      <c r="A272" s="15"/>
      <c r="B272" s="283"/>
      <c r="C272" s="284"/>
      <c r="D272" s="236" t="s">
        <v>304</v>
      </c>
      <c r="E272" s="285" t="s">
        <v>1</v>
      </c>
      <c r="F272" s="286" t="s">
        <v>2190</v>
      </c>
      <c r="G272" s="284"/>
      <c r="H272" s="285" t="s">
        <v>1</v>
      </c>
      <c r="I272" s="287"/>
      <c r="J272" s="287"/>
      <c r="K272" s="284"/>
      <c r="L272" s="284"/>
      <c r="M272" s="288"/>
      <c r="N272" s="289"/>
      <c r="O272" s="290"/>
      <c r="P272" s="290"/>
      <c r="Q272" s="290"/>
      <c r="R272" s="290"/>
      <c r="S272" s="290"/>
      <c r="T272" s="290"/>
      <c r="U272" s="290"/>
      <c r="V272" s="290"/>
      <c r="W272" s="290"/>
      <c r="X272" s="291"/>
      <c r="Y272" s="15"/>
      <c r="Z272" s="15"/>
      <c r="AA272" s="15"/>
      <c r="AB272" s="15"/>
      <c r="AC272" s="15"/>
      <c r="AD272" s="15"/>
      <c r="AE272" s="15"/>
      <c r="AT272" s="292" t="s">
        <v>304</v>
      </c>
      <c r="AU272" s="292" t="s">
        <v>88</v>
      </c>
      <c r="AV272" s="15" t="s">
        <v>86</v>
      </c>
      <c r="AW272" s="15" t="s">
        <v>5</v>
      </c>
      <c r="AX272" s="15" t="s">
        <v>78</v>
      </c>
      <c r="AY272" s="292" t="s">
        <v>167</v>
      </c>
    </row>
    <row r="273" s="13" customFormat="1">
      <c r="A273" s="13"/>
      <c r="B273" s="244"/>
      <c r="C273" s="245"/>
      <c r="D273" s="236" t="s">
        <v>304</v>
      </c>
      <c r="E273" s="268" t="s">
        <v>1</v>
      </c>
      <c r="F273" s="246" t="s">
        <v>2191</v>
      </c>
      <c r="G273" s="245"/>
      <c r="H273" s="247">
        <v>7</v>
      </c>
      <c r="I273" s="248"/>
      <c r="J273" s="248"/>
      <c r="K273" s="245"/>
      <c r="L273" s="245"/>
      <c r="M273" s="249"/>
      <c r="N273" s="250"/>
      <c r="O273" s="251"/>
      <c r="P273" s="251"/>
      <c r="Q273" s="251"/>
      <c r="R273" s="251"/>
      <c r="S273" s="251"/>
      <c r="T273" s="251"/>
      <c r="U273" s="251"/>
      <c r="V273" s="251"/>
      <c r="W273" s="251"/>
      <c r="X273" s="252"/>
      <c r="Y273" s="13"/>
      <c r="Z273" s="13"/>
      <c r="AA273" s="13"/>
      <c r="AB273" s="13"/>
      <c r="AC273" s="13"/>
      <c r="AD273" s="13"/>
      <c r="AE273" s="13"/>
      <c r="AT273" s="253" t="s">
        <v>304</v>
      </c>
      <c r="AU273" s="253" t="s">
        <v>88</v>
      </c>
      <c r="AV273" s="13" t="s">
        <v>88</v>
      </c>
      <c r="AW273" s="13" t="s">
        <v>5</v>
      </c>
      <c r="AX273" s="13" t="s">
        <v>78</v>
      </c>
      <c r="AY273" s="253" t="s">
        <v>167</v>
      </c>
    </row>
    <row r="274" s="13" customFormat="1">
      <c r="A274" s="13"/>
      <c r="B274" s="244"/>
      <c r="C274" s="245"/>
      <c r="D274" s="236" t="s">
        <v>304</v>
      </c>
      <c r="E274" s="268" t="s">
        <v>1</v>
      </c>
      <c r="F274" s="246" t="s">
        <v>2192</v>
      </c>
      <c r="G274" s="245"/>
      <c r="H274" s="247">
        <v>6</v>
      </c>
      <c r="I274" s="248"/>
      <c r="J274" s="248"/>
      <c r="K274" s="245"/>
      <c r="L274" s="245"/>
      <c r="M274" s="249"/>
      <c r="N274" s="250"/>
      <c r="O274" s="251"/>
      <c r="P274" s="251"/>
      <c r="Q274" s="251"/>
      <c r="R274" s="251"/>
      <c r="S274" s="251"/>
      <c r="T274" s="251"/>
      <c r="U274" s="251"/>
      <c r="V274" s="251"/>
      <c r="W274" s="251"/>
      <c r="X274" s="252"/>
      <c r="Y274" s="13"/>
      <c r="Z274" s="13"/>
      <c r="AA274" s="13"/>
      <c r="AB274" s="13"/>
      <c r="AC274" s="13"/>
      <c r="AD274" s="13"/>
      <c r="AE274" s="13"/>
      <c r="AT274" s="253" t="s">
        <v>304</v>
      </c>
      <c r="AU274" s="253" t="s">
        <v>88</v>
      </c>
      <c r="AV274" s="13" t="s">
        <v>88</v>
      </c>
      <c r="AW274" s="13" t="s">
        <v>5</v>
      </c>
      <c r="AX274" s="13" t="s">
        <v>78</v>
      </c>
      <c r="AY274" s="253" t="s">
        <v>167</v>
      </c>
    </row>
    <row r="275" s="14" customFormat="1">
      <c r="A275" s="14"/>
      <c r="B275" s="269"/>
      <c r="C275" s="270"/>
      <c r="D275" s="236" t="s">
        <v>304</v>
      </c>
      <c r="E275" s="271" t="s">
        <v>1</v>
      </c>
      <c r="F275" s="272" t="s">
        <v>1231</v>
      </c>
      <c r="G275" s="270"/>
      <c r="H275" s="273">
        <v>13</v>
      </c>
      <c r="I275" s="274"/>
      <c r="J275" s="274"/>
      <c r="K275" s="270"/>
      <c r="L275" s="270"/>
      <c r="M275" s="275"/>
      <c r="N275" s="276"/>
      <c r="O275" s="277"/>
      <c r="P275" s="277"/>
      <c r="Q275" s="277"/>
      <c r="R275" s="277"/>
      <c r="S275" s="277"/>
      <c r="T275" s="277"/>
      <c r="U275" s="277"/>
      <c r="V275" s="277"/>
      <c r="W275" s="277"/>
      <c r="X275" s="278"/>
      <c r="Y275" s="14"/>
      <c r="Z275" s="14"/>
      <c r="AA275" s="14"/>
      <c r="AB275" s="14"/>
      <c r="AC275" s="14"/>
      <c r="AD275" s="14"/>
      <c r="AE275" s="14"/>
      <c r="AT275" s="279" t="s">
        <v>304</v>
      </c>
      <c r="AU275" s="279" t="s">
        <v>88</v>
      </c>
      <c r="AV275" s="14" t="s">
        <v>174</v>
      </c>
      <c r="AW275" s="14" t="s">
        <v>5</v>
      </c>
      <c r="AX275" s="14" t="s">
        <v>86</v>
      </c>
      <c r="AY275" s="279" t="s">
        <v>167</v>
      </c>
    </row>
    <row r="276" s="2" customFormat="1" ht="33" customHeight="1">
      <c r="A276" s="39"/>
      <c r="B276" s="40"/>
      <c r="C276" s="254" t="s">
        <v>332</v>
      </c>
      <c r="D276" s="254" t="s">
        <v>345</v>
      </c>
      <c r="E276" s="255" t="s">
        <v>2193</v>
      </c>
      <c r="F276" s="256" t="s">
        <v>2194</v>
      </c>
      <c r="G276" s="257" t="s">
        <v>182</v>
      </c>
      <c r="H276" s="258">
        <v>13</v>
      </c>
      <c r="I276" s="259"/>
      <c r="J276" s="260"/>
      <c r="K276" s="261">
        <f>ROUND(P276*H276,2)</f>
        <v>0</v>
      </c>
      <c r="L276" s="256" t="s">
        <v>173</v>
      </c>
      <c r="M276" s="262"/>
      <c r="N276" s="263" t="s">
        <v>1</v>
      </c>
      <c r="O276" s="230" t="s">
        <v>41</v>
      </c>
      <c r="P276" s="231">
        <f>I276+J276</f>
        <v>0</v>
      </c>
      <c r="Q276" s="231">
        <f>ROUND(I276*H276,2)</f>
        <v>0</v>
      </c>
      <c r="R276" s="231">
        <f>ROUND(J276*H276,2)</f>
        <v>0</v>
      </c>
      <c r="S276" s="92"/>
      <c r="T276" s="232">
        <f>S276*H276</f>
        <v>0</v>
      </c>
      <c r="U276" s="232">
        <v>0.042000000000000003</v>
      </c>
      <c r="V276" s="232">
        <f>U276*H276</f>
        <v>0.54600000000000004</v>
      </c>
      <c r="W276" s="232">
        <v>0</v>
      </c>
      <c r="X276" s="233">
        <f>W276*H276</f>
        <v>0</v>
      </c>
      <c r="Y276" s="39"/>
      <c r="Z276" s="39"/>
      <c r="AA276" s="39"/>
      <c r="AB276" s="39"/>
      <c r="AC276" s="39"/>
      <c r="AD276" s="39"/>
      <c r="AE276" s="39"/>
      <c r="AR276" s="234" t="s">
        <v>221</v>
      </c>
      <c r="AT276" s="234" t="s">
        <v>345</v>
      </c>
      <c r="AU276" s="234" t="s">
        <v>88</v>
      </c>
      <c r="AY276" s="18" t="s">
        <v>167</v>
      </c>
      <c r="BE276" s="235">
        <f>IF(O276="základní",K276,0)</f>
        <v>0</v>
      </c>
      <c r="BF276" s="235">
        <f>IF(O276="snížená",K276,0)</f>
        <v>0</v>
      </c>
      <c r="BG276" s="235">
        <f>IF(O276="zákl. přenesená",K276,0)</f>
        <v>0</v>
      </c>
      <c r="BH276" s="235">
        <f>IF(O276="sníž. přenesená",K276,0)</f>
        <v>0</v>
      </c>
      <c r="BI276" s="235">
        <f>IF(O276="nulová",K276,0)</f>
        <v>0</v>
      </c>
      <c r="BJ276" s="18" t="s">
        <v>86</v>
      </c>
      <c r="BK276" s="235">
        <f>ROUND(P276*H276,2)</f>
        <v>0</v>
      </c>
      <c r="BL276" s="18" t="s">
        <v>174</v>
      </c>
      <c r="BM276" s="234" t="s">
        <v>2195</v>
      </c>
    </row>
    <row r="277" s="2" customFormat="1">
      <c r="A277" s="39"/>
      <c r="B277" s="40"/>
      <c r="C277" s="41"/>
      <c r="D277" s="236" t="s">
        <v>176</v>
      </c>
      <c r="E277" s="41"/>
      <c r="F277" s="237" t="s">
        <v>2194</v>
      </c>
      <c r="G277" s="41"/>
      <c r="H277" s="41"/>
      <c r="I277" s="238"/>
      <c r="J277" s="238"/>
      <c r="K277" s="41"/>
      <c r="L277" s="41"/>
      <c r="M277" s="45"/>
      <c r="N277" s="239"/>
      <c r="O277" s="240"/>
      <c r="P277" s="92"/>
      <c r="Q277" s="92"/>
      <c r="R277" s="92"/>
      <c r="S277" s="92"/>
      <c r="T277" s="92"/>
      <c r="U277" s="92"/>
      <c r="V277" s="92"/>
      <c r="W277" s="92"/>
      <c r="X277" s="93"/>
      <c r="Y277" s="39"/>
      <c r="Z277" s="39"/>
      <c r="AA277" s="39"/>
      <c r="AB277" s="39"/>
      <c r="AC277" s="39"/>
      <c r="AD277" s="39"/>
      <c r="AE277" s="39"/>
      <c r="AT277" s="18" t="s">
        <v>176</v>
      </c>
      <c r="AU277" s="18" t="s">
        <v>88</v>
      </c>
    </row>
    <row r="278" s="13" customFormat="1">
      <c r="A278" s="13"/>
      <c r="B278" s="244"/>
      <c r="C278" s="245"/>
      <c r="D278" s="236" t="s">
        <v>304</v>
      </c>
      <c r="E278" s="268" t="s">
        <v>1</v>
      </c>
      <c r="F278" s="246" t="s">
        <v>2196</v>
      </c>
      <c r="G278" s="245"/>
      <c r="H278" s="247">
        <v>7</v>
      </c>
      <c r="I278" s="248"/>
      <c r="J278" s="248"/>
      <c r="K278" s="245"/>
      <c r="L278" s="245"/>
      <c r="M278" s="249"/>
      <c r="N278" s="250"/>
      <c r="O278" s="251"/>
      <c r="P278" s="251"/>
      <c r="Q278" s="251"/>
      <c r="R278" s="251"/>
      <c r="S278" s="251"/>
      <c r="T278" s="251"/>
      <c r="U278" s="251"/>
      <c r="V278" s="251"/>
      <c r="W278" s="251"/>
      <c r="X278" s="252"/>
      <c r="Y278" s="13"/>
      <c r="Z278" s="13"/>
      <c r="AA278" s="13"/>
      <c r="AB278" s="13"/>
      <c r="AC278" s="13"/>
      <c r="AD278" s="13"/>
      <c r="AE278" s="13"/>
      <c r="AT278" s="253" t="s">
        <v>304</v>
      </c>
      <c r="AU278" s="253" t="s">
        <v>88</v>
      </c>
      <c r="AV278" s="13" t="s">
        <v>88</v>
      </c>
      <c r="AW278" s="13" t="s">
        <v>5</v>
      </c>
      <c r="AX278" s="13" t="s">
        <v>78</v>
      </c>
      <c r="AY278" s="253" t="s">
        <v>167</v>
      </c>
    </row>
    <row r="279" s="13" customFormat="1">
      <c r="A279" s="13"/>
      <c r="B279" s="244"/>
      <c r="C279" s="245"/>
      <c r="D279" s="236" t="s">
        <v>304</v>
      </c>
      <c r="E279" s="268" t="s">
        <v>1</v>
      </c>
      <c r="F279" s="246" t="s">
        <v>2197</v>
      </c>
      <c r="G279" s="245"/>
      <c r="H279" s="247">
        <v>6</v>
      </c>
      <c r="I279" s="248"/>
      <c r="J279" s="248"/>
      <c r="K279" s="245"/>
      <c r="L279" s="245"/>
      <c r="M279" s="249"/>
      <c r="N279" s="250"/>
      <c r="O279" s="251"/>
      <c r="P279" s="251"/>
      <c r="Q279" s="251"/>
      <c r="R279" s="251"/>
      <c r="S279" s="251"/>
      <c r="T279" s="251"/>
      <c r="U279" s="251"/>
      <c r="V279" s="251"/>
      <c r="W279" s="251"/>
      <c r="X279" s="252"/>
      <c r="Y279" s="13"/>
      <c r="Z279" s="13"/>
      <c r="AA279" s="13"/>
      <c r="AB279" s="13"/>
      <c r="AC279" s="13"/>
      <c r="AD279" s="13"/>
      <c r="AE279" s="13"/>
      <c r="AT279" s="253" t="s">
        <v>304</v>
      </c>
      <c r="AU279" s="253" t="s">
        <v>88</v>
      </c>
      <c r="AV279" s="13" t="s">
        <v>88</v>
      </c>
      <c r="AW279" s="13" t="s">
        <v>5</v>
      </c>
      <c r="AX279" s="13" t="s">
        <v>78</v>
      </c>
      <c r="AY279" s="253" t="s">
        <v>167</v>
      </c>
    </row>
    <row r="280" s="14" customFormat="1">
      <c r="A280" s="14"/>
      <c r="B280" s="269"/>
      <c r="C280" s="270"/>
      <c r="D280" s="236" t="s">
        <v>304</v>
      </c>
      <c r="E280" s="271" t="s">
        <v>1</v>
      </c>
      <c r="F280" s="272" t="s">
        <v>1231</v>
      </c>
      <c r="G280" s="270"/>
      <c r="H280" s="273">
        <v>13</v>
      </c>
      <c r="I280" s="274"/>
      <c r="J280" s="274"/>
      <c r="K280" s="270"/>
      <c r="L280" s="270"/>
      <c r="M280" s="275"/>
      <c r="N280" s="276"/>
      <c r="O280" s="277"/>
      <c r="P280" s="277"/>
      <c r="Q280" s="277"/>
      <c r="R280" s="277"/>
      <c r="S280" s="277"/>
      <c r="T280" s="277"/>
      <c r="U280" s="277"/>
      <c r="V280" s="277"/>
      <c r="W280" s="277"/>
      <c r="X280" s="278"/>
      <c r="Y280" s="14"/>
      <c r="Z280" s="14"/>
      <c r="AA280" s="14"/>
      <c r="AB280" s="14"/>
      <c r="AC280" s="14"/>
      <c r="AD280" s="14"/>
      <c r="AE280" s="14"/>
      <c r="AT280" s="279" t="s">
        <v>304</v>
      </c>
      <c r="AU280" s="279" t="s">
        <v>88</v>
      </c>
      <c r="AV280" s="14" t="s">
        <v>174</v>
      </c>
      <c r="AW280" s="14" t="s">
        <v>5</v>
      </c>
      <c r="AX280" s="14" t="s">
        <v>86</v>
      </c>
      <c r="AY280" s="279" t="s">
        <v>167</v>
      </c>
    </row>
    <row r="281" s="2" customFormat="1">
      <c r="A281" s="39"/>
      <c r="B281" s="40"/>
      <c r="C281" s="222" t="s">
        <v>338</v>
      </c>
      <c r="D281" s="222" t="s">
        <v>169</v>
      </c>
      <c r="E281" s="223" t="s">
        <v>2198</v>
      </c>
      <c r="F281" s="224" t="s">
        <v>2199</v>
      </c>
      <c r="G281" s="225" t="s">
        <v>182</v>
      </c>
      <c r="H281" s="226">
        <v>6</v>
      </c>
      <c r="I281" s="227"/>
      <c r="J281" s="227"/>
      <c r="K281" s="228">
        <f>ROUND(P281*H281,2)</f>
        <v>0</v>
      </c>
      <c r="L281" s="224" t="s">
        <v>173</v>
      </c>
      <c r="M281" s="45"/>
      <c r="N281" s="229" t="s">
        <v>1</v>
      </c>
      <c r="O281" s="230" t="s">
        <v>41</v>
      </c>
      <c r="P281" s="231">
        <f>I281+J281</f>
        <v>0</v>
      </c>
      <c r="Q281" s="231">
        <f>ROUND(I281*H281,2)</f>
        <v>0</v>
      </c>
      <c r="R281" s="231">
        <f>ROUND(J281*H281,2)</f>
        <v>0</v>
      </c>
      <c r="S281" s="92"/>
      <c r="T281" s="232">
        <f>S281*H281</f>
        <v>0</v>
      </c>
      <c r="U281" s="232">
        <v>1.2794000000000001</v>
      </c>
      <c r="V281" s="232">
        <f>U281*H281</f>
        <v>7.676400000000001</v>
      </c>
      <c r="W281" s="232">
        <v>0</v>
      </c>
      <c r="X281" s="233">
        <f>W281*H281</f>
        <v>0</v>
      </c>
      <c r="Y281" s="39"/>
      <c r="Z281" s="39"/>
      <c r="AA281" s="39"/>
      <c r="AB281" s="39"/>
      <c r="AC281" s="39"/>
      <c r="AD281" s="39"/>
      <c r="AE281" s="39"/>
      <c r="AR281" s="234" t="s">
        <v>174</v>
      </c>
      <c r="AT281" s="234" t="s">
        <v>169</v>
      </c>
      <c r="AU281" s="234" t="s">
        <v>88</v>
      </c>
      <c r="AY281" s="18" t="s">
        <v>167</v>
      </c>
      <c r="BE281" s="235">
        <f>IF(O281="základní",K281,0)</f>
        <v>0</v>
      </c>
      <c r="BF281" s="235">
        <f>IF(O281="snížená",K281,0)</f>
        <v>0</v>
      </c>
      <c r="BG281" s="235">
        <f>IF(O281="zákl. přenesená",K281,0)</f>
        <v>0</v>
      </c>
      <c r="BH281" s="235">
        <f>IF(O281="sníž. přenesená",K281,0)</f>
        <v>0</v>
      </c>
      <c r="BI281" s="235">
        <f>IF(O281="nulová",K281,0)</f>
        <v>0</v>
      </c>
      <c r="BJ281" s="18" t="s">
        <v>86</v>
      </c>
      <c r="BK281" s="235">
        <f>ROUND(P281*H281,2)</f>
        <v>0</v>
      </c>
      <c r="BL281" s="18" t="s">
        <v>174</v>
      </c>
      <c r="BM281" s="234" t="s">
        <v>2200</v>
      </c>
    </row>
    <row r="282" s="2" customFormat="1">
      <c r="A282" s="39"/>
      <c r="B282" s="40"/>
      <c r="C282" s="41"/>
      <c r="D282" s="236" t="s">
        <v>176</v>
      </c>
      <c r="E282" s="41"/>
      <c r="F282" s="237" t="s">
        <v>2199</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176</v>
      </c>
      <c r="AU282" s="18" t="s">
        <v>88</v>
      </c>
    </row>
    <row r="283" s="2" customFormat="1">
      <c r="A283" s="39"/>
      <c r="B283" s="40"/>
      <c r="C283" s="41"/>
      <c r="D283" s="241" t="s">
        <v>178</v>
      </c>
      <c r="E283" s="41"/>
      <c r="F283" s="242" t="s">
        <v>2201</v>
      </c>
      <c r="G283" s="41"/>
      <c r="H283" s="41"/>
      <c r="I283" s="238"/>
      <c r="J283" s="238"/>
      <c r="K283" s="41"/>
      <c r="L283" s="41"/>
      <c r="M283" s="45"/>
      <c r="N283" s="239"/>
      <c r="O283" s="240"/>
      <c r="P283" s="92"/>
      <c r="Q283" s="92"/>
      <c r="R283" s="92"/>
      <c r="S283" s="92"/>
      <c r="T283" s="92"/>
      <c r="U283" s="92"/>
      <c r="V283" s="92"/>
      <c r="W283" s="92"/>
      <c r="X283" s="93"/>
      <c r="Y283" s="39"/>
      <c r="Z283" s="39"/>
      <c r="AA283" s="39"/>
      <c r="AB283" s="39"/>
      <c r="AC283" s="39"/>
      <c r="AD283" s="39"/>
      <c r="AE283" s="39"/>
      <c r="AT283" s="18" t="s">
        <v>178</v>
      </c>
      <c r="AU283" s="18" t="s">
        <v>88</v>
      </c>
    </row>
    <row r="284" s="15" customFormat="1">
      <c r="A284" s="15"/>
      <c r="B284" s="283"/>
      <c r="C284" s="284"/>
      <c r="D284" s="236" t="s">
        <v>304</v>
      </c>
      <c r="E284" s="285" t="s">
        <v>1</v>
      </c>
      <c r="F284" s="286" t="s">
        <v>2202</v>
      </c>
      <c r="G284" s="284"/>
      <c r="H284" s="285" t="s">
        <v>1</v>
      </c>
      <c r="I284" s="287"/>
      <c r="J284" s="287"/>
      <c r="K284" s="284"/>
      <c r="L284" s="284"/>
      <c r="M284" s="288"/>
      <c r="N284" s="289"/>
      <c r="O284" s="290"/>
      <c r="P284" s="290"/>
      <c r="Q284" s="290"/>
      <c r="R284" s="290"/>
      <c r="S284" s="290"/>
      <c r="T284" s="290"/>
      <c r="U284" s="290"/>
      <c r="V284" s="290"/>
      <c r="W284" s="290"/>
      <c r="X284" s="291"/>
      <c r="Y284" s="15"/>
      <c r="Z284" s="15"/>
      <c r="AA284" s="15"/>
      <c r="AB284" s="15"/>
      <c r="AC284" s="15"/>
      <c r="AD284" s="15"/>
      <c r="AE284" s="15"/>
      <c r="AT284" s="292" t="s">
        <v>304</v>
      </c>
      <c r="AU284" s="292" t="s">
        <v>88</v>
      </c>
      <c r="AV284" s="15" t="s">
        <v>86</v>
      </c>
      <c r="AW284" s="15" t="s">
        <v>5</v>
      </c>
      <c r="AX284" s="15" t="s">
        <v>78</v>
      </c>
      <c r="AY284" s="292" t="s">
        <v>167</v>
      </c>
    </row>
    <row r="285" s="13" customFormat="1">
      <c r="A285" s="13"/>
      <c r="B285" s="244"/>
      <c r="C285" s="245"/>
      <c r="D285" s="236" t="s">
        <v>304</v>
      </c>
      <c r="E285" s="268" t="s">
        <v>1</v>
      </c>
      <c r="F285" s="246" t="s">
        <v>2203</v>
      </c>
      <c r="G285" s="245"/>
      <c r="H285" s="247">
        <v>6</v>
      </c>
      <c r="I285" s="248"/>
      <c r="J285" s="248"/>
      <c r="K285" s="245"/>
      <c r="L285" s="245"/>
      <c r="M285" s="249"/>
      <c r="N285" s="250"/>
      <c r="O285" s="251"/>
      <c r="P285" s="251"/>
      <c r="Q285" s="251"/>
      <c r="R285" s="251"/>
      <c r="S285" s="251"/>
      <c r="T285" s="251"/>
      <c r="U285" s="251"/>
      <c r="V285" s="251"/>
      <c r="W285" s="251"/>
      <c r="X285" s="252"/>
      <c r="Y285" s="13"/>
      <c r="Z285" s="13"/>
      <c r="AA285" s="13"/>
      <c r="AB285" s="13"/>
      <c r="AC285" s="13"/>
      <c r="AD285" s="13"/>
      <c r="AE285" s="13"/>
      <c r="AT285" s="253" t="s">
        <v>304</v>
      </c>
      <c r="AU285" s="253" t="s">
        <v>88</v>
      </c>
      <c r="AV285" s="13" t="s">
        <v>88</v>
      </c>
      <c r="AW285" s="13" t="s">
        <v>5</v>
      </c>
      <c r="AX285" s="13" t="s">
        <v>86</v>
      </c>
      <c r="AY285" s="253" t="s">
        <v>167</v>
      </c>
    </row>
    <row r="286" s="2" customFormat="1">
      <c r="A286" s="39"/>
      <c r="B286" s="40"/>
      <c r="C286" s="254" t="s">
        <v>344</v>
      </c>
      <c r="D286" s="254" t="s">
        <v>345</v>
      </c>
      <c r="E286" s="255" t="s">
        <v>2204</v>
      </c>
      <c r="F286" s="256" t="s">
        <v>2205</v>
      </c>
      <c r="G286" s="257" t="s">
        <v>182</v>
      </c>
      <c r="H286" s="258">
        <v>12</v>
      </c>
      <c r="I286" s="259"/>
      <c r="J286" s="260"/>
      <c r="K286" s="261">
        <f>ROUND(P286*H286,2)</f>
        <v>0</v>
      </c>
      <c r="L286" s="256" t="s">
        <v>173</v>
      </c>
      <c r="M286" s="262"/>
      <c r="N286" s="263" t="s">
        <v>1</v>
      </c>
      <c r="O286" s="230" t="s">
        <v>41</v>
      </c>
      <c r="P286" s="231">
        <f>I286+J286</f>
        <v>0</v>
      </c>
      <c r="Q286" s="231">
        <f>ROUND(I286*H286,2)</f>
        <v>0</v>
      </c>
      <c r="R286" s="231">
        <f>ROUND(J286*H286,2)</f>
        <v>0</v>
      </c>
      <c r="S286" s="92"/>
      <c r="T286" s="232">
        <f>S286*H286</f>
        <v>0</v>
      </c>
      <c r="U286" s="232">
        <v>0.0014</v>
      </c>
      <c r="V286" s="232">
        <f>U286*H286</f>
        <v>0.016799999999999999</v>
      </c>
      <c r="W286" s="232">
        <v>0</v>
      </c>
      <c r="X286" s="233">
        <f>W286*H286</f>
        <v>0</v>
      </c>
      <c r="Y286" s="39"/>
      <c r="Z286" s="39"/>
      <c r="AA286" s="39"/>
      <c r="AB286" s="39"/>
      <c r="AC286" s="39"/>
      <c r="AD286" s="39"/>
      <c r="AE286" s="39"/>
      <c r="AR286" s="234" t="s">
        <v>221</v>
      </c>
      <c r="AT286" s="234" t="s">
        <v>345</v>
      </c>
      <c r="AU286" s="234" t="s">
        <v>88</v>
      </c>
      <c r="AY286" s="18" t="s">
        <v>167</v>
      </c>
      <c r="BE286" s="235">
        <f>IF(O286="základní",K286,0)</f>
        <v>0</v>
      </c>
      <c r="BF286" s="235">
        <f>IF(O286="snížená",K286,0)</f>
        <v>0</v>
      </c>
      <c r="BG286" s="235">
        <f>IF(O286="zákl. přenesená",K286,0)</f>
        <v>0</v>
      </c>
      <c r="BH286" s="235">
        <f>IF(O286="sníž. přenesená",K286,0)</f>
        <v>0</v>
      </c>
      <c r="BI286" s="235">
        <f>IF(O286="nulová",K286,0)</f>
        <v>0</v>
      </c>
      <c r="BJ286" s="18" t="s">
        <v>86</v>
      </c>
      <c r="BK286" s="235">
        <f>ROUND(P286*H286,2)</f>
        <v>0</v>
      </c>
      <c r="BL286" s="18" t="s">
        <v>174</v>
      </c>
      <c r="BM286" s="234" t="s">
        <v>2206</v>
      </c>
    </row>
    <row r="287" s="2" customFormat="1">
      <c r="A287" s="39"/>
      <c r="B287" s="40"/>
      <c r="C287" s="41"/>
      <c r="D287" s="236" t="s">
        <v>176</v>
      </c>
      <c r="E287" s="41"/>
      <c r="F287" s="237" t="s">
        <v>2205</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176</v>
      </c>
      <c r="AU287" s="18" t="s">
        <v>88</v>
      </c>
    </row>
    <row r="288" s="13" customFormat="1">
      <c r="A288" s="13"/>
      <c r="B288" s="244"/>
      <c r="C288" s="245"/>
      <c r="D288" s="236" t="s">
        <v>304</v>
      </c>
      <c r="E288" s="268" t="s">
        <v>1</v>
      </c>
      <c r="F288" s="246" t="s">
        <v>2207</v>
      </c>
      <c r="G288" s="245"/>
      <c r="H288" s="247">
        <v>12</v>
      </c>
      <c r="I288" s="248"/>
      <c r="J288" s="248"/>
      <c r="K288" s="245"/>
      <c r="L288" s="245"/>
      <c r="M288" s="249"/>
      <c r="N288" s="250"/>
      <c r="O288" s="251"/>
      <c r="P288" s="251"/>
      <c r="Q288" s="251"/>
      <c r="R288" s="251"/>
      <c r="S288" s="251"/>
      <c r="T288" s="251"/>
      <c r="U288" s="251"/>
      <c r="V288" s="251"/>
      <c r="W288" s="251"/>
      <c r="X288" s="252"/>
      <c r="Y288" s="13"/>
      <c r="Z288" s="13"/>
      <c r="AA288" s="13"/>
      <c r="AB288" s="13"/>
      <c r="AC288" s="13"/>
      <c r="AD288" s="13"/>
      <c r="AE288" s="13"/>
      <c r="AT288" s="253" t="s">
        <v>304</v>
      </c>
      <c r="AU288" s="253" t="s">
        <v>88</v>
      </c>
      <c r="AV288" s="13" t="s">
        <v>88</v>
      </c>
      <c r="AW288" s="13" t="s">
        <v>5</v>
      </c>
      <c r="AX288" s="13" t="s">
        <v>86</v>
      </c>
      <c r="AY288" s="253" t="s">
        <v>167</v>
      </c>
    </row>
    <row r="289" s="2" customFormat="1" ht="24.15" customHeight="1">
      <c r="A289" s="39"/>
      <c r="B289" s="40"/>
      <c r="C289" s="222" t="s">
        <v>351</v>
      </c>
      <c r="D289" s="222" t="s">
        <v>169</v>
      </c>
      <c r="E289" s="223" t="s">
        <v>2208</v>
      </c>
      <c r="F289" s="224" t="s">
        <v>2209</v>
      </c>
      <c r="G289" s="225" t="s">
        <v>182</v>
      </c>
      <c r="H289" s="226">
        <v>4</v>
      </c>
      <c r="I289" s="227"/>
      <c r="J289" s="227"/>
      <c r="K289" s="228">
        <f>ROUND(P289*H289,2)</f>
        <v>0</v>
      </c>
      <c r="L289" s="224" t="s">
        <v>173</v>
      </c>
      <c r="M289" s="45"/>
      <c r="N289" s="229" t="s">
        <v>1</v>
      </c>
      <c r="O289" s="230" t="s">
        <v>41</v>
      </c>
      <c r="P289" s="231">
        <f>I289+J289</f>
        <v>0</v>
      </c>
      <c r="Q289" s="231">
        <f>ROUND(I289*H289,2)</f>
        <v>0</v>
      </c>
      <c r="R289" s="231">
        <f>ROUND(J289*H289,2)</f>
        <v>0</v>
      </c>
      <c r="S289" s="92"/>
      <c r="T289" s="232">
        <f>S289*H289</f>
        <v>0</v>
      </c>
      <c r="U289" s="232">
        <v>0.00016000000000000001</v>
      </c>
      <c r="V289" s="232">
        <f>U289*H289</f>
        <v>0.00064000000000000005</v>
      </c>
      <c r="W289" s="232">
        <v>0</v>
      </c>
      <c r="X289" s="233">
        <f>W289*H289</f>
        <v>0</v>
      </c>
      <c r="Y289" s="39"/>
      <c r="Z289" s="39"/>
      <c r="AA289" s="39"/>
      <c r="AB289" s="39"/>
      <c r="AC289" s="39"/>
      <c r="AD289" s="39"/>
      <c r="AE289" s="39"/>
      <c r="AR289" s="234" t="s">
        <v>174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174</v>
      </c>
      <c r="BM289" s="234" t="s">
        <v>2210</v>
      </c>
    </row>
    <row r="290" s="2" customFormat="1">
      <c r="A290" s="39"/>
      <c r="B290" s="40"/>
      <c r="C290" s="41"/>
      <c r="D290" s="236" t="s">
        <v>176</v>
      </c>
      <c r="E290" s="41"/>
      <c r="F290" s="237" t="s">
        <v>2209</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2211</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15" customFormat="1">
      <c r="A292" s="15"/>
      <c r="B292" s="283"/>
      <c r="C292" s="284"/>
      <c r="D292" s="236" t="s">
        <v>304</v>
      </c>
      <c r="E292" s="285" t="s">
        <v>1</v>
      </c>
      <c r="F292" s="286" t="s">
        <v>2202</v>
      </c>
      <c r="G292" s="284"/>
      <c r="H292" s="285" t="s">
        <v>1</v>
      </c>
      <c r="I292" s="287"/>
      <c r="J292" s="287"/>
      <c r="K292" s="284"/>
      <c r="L292" s="284"/>
      <c r="M292" s="288"/>
      <c r="N292" s="289"/>
      <c r="O292" s="290"/>
      <c r="P292" s="290"/>
      <c r="Q292" s="290"/>
      <c r="R292" s="290"/>
      <c r="S292" s="290"/>
      <c r="T292" s="290"/>
      <c r="U292" s="290"/>
      <c r="V292" s="290"/>
      <c r="W292" s="290"/>
      <c r="X292" s="291"/>
      <c r="Y292" s="15"/>
      <c r="Z292" s="15"/>
      <c r="AA292" s="15"/>
      <c r="AB292" s="15"/>
      <c r="AC292" s="15"/>
      <c r="AD292" s="15"/>
      <c r="AE292" s="15"/>
      <c r="AT292" s="292" t="s">
        <v>304</v>
      </c>
      <c r="AU292" s="292" t="s">
        <v>88</v>
      </c>
      <c r="AV292" s="15" t="s">
        <v>86</v>
      </c>
      <c r="AW292" s="15" t="s">
        <v>5</v>
      </c>
      <c r="AX292" s="15" t="s">
        <v>78</v>
      </c>
      <c r="AY292" s="292" t="s">
        <v>167</v>
      </c>
    </row>
    <row r="293" s="13" customFormat="1">
      <c r="A293" s="13"/>
      <c r="B293" s="244"/>
      <c r="C293" s="245"/>
      <c r="D293" s="236" t="s">
        <v>304</v>
      </c>
      <c r="E293" s="268" t="s">
        <v>1</v>
      </c>
      <c r="F293" s="246" t="s">
        <v>2212</v>
      </c>
      <c r="G293" s="245"/>
      <c r="H293" s="247">
        <v>4</v>
      </c>
      <c r="I293" s="248"/>
      <c r="J293" s="248"/>
      <c r="K293" s="245"/>
      <c r="L293" s="245"/>
      <c r="M293" s="249"/>
      <c r="N293" s="250"/>
      <c r="O293" s="251"/>
      <c r="P293" s="251"/>
      <c r="Q293" s="251"/>
      <c r="R293" s="251"/>
      <c r="S293" s="251"/>
      <c r="T293" s="251"/>
      <c r="U293" s="251"/>
      <c r="V293" s="251"/>
      <c r="W293" s="251"/>
      <c r="X293" s="252"/>
      <c r="Y293" s="13"/>
      <c r="Z293" s="13"/>
      <c r="AA293" s="13"/>
      <c r="AB293" s="13"/>
      <c r="AC293" s="13"/>
      <c r="AD293" s="13"/>
      <c r="AE293" s="13"/>
      <c r="AT293" s="253" t="s">
        <v>304</v>
      </c>
      <c r="AU293" s="253" t="s">
        <v>88</v>
      </c>
      <c r="AV293" s="13" t="s">
        <v>88</v>
      </c>
      <c r="AW293" s="13" t="s">
        <v>5</v>
      </c>
      <c r="AX293" s="13" t="s">
        <v>86</v>
      </c>
      <c r="AY293" s="253" t="s">
        <v>167</v>
      </c>
    </row>
    <row r="294" s="2" customFormat="1" ht="37.8" customHeight="1">
      <c r="A294" s="39"/>
      <c r="B294" s="40"/>
      <c r="C294" s="254" t="s">
        <v>358</v>
      </c>
      <c r="D294" s="254" t="s">
        <v>345</v>
      </c>
      <c r="E294" s="255" t="s">
        <v>2213</v>
      </c>
      <c r="F294" s="256" t="s">
        <v>2214</v>
      </c>
      <c r="G294" s="257" t="s">
        <v>182</v>
      </c>
      <c r="H294" s="258">
        <v>4</v>
      </c>
      <c r="I294" s="259"/>
      <c r="J294" s="260"/>
      <c r="K294" s="261">
        <f>ROUND(P294*H294,2)</f>
        <v>0</v>
      </c>
      <c r="L294" s="256" t="s">
        <v>1</v>
      </c>
      <c r="M294" s="262"/>
      <c r="N294" s="263" t="s">
        <v>1</v>
      </c>
      <c r="O294" s="230" t="s">
        <v>41</v>
      </c>
      <c r="P294" s="231">
        <f>I294+J294</f>
        <v>0</v>
      </c>
      <c r="Q294" s="231">
        <f>ROUND(I294*H294,2)</f>
        <v>0</v>
      </c>
      <c r="R294" s="231">
        <f>ROUND(J294*H294,2)</f>
        <v>0</v>
      </c>
      <c r="S294" s="92"/>
      <c r="T294" s="232">
        <f>S294*H294</f>
        <v>0</v>
      </c>
      <c r="U294" s="232">
        <v>0.072999999999999995</v>
      </c>
      <c r="V294" s="232">
        <f>U294*H294</f>
        <v>0.29199999999999998</v>
      </c>
      <c r="W294" s="232">
        <v>0</v>
      </c>
      <c r="X294" s="233">
        <f>W294*H294</f>
        <v>0</v>
      </c>
      <c r="Y294" s="39"/>
      <c r="Z294" s="39"/>
      <c r="AA294" s="39"/>
      <c r="AB294" s="39"/>
      <c r="AC294" s="39"/>
      <c r="AD294" s="39"/>
      <c r="AE294" s="39"/>
      <c r="AR294" s="234" t="s">
        <v>221</v>
      </c>
      <c r="AT294" s="234" t="s">
        <v>345</v>
      </c>
      <c r="AU294" s="234" t="s">
        <v>88</v>
      </c>
      <c r="AY294" s="18" t="s">
        <v>167</v>
      </c>
      <c r="BE294" s="235">
        <f>IF(O294="základní",K294,0)</f>
        <v>0</v>
      </c>
      <c r="BF294" s="235">
        <f>IF(O294="snížená",K294,0)</f>
        <v>0</v>
      </c>
      <c r="BG294" s="235">
        <f>IF(O294="zákl. přenesená",K294,0)</f>
        <v>0</v>
      </c>
      <c r="BH294" s="235">
        <f>IF(O294="sníž. přenesená",K294,0)</f>
        <v>0</v>
      </c>
      <c r="BI294" s="235">
        <f>IF(O294="nulová",K294,0)</f>
        <v>0</v>
      </c>
      <c r="BJ294" s="18" t="s">
        <v>86</v>
      </c>
      <c r="BK294" s="235">
        <f>ROUND(P294*H294,2)</f>
        <v>0</v>
      </c>
      <c r="BL294" s="18" t="s">
        <v>174</v>
      </c>
      <c r="BM294" s="234" t="s">
        <v>2215</v>
      </c>
    </row>
    <row r="295" s="2" customFormat="1">
      <c r="A295" s="39"/>
      <c r="B295" s="40"/>
      <c r="C295" s="41"/>
      <c r="D295" s="236" t="s">
        <v>176</v>
      </c>
      <c r="E295" s="41"/>
      <c r="F295" s="237" t="s">
        <v>2214</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176</v>
      </c>
      <c r="AU295" s="18" t="s">
        <v>88</v>
      </c>
    </row>
    <row r="296" s="13" customFormat="1">
      <c r="A296" s="13"/>
      <c r="B296" s="244"/>
      <c r="C296" s="245"/>
      <c r="D296" s="236" t="s">
        <v>304</v>
      </c>
      <c r="E296" s="268" t="s">
        <v>1</v>
      </c>
      <c r="F296" s="246" t="s">
        <v>2212</v>
      </c>
      <c r="G296" s="245"/>
      <c r="H296" s="247">
        <v>4</v>
      </c>
      <c r="I296" s="248"/>
      <c r="J296" s="248"/>
      <c r="K296" s="245"/>
      <c r="L296" s="245"/>
      <c r="M296" s="249"/>
      <c r="N296" s="250"/>
      <c r="O296" s="251"/>
      <c r="P296" s="251"/>
      <c r="Q296" s="251"/>
      <c r="R296" s="251"/>
      <c r="S296" s="251"/>
      <c r="T296" s="251"/>
      <c r="U296" s="251"/>
      <c r="V296" s="251"/>
      <c r="W296" s="251"/>
      <c r="X296" s="252"/>
      <c r="Y296" s="13"/>
      <c r="Z296" s="13"/>
      <c r="AA296" s="13"/>
      <c r="AB296" s="13"/>
      <c r="AC296" s="13"/>
      <c r="AD296" s="13"/>
      <c r="AE296" s="13"/>
      <c r="AT296" s="253" t="s">
        <v>304</v>
      </c>
      <c r="AU296" s="253" t="s">
        <v>88</v>
      </c>
      <c r="AV296" s="13" t="s">
        <v>88</v>
      </c>
      <c r="AW296" s="13" t="s">
        <v>5</v>
      </c>
      <c r="AX296" s="13" t="s">
        <v>86</v>
      </c>
      <c r="AY296" s="253" t="s">
        <v>167</v>
      </c>
    </row>
    <row r="297" s="2" customFormat="1">
      <c r="A297" s="39"/>
      <c r="B297" s="40"/>
      <c r="C297" s="222" t="s">
        <v>365</v>
      </c>
      <c r="D297" s="222" t="s">
        <v>169</v>
      </c>
      <c r="E297" s="223" t="s">
        <v>2216</v>
      </c>
      <c r="F297" s="224" t="s">
        <v>2217</v>
      </c>
      <c r="G297" s="225" t="s">
        <v>182</v>
      </c>
      <c r="H297" s="226">
        <v>4</v>
      </c>
      <c r="I297" s="227"/>
      <c r="J297" s="227"/>
      <c r="K297" s="228">
        <f>ROUND(P297*H297,2)</f>
        <v>0</v>
      </c>
      <c r="L297" s="224" t="s">
        <v>173</v>
      </c>
      <c r="M297" s="45"/>
      <c r="N297" s="229" t="s">
        <v>1</v>
      </c>
      <c r="O297" s="230" t="s">
        <v>41</v>
      </c>
      <c r="P297" s="231">
        <f>I297+J297</f>
        <v>0</v>
      </c>
      <c r="Q297" s="231">
        <f>ROUND(I297*H297,2)</f>
        <v>0</v>
      </c>
      <c r="R297" s="231">
        <f>ROUND(J297*H297,2)</f>
        <v>0</v>
      </c>
      <c r="S297" s="92"/>
      <c r="T297" s="232">
        <f>S297*H297</f>
        <v>0</v>
      </c>
      <c r="U297" s="232">
        <v>1.47325</v>
      </c>
      <c r="V297" s="232">
        <f>U297*H297</f>
        <v>5.8929999999999998</v>
      </c>
      <c r="W297" s="232">
        <v>0</v>
      </c>
      <c r="X297" s="233">
        <f>W297*H297</f>
        <v>0</v>
      </c>
      <c r="Y297" s="39"/>
      <c r="Z297" s="39"/>
      <c r="AA297" s="39"/>
      <c r="AB297" s="39"/>
      <c r="AC297" s="39"/>
      <c r="AD297" s="39"/>
      <c r="AE297" s="39"/>
      <c r="AR297" s="234" t="s">
        <v>174</v>
      </c>
      <c r="AT297" s="234" t="s">
        <v>169</v>
      </c>
      <c r="AU297" s="234" t="s">
        <v>88</v>
      </c>
      <c r="AY297" s="18" t="s">
        <v>167</v>
      </c>
      <c r="BE297" s="235">
        <f>IF(O297="základní",K297,0)</f>
        <v>0</v>
      </c>
      <c r="BF297" s="235">
        <f>IF(O297="snížená",K297,0)</f>
        <v>0</v>
      </c>
      <c r="BG297" s="235">
        <f>IF(O297="zákl. přenesená",K297,0)</f>
        <v>0</v>
      </c>
      <c r="BH297" s="235">
        <f>IF(O297="sníž. přenesená",K297,0)</f>
        <v>0</v>
      </c>
      <c r="BI297" s="235">
        <f>IF(O297="nulová",K297,0)</f>
        <v>0</v>
      </c>
      <c r="BJ297" s="18" t="s">
        <v>86</v>
      </c>
      <c r="BK297" s="235">
        <f>ROUND(P297*H297,2)</f>
        <v>0</v>
      </c>
      <c r="BL297" s="18" t="s">
        <v>174</v>
      </c>
      <c r="BM297" s="234" t="s">
        <v>2218</v>
      </c>
    </row>
    <row r="298" s="2" customFormat="1">
      <c r="A298" s="39"/>
      <c r="B298" s="40"/>
      <c r="C298" s="41"/>
      <c r="D298" s="236" t="s">
        <v>176</v>
      </c>
      <c r="E298" s="41"/>
      <c r="F298" s="237" t="s">
        <v>2217</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176</v>
      </c>
      <c r="AU298" s="18" t="s">
        <v>88</v>
      </c>
    </row>
    <row r="299" s="2" customFormat="1">
      <c r="A299" s="39"/>
      <c r="B299" s="40"/>
      <c r="C299" s="41"/>
      <c r="D299" s="241" t="s">
        <v>178</v>
      </c>
      <c r="E299" s="41"/>
      <c r="F299" s="242" t="s">
        <v>2219</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178</v>
      </c>
      <c r="AU299" s="18" t="s">
        <v>88</v>
      </c>
    </row>
    <row r="300" s="15" customFormat="1">
      <c r="A300" s="15"/>
      <c r="B300" s="283"/>
      <c r="C300" s="284"/>
      <c r="D300" s="236" t="s">
        <v>304</v>
      </c>
      <c r="E300" s="285" t="s">
        <v>1</v>
      </c>
      <c r="F300" s="286" t="s">
        <v>2220</v>
      </c>
      <c r="G300" s="284"/>
      <c r="H300" s="285" t="s">
        <v>1</v>
      </c>
      <c r="I300" s="287"/>
      <c r="J300" s="287"/>
      <c r="K300" s="284"/>
      <c r="L300" s="284"/>
      <c r="M300" s="288"/>
      <c r="N300" s="289"/>
      <c r="O300" s="290"/>
      <c r="P300" s="290"/>
      <c r="Q300" s="290"/>
      <c r="R300" s="290"/>
      <c r="S300" s="290"/>
      <c r="T300" s="290"/>
      <c r="U300" s="290"/>
      <c r="V300" s="290"/>
      <c r="W300" s="290"/>
      <c r="X300" s="291"/>
      <c r="Y300" s="15"/>
      <c r="Z300" s="15"/>
      <c r="AA300" s="15"/>
      <c r="AB300" s="15"/>
      <c r="AC300" s="15"/>
      <c r="AD300" s="15"/>
      <c r="AE300" s="15"/>
      <c r="AT300" s="292" t="s">
        <v>304</v>
      </c>
      <c r="AU300" s="292" t="s">
        <v>88</v>
      </c>
      <c r="AV300" s="15" t="s">
        <v>86</v>
      </c>
      <c r="AW300" s="15" t="s">
        <v>5</v>
      </c>
      <c r="AX300" s="15" t="s">
        <v>78</v>
      </c>
      <c r="AY300" s="292" t="s">
        <v>167</v>
      </c>
    </row>
    <row r="301" s="13" customFormat="1">
      <c r="A301" s="13"/>
      <c r="B301" s="244"/>
      <c r="C301" s="245"/>
      <c r="D301" s="236" t="s">
        <v>304</v>
      </c>
      <c r="E301" s="268" t="s">
        <v>1</v>
      </c>
      <c r="F301" s="246" t="s">
        <v>2221</v>
      </c>
      <c r="G301" s="245"/>
      <c r="H301" s="247">
        <v>4</v>
      </c>
      <c r="I301" s="248"/>
      <c r="J301" s="248"/>
      <c r="K301" s="245"/>
      <c r="L301" s="245"/>
      <c r="M301" s="249"/>
      <c r="N301" s="250"/>
      <c r="O301" s="251"/>
      <c r="P301" s="251"/>
      <c r="Q301" s="251"/>
      <c r="R301" s="251"/>
      <c r="S301" s="251"/>
      <c r="T301" s="251"/>
      <c r="U301" s="251"/>
      <c r="V301" s="251"/>
      <c r="W301" s="251"/>
      <c r="X301" s="252"/>
      <c r="Y301" s="13"/>
      <c r="Z301" s="13"/>
      <c r="AA301" s="13"/>
      <c r="AB301" s="13"/>
      <c r="AC301" s="13"/>
      <c r="AD301" s="13"/>
      <c r="AE301" s="13"/>
      <c r="AT301" s="253" t="s">
        <v>304</v>
      </c>
      <c r="AU301" s="253" t="s">
        <v>88</v>
      </c>
      <c r="AV301" s="13" t="s">
        <v>88</v>
      </c>
      <c r="AW301" s="13" t="s">
        <v>5</v>
      </c>
      <c r="AX301" s="13" t="s">
        <v>86</v>
      </c>
      <c r="AY301" s="253" t="s">
        <v>167</v>
      </c>
    </row>
    <row r="302" s="2" customFormat="1">
      <c r="A302" s="39"/>
      <c r="B302" s="40"/>
      <c r="C302" s="254" t="s">
        <v>372</v>
      </c>
      <c r="D302" s="254" t="s">
        <v>345</v>
      </c>
      <c r="E302" s="255" t="s">
        <v>2222</v>
      </c>
      <c r="F302" s="256" t="s">
        <v>2223</v>
      </c>
      <c r="G302" s="257" t="s">
        <v>182</v>
      </c>
      <c r="H302" s="258">
        <v>8</v>
      </c>
      <c r="I302" s="259"/>
      <c r="J302" s="260"/>
      <c r="K302" s="261">
        <f>ROUND(P302*H302,2)</f>
        <v>0</v>
      </c>
      <c r="L302" s="256" t="s">
        <v>173</v>
      </c>
      <c r="M302" s="262"/>
      <c r="N302" s="263" t="s">
        <v>1</v>
      </c>
      <c r="O302" s="230" t="s">
        <v>41</v>
      </c>
      <c r="P302" s="231">
        <f>I302+J302</f>
        <v>0</v>
      </c>
      <c r="Q302" s="231">
        <f>ROUND(I302*H302,2)</f>
        <v>0</v>
      </c>
      <c r="R302" s="231">
        <f>ROUND(J302*H302,2)</f>
        <v>0</v>
      </c>
      <c r="S302" s="92"/>
      <c r="T302" s="232">
        <f>S302*H302</f>
        <v>0</v>
      </c>
      <c r="U302" s="232">
        <v>0.0016999999999999999</v>
      </c>
      <c r="V302" s="232">
        <f>U302*H302</f>
        <v>0.013599999999999999</v>
      </c>
      <c r="W302" s="232">
        <v>0</v>
      </c>
      <c r="X302" s="233">
        <f>W302*H302</f>
        <v>0</v>
      </c>
      <c r="Y302" s="39"/>
      <c r="Z302" s="39"/>
      <c r="AA302" s="39"/>
      <c r="AB302" s="39"/>
      <c r="AC302" s="39"/>
      <c r="AD302" s="39"/>
      <c r="AE302" s="39"/>
      <c r="AR302" s="234" t="s">
        <v>221</v>
      </c>
      <c r="AT302" s="234" t="s">
        <v>345</v>
      </c>
      <c r="AU302" s="234" t="s">
        <v>88</v>
      </c>
      <c r="AY302" s="18" t="s">
        <v>167</v>
      </c>
      <c r="BE302" s="235">
        <f>IF(O302="základní",K302,0)</f>
        <v>0</v>
      </c>
      <c r="BF302" s="235">
        <f>IF(O302="snížená",K302,0)</f>
        <v>0</v>
      </c>
      <c r="BG302" s="235">
        <f>IF(O302="zákl. přenesená",K302,0)</f>
        <v>0</v>
      </c>
      <c r="BH302" s="235">
        <f>IF(O302="sníž. přenesená",K302,0)</f>
        <v>0</v>
      </c>
      <c r="BI302" s="235">
        <f>IF(O302="nulová",K302,0)</f>
        <v>0</v>
      </c>
      <c r="BJ302" s="18" t="s">
        <v>86</v>
      </c>
      <c r="BK302" s="235">
        <f>ROUND(P302*H302,2)</f>
        <v>0</v>
      </c>
      <c r="BL302" s="18" t="s">
        <v>174</v>
      </c>
      <c r="BM302" s="234" t="s">
        <v>2224</v>
      </c>
    </row>
    <row r="303" s="2" customFormat="1">
      <c r="A303" s="39"/>
      <c r="B303" s="40"/>
      <c r="C303" s="41"/>
      <c r="D303" s="236" t="s">
        <v>176</v>
      </c>
      <c r="E303" s="41"/>
      <c r="F303" s="237" t="s">
        <v>2223</v>
      </c>
      <c r="G303" s="41"/>
      <c r="H303" s="41"/>
      <c r="I303" s="238"/>
      <c r="J303" s="238"/>
      <c r="K303" s="41"/>
      <c r="L303" s="41"/>
      <c r="M303" s="45"/>
      <c r="N303" s="239"/>
      <c r="O303" s="240"/>
      <c r="P303" s="92"/>
      <c r="Q303" s="92"/>
      <c r="R303" s="92"/>
      <c r="S303" s="92"/>
      <c r="T303" s="92"/>
      <c r="U303" s="92"/>
      <c r="V303" s="92"/>
      <c r="W303" s="92"/>
      <c r="X303" s="93"/>
      <c r="Y303" s="39"/>
      <c r="Z303" s="39"/>
      <c r="AA303" s="39"/>
      <c r="AB303" s="39"/>
      <c r="AC303" s="39"/>
      <c r="AD303" s="39"/>
      <c r="AE303" s="39"/>
      <c r="AT303" s="18" t="s">
        <v>176</v>
      </c>
      <c r="AU303" s="18" t="s">
        <v>88</v>
      </c>
    </row>
    <row r="304" s="13" customFormat="1">
      <c r="A304" s="13"/>
      <c r="B304" s="244"/>
      <c r="C304" s="245"/>
      <c r="D304" s="236" t="s">
        <v>304</v>
      </c>
      <c r="E304" s="268" t="s">
        <v>1</v>
      </c>
      <c r="F304" s="246" t="s">
        <v>2225</v>
      </c>
      <c r="G304" s="245"/>
      <c r="H304" s="247">
        <v>8</v>
      </c>
      <c r="I304" s="248"/>
      <c r="J304" s="248"/>
      <c r="K304" s="245"/>
      <c r="L304" s="245"/>
      <c r="M304" s="249"/>
      <c r="N304" s="250"/>
      <c r="O304" s="251"/>
      <c r="P304" s="251"/>
      <c r="Q304" s="251"/>
      <c r="R304" s="251"/>
      <c r="S304" s="251"/>
      <c r="T304" s="251"/>
      <c r="U304" s="251"/>
      <c r="V304" s="251"/>
      <c r="W304" s="251"/>
      <c r="X304" s="252"/>
      <c r="Y304" s="13"/>
      <c r="Z304" s="13"/>
      <c r="AA304" s="13"/>
      <c r="AB304" s="13"/>
      <c r="AC304" s="13"/>
      <c r="AD304" s="13"/>
      <c r="AE304" s="13"/>
      <c r="AT304" s="253" t="s">
        <v>304</v>
      </c>
      <c r="AU304" s="253" t="s">
        <v>88</v>
      </c>
      <c r="AV304" s="13" t="s">
        <v>88</v>
      </c>
      <c r="AW304" s="13" t="s">
        <v>5</v>
      </c>
      <c r="AX304" s="13" t="s">
        <v>86</v>
      </c>
      <c r="AY304" s="253" t="s">
        <v>167</v>
      </c>
    </row>
    <row r="305" s="2" customFormat="1">
      <c r="A305" s="39"/>
      <c r="B305" s="40"/>
      <c r="C305" s="222" t="s">
        <v>378</v>
      </c>
      <c r="D305" s="222" t="s">
        <v>169</v>
      </c>
      <c r="E305" s="223" t="s">
        <v>2226</v>
      </c>
      <c r="F305" s="224" t="s">
        <v>2227</v>
      </c>
      <c r="G305" s="225" t="s">
        <v>182</v>
      </c>
      <c r="H305" s="226">
        <v>6</v>
      </c>
      <c r="I305" s="227"/>
      <c r="J305" s="227"/>
      <c r="K305" s="228">
        <f>ROUND(P305*H305,2)</f>
        <v>0</v>
      </c>
      <c r="L305" s="224" t="s">
        <v>173</v>
      </c>
      <c r="M305" s="45"/>
      <c r="N305" s="229" t="s">
        <v>1</v>
      </c>
      <c r="O305" s="230" t="s">
        <v>41</v>
      </c>
      <c r="P305" s="231">
        <f>I305+J305</f>
        <v>0</v>
      </c>
      <c r="Q305" s="231">
        <f>ROUND(I305*H305,2)</f>
        <v>0</v>
      </c>
      <c r="R305" s="231">
        <f>ROUND(J305*H305,2)</f>
        <v>0</v>
      </c>
      <c r="S305" s="92"/>
      <c r="T305" s="232">
        <f>S305*H305</f>
        <v>0</v>
      </c>
      <c r="U305" s="232">
        <v>1.7919799999999999</v>
      </c>
      <c r="V305" s="232">
        <f>U305*H305</f>
        <v>10.75188</v>
      </c>
      <c r="W305" s="232">
        <v>0</v>
      </c>
      <c r="X305" s="233">
        <f>W305*H305</f>
        <v>0</v>
      </c>
      <c r="Y305" s="39"/>
      <c r="Z305" s="39"/>
      <c r="AA305" s="39"/>
      <c r="AB305" s="39"/>
      <c r="AC305" s="39"/>
      <c r="AD305" s="39"/>
      <c r="AE305" s="39"/>
      <c r="AR305" s="234" t="s">
        <v>174</v>
      </c>
      <c r="AT305" s="234" t="s">
        <v>169</v>
      </c>
      <c r="AU305" s="234" t="s">
        <v>88</v>
      </c>
      <c r="AY305" s="18" t="s">
        <v>167</v>
      </c>
      <c r="BE305" s="235">
        <f>IF(O305="základní",K305,0)</f>
        <v>0</v>
      </c>
      <c r="BF305" s="235">
        <f>IF(O305="snížená",K305,0)</f>
        <v>0</v>
      </c>
      <c r="BG305" s="235">
        <f>IF(O305="zákl. přenesená",K305,0)</f>
        <v>0</v>
      </c>
      <c r="BH305" s="235">
        <f>IF(O305="sníž. přenesená",K305,0)</f>
        <v>0</v>
      </c>
      <c r="BI305" s="235">
        <f>IF(O305="nulová",K305,0)</f>
        <v>0</v>
      </c>
      <c r="BJ305" s="18" t="s">
        <v>86</v>
      </c>
      <c r="BK305" s="235">
        <f>ROUND(P305*H305,2)</f>
        <v>0</v>
      </c>
      <c r="BL305" s="18" t="s">
        <v>174</v>
      </c>
      <c r="BM305" s="234" t="s">
        <v>2228</v>
      </c>
    </row>
    <row r="306" s="2" customFormat="1">
      <c r="A306" s="39"/>
      <c r="B306" s="40"/>
      <c r="C306" s="41"/>
      <c r="D306" s="236" t="s">
        <v>176</v>
      </c>
      <c r="E306" s="41"/>
      <c r="F306" s="237" t="s">
        <v>2227</v>
      </c>
      <c r="G306" s="41"/>
      <c r="H306" s="41"/>
      <c r="I306" s="238"/>
      <c r="J306" s="238"/>
      <c r="K306" s="41"/>
      <c r="L306" s="41"/>
      <c r="M306" s="45"/>
      <c r="N306" s="239"/>
      <c r="O306" s="240"/>
      <c r="P306" s="92"/>
      <c r="Q306" s="92"/>
      <c r="R306" s="92"/>
      <c r="S306" s="92"/>
      <c r="T306" s="92"/>
      <c r="U306" s="92"/>
      <c r="V306" s="92"/>
      <c r="W306" s="92"/>
      <c r="X306" s="93"/>
      <c r="Y306" s="39"/>
      <c r="Z306" s="39"/>
      <c r="AA306" s="39"/>
      <c r="AB306" s="39"/>
      <c r="AC306" s="39"/>
      <c r="AD306" s="39"/>
      <c r="AE306" s="39"/>
      <c r="AT306" s="18" t="s">
        <v>176</v>
      </c>
      <c r="AU306" s="18" t="s">
        <v>88</v>
      </c>
    </row>
    <row r="307" s="2" customFormat="1">
      <c r="A307" s="39"/>
      <c r="B307" s="40"/>
      <c r="C307" s="41"/>
      <c r="D307" s="241" t="s">
        <v>178</v>
      </c>
      <c r="E307" s="41"/>
      <c r="F307" s="242" t="s">
        <v>2229</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178</v>
      </c>
      <c r="AU307" s="18" t="s">
        <v>88</v>
      </c>
    </row>
    <row r="308" s="15" customFormat="1">
      <c r="A308" s="15"/>
      <c r="B308" s="283"/>
      <c r="C308" s="284"/>
      <c r="D308" s="236" t="s">
        <v>304</v>
      </c>
      <c r="E308" s="285" t="s">
        <v>1</v>
      </c>
      <c r="F308" s="286" t="s">
        <v>2230</v>
      </c>
      <c r="G308" s="284"/>
      <c r="H308" s="285" t="s">
        <v>1</v>
      </c>
      <c r="I308" s="287"/>
      <c r="J308" s="287"/>
      <c r="K308" s="284"/>
      <c r="L308" s="284"/>
      <c r="M308" s="288"/>
      <c r="N308" s="289"/>
      <c r="O308" s="290"/>
      <c r="P308" s="290"/>
      <c r="Q308" s="290"/>
      <c r="R308" s="290"/>
      <c r="S308" s="290"/>
      <c r="T308" s="290"/>
      <c r="U308" s="290"/>
      <c r="V308" s="290"/>
      <c r="W308" s="290"/>
      <c r="X308" s="291"/>
      <c r="Y308" s="15"/>
      <c r="Z308" s="15"/>
      <c r="AA308" s="15"/>
      <c r="AB308" s="15"/>
      <c r="AC308" s="15"/>
      <c r="AD308" s="15"/>
      <c r="AE308" s="15"/>
      <c r="AT308" s="292" t="s">
        <v>304</v>
      </c>
      <c r="AU308" s="292" t="s">
        <v>88</v>
      </c>
      <c r="AV308" s="15" t="s">
        <v>86</v>
      </c>
      <c r="AW308" s="15" t="s">
        <v>5</v>
      </c>
      <c r="AX308" s="15" t="s">
        <v>78</v>
      </c>
      <c r="AY308" s="292" t="s">
        <v>167</v>
      </c>
    </row>
    <row r="309" s="13" customFormat="1">
      <c r="A309" s="13"/>
      <c r="B309" s="244"/>
      <c r="C309" s="245"/>
      <c r="D309" s="236" t="s">
        <v>304</v>
      </c>
      <c r="E309" s="268" t="s">
        <v>1</v>
      </c>
      <c r="F309" s="246" t="s">
        <v>2231</v>
      </c>
      <c r="G309" s="245"/>
      <c r="H309" s="247">
        <v>6</v>
      </c>
      <c r="I309" s="248"/>
      <c r="J309" s="248"/>
      <c r="K309" s="245"/>
      <c r="L309" s="245"/>
      <c r="M309" s="249"/>
      <c r="N309" s="250"/>
      <c r="O309" s="251"/>
      <c r="P309" s="251"/>
      <c r="Q309" s="251"/>
      <c r="R309" s="251"/>
      <c r="S309" s="251"/>
      <c r="T309" s="251"/>
      <c r="U309" s="251"/>
      <c r="V309" s="251"/>
      <c r="W309" s="251"/>
      <c r="X309" s="252"/>
      <c r="Y309" s="13"/>
      <c r="Z309" s="13"/>
      <c r="AA309" s="13"/>
      <c r="AB309" s="13"/>
      <c r="AC309" s="13"/>
      <c r="AD309" s="13"/>
      <c r="AE309" s="13"/>
      <c r="AT309" s="253" t="s">
        <v>304</v>
      </c>
      <c r="AU309" s="253" t="s">
        <v>88</v>
      </c>
      <c r="AV309" s="13" t="s">
        <v>88</v>
      </c>
      <c r="AW309" s="13" t="s">
        <v>5</v>
      </c>
      <c r="AX309" s="13" t="s">
        <v>86</v>
      </c>
      <c r="AY309" s="253" t="s">
        <v>167</v>
      </c>
    </row>
    <row r="310" s="2" customFormat="1" ht="24.15" customHeight="1">
      <c r="A310" s="39"/>
      <c r="B310" s="40"/>
      <c r="C310" s="222" t="s">
        <v>384</v>
      </c>
      <c r="D310" s="222" t="s">
        <v>169</v>
      </c>
      <c r="E310" s="223" t="s">
        <v>2232</v>
      </c>
      <c r="F310" s="224" t="s">
        <v>2233</v>
      </c>
      <c r="G310" s="225" t="s">
        <v>182</v>
      </c>
      <c r="H310" s="226">
        <v>6</v>
      </c>
      <c r="I310" s="227"/>
      <c r="J310" s="227"/>
      <c r="K310" s="228">
        <f>ROUND(P310*H310,2)</f>
        <v>0</v>
      </c>
      <c r="L310" s="224" t="s">
        <v>173</v>
      </c>
      <c r="M310" s="45"/>
      <c r="N310" s="229" t="s">
        <v>1</v>
      </c>
      <c r="O310" s="230" t="s">
        <v>41</v>
      </c>
      <c r="P310" s="231">
        <f>I310+J310</f>
        <v>0</v>
      </c>
      <c r="Q310" s="231">
        <f>ROUND(I310*H310,2)</f>
        <v>0</v>
      </c>
      <c r="R310" s="231">
        <f>ROUND(J310*H310,2)</f>
        <v>0</v>
      </c>
      <c r="S310" s="92"/>
      <c r="T310" s="232">
        <f>S310*H310</f>
        <v>0</v>
      </c>
      <c r="U310" s="232">
        <v>0.00017000000000000001</v>
      </c>
      <c r="V310" s="232">
        <f>U310*H310</f>
        <v>0.0010200000000000001</v>
      </c>
      <c r="W310" s="232">
        <v>0.14516999999999999</v>
      </c>
      <c r="X310" s="233">
        <f>W310*H310</f>
        <v>0.87101999999999991</v>
      </c>
      <c r="Y310" s="39"/>
      <c r="Z310" s="39"/>
      <c r="AA310" s="39"/>
      <c r="AB310" s="39"/>
      <c r="AC310" s="39"/>
      <c r="AD310" s="39"/>
      <c r="AE310" s="39"/>
      <c r="AR310" s="234" t="s">
        <v>174</v>
      </c>
      <c r="AT310" s="234" t="s">
        <v>169</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174</v>
      </c>
      <c r="BM310" s="234" t="s">
        <v>2234</v>
      </c>
    </row>
    <row r="311" s="2" customFormat="1">
      <c r="A311" s="39"/>
      <c r="B311" s="40"/>
      <c r="C311" s="41"/>
      <c r="D311" s="236" t="s">
        <v>176</v>
      </c>
      <c r="E311" s="41"/>
      <c r="F311" s="237" t="s">
        <v>2233</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41" t="s">
        <v>178</v>
      </c>
      <c r="E312" s="41"/>
      <c r="F312" s="242" t="s">
        <v>2235</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178</v>
      </c>
      <c r="AU312" s="18" t="s">
        <v>88</v>
      </c>
    </row>
    <row r="313" s="15" customFormat="1">
      <c r="A313" s="15"/>
      <c r="B313" s="283"/>
      <c r="C313" s="284"/>
      <c r="D313" s="236" t="s">
        <v>304</v>
      </c>
      <c r="E313" s="285" t="s">
        <v>1</v>
      </c>
      <c r="F313" s="286" t="s">
        <v>2230</v>
      </c>
      <c r="G313" s="284"/>
      <c r="H313" s="285" t="s">
        <v>1</v>
      </c>
      <c r="I313" s="287"/>
      <c r="J313" s="287"/>
      <c r="K313" s="284"/>
      <c r="L313" s="284"/>
      <c r="M313" s="288"/>
      <c r="N313" s="289"/>
      <c r="O313" s="290"/>
      <c r="P313" s="290"/>
      <c r="Q313" s="290"/>
      <c r="R313" s="290"/>
      <c r="S313" s="290"/>
      <c r="T313" s="290"/>
      <c r="U313" s="290"/>
      <c r="V313" s="290"/>
      <c r="W313" s="290"/>
      <c r="X313" s="291"/>
      <c r="Y313" s="15"/>
      <c r="Z313" s="15"/>
      <c r="AA313" s="15"/>
      <c r="AB313" s="15"/>
      <c r="AC313" s="15"/>
      <c r="AD313" s="15"/>
      <c r="AE313" s="15"/>
      <c r="AT313" s="292" t="s">
        <v>304</v>
      </c>
      <c r="AU313" s="292" t="s">
        <v>88</v>
      </c>
      <c r="AV313" s="15" t="s">
        <v>86</v>
      </c>
      <c r="AW313" s="15" t="s">
        <v>5</v>
      </c>
      <c r="AX313" s="15" t="s">
        <v>78</v>
      </c>
      <c r="AY313" s="292" t="s">
        <v>167</v>
      </c>
    </row>
    <row r="314" s="13" customFormat="1">
      <c r="A314" s="13"/>
      <c r="B314" s="244"/>
      <c r="C314" s="245"/>
      <c r="D314" s="236" t="s">
        <v>304</v>
      </c>
      <c r="E314" s="268" t="s">
        <v>1</v>
      </c>
      <c r="F314" s="246" t="s">
        <v>2231</v>
      </c>
      <c r="G314" s="245"/>
      <c r="H314" s="247">
        <v>6</v>
      </c>
      <c r="I314" s="248"/>
      <c r="J314" s="248"/>
      <c r="K314" s="245"/>
      <c r="L314" s="245"/>
      <c r="M314" s="249"/>
      <c r="N314" s="250"/>
      <c r="O314" s="251"/>
      <c r="P314" s="251"/>
      <c r="Q314" s="251"/>
      <c r="R314" s="251"/>
      <c r="S314" s="251"/>
      <c r="T314" s="251"/>
      <c r="U314" s="251"/>
      <c r="V314" s="251"/>
      <c r="W314" s="251"/>
      <c r="X314" s="252"/>
      <c r="Y314" s="13"/>
      <c r="Z314" s="13"/>
      <c r="AA314" s="13"/>
      <c r="AB314" s="13"/>
      <c r="AC314" s="13"/>
      <c r="AD314" s="13"/>
      <c r="AE314" s="13"/>
      <c r="AT314" s="253" t="s">
        <v>304</v>
      </c>
      <c r="AU314" s="253" t="s">
        <v>88</v>
      </c>
      <c r="AV314" s="13" t="s">
        <v>88</v>
      </c>
      <c r="AW314" s="13" t="s">
        <v>5</v>
      </c>
      <c r="AX314" s="13" t="s">
        <v>86</v>
      </c>
      <c r="AY314" s="253" t="s">
        <v>167</v>
      </c>
    </row>
    <row r="315" s="2" customFormat="1" ht="24.15" customHeight="1">
      <c r="A315" s="39"/>
      <c r="B315" s="40"/>
      <c r="C315" s="222" t="s">
        <v>390</v>
      </c>
      <c r="D315" s="222" t="s">
        <v>169</v>
      </c>
      <c r="E315" s="223" t="s">
        <v>2236</v>
      </c>
      <c r="F315" s="224" t="s">
        <v>2237</v>
      </c>
      <c r="G315" s="225" t="s">
        <v>182</v>
      </c>
      <c r="H315" s="226">
        <v>23</v>
      </c>
      <c r="I315" s="227"/>
      <c r="J315" s="227"/>
      <c r="K315" s="228">
        <f>ROUND(P315*H315,2)</f>
        <v>0</v>
      </c>
      <c r="L315" s="224" t="s">
        <v>173</v>
      </c>
      <c r="M315" s="45"/>
      <c r="N315" s="229" t="s">
        <v>1</v>
      </c>
      <c r="O315" s="230" t="s">
        <v>41</v>
      </c>
      <c r="P315" s="231">
        <f>I315+J315</f>
        <v>0</v>
      </c>
      <c r="Q315" s="231">
        <f>ROUND(I315*H315,2)</f>
        <v>0</v>
      </c>
      <c r="R315" s="231">
        <f>ROUND(J315*H315,2)</f>
        <v>0</v>
      </c>
      <c r="S315" s="92"/>
      <c r="T315" s="232">
        <f>S315*H315</f>
        <v>0</v>
      </c>
      <c r="U315" s="232">
        <v>6.9999999999999994E-05</v>
      </c>
      <c r="V315" s="232">
        <f>U315*H315</f>
        <v>0.0016099999999999999</v>
      </c>
      <c r="W315" s="232">
        <v>0</v>
      </c>
      <c r="X315" s="233">
        <f>W315*H315</f>
        <v>0</v>
      </c>
      <c r="Y315" s="39"/>
      <c r="Z315" s="39"/>
      <c r="AA315" s="39"/>
      <c r="AB315" s="39"/>
      <c r="AC315" s="39"/>
      <c r="AD315" s="39"/>
      <c r="AE315" s="39"/>
      <c r="AR315" s="234" t="s">
        <v>174</v>
      </c>
      <c r="AT315" s="234" t="s">
        <v>169</v>
      </c>
      <c r="AU315" s="234" t="s">
        <v>88</v>
      </c>
      <c r="AY315" s="18" t="s">
        <v>167</v>
      </c>
      <c r="BE315" s="235">
        <f>IF(O315="základní",K315,0)</f>
        <v>0</v>
      </c>
      <c r="BF315" s="235">
        <f>IF(O315="snížená",K315,0)</f>
        <v>0</v>
      </c>
      <c r="BG315" s="235">
        <f>IF(O315="zákl. přenesená",K315,0)</f>
        <v>0</v>
      </c>
      <c r="BH315" s="235">
        <f>IF(O315="sníž. přenesená",K315,0)</f>
        <v>0</v>
      </c>
      <c r="BI315" s="235">
        <f>IF(O315="nulová",K315,0)</f>
        <v>0</v>
      </c>
      <c r="BJ315" s="18" t="s">
        <v>86</v>
      </c>
      <c r="BK315" s="235">
        <f>ROUND(P315*H315,2)</f>
        <v>0</v>
      </c>
      <c r="BL315" s="18" t="s">
        <v>174</v>
      </c>
      <c r="BM315" s="234" t="s">
        <v>2238</v>
      </c>
    </row>
    <row r="316" s="2" customFormat="1">
      <c r="A316" s="39"/>
      <c r="B316" s="40"/>
      <c r="C316" s="41"/>
      <c r="D316" s="236" t="s">
        <v>176</v>
      </c>
      <c r="E316" s="41"/>
      <c r="F316" s="237" t="s">
        <v>2237</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176</v>
      </c>
      <c r="AU316" s="18" t="s">
        <v>88</v>
      </c>
    </row>
    <row r="317" s="2" customFormat="1">
      <c r="A317" s="39"/>
      <c r="B317" s="40"/>
      <c r="C317" s="41"/>
      <c r="D317" s="241" t="s">
        <v>178</v>
      </c>
      <c r="E317" s="41"/>
      <c r="F317" s="242" t="s">
        <v>2239</v>
      </c>
      <c r="G317" s="41"/>
      <c r="H317" s="41"/>
      <c r="I317" s="238"/>
      <c r="J317" s="238"/>
      <c r="K317" s="41"/>
      <c r="L317" s="41"/>
      <c r="M317" s="45"/>
      <c r="N317" s="239"/>
      <c r="O317" s="240"/>
      <c r="P317" s="92"/>
      <c r="Q317" s="92"/>
      <c r="R317" s="92"/>
      <c r="S317" s="92"/>
      <c r="T317" s="92"/>
      <c r="U317" s="92"/>
      <c r="V317" s="92"/>
      <c r="W317" s="92"/>
      <c r="X317" s="93"/>
      <c r="Y317" s="39"/>
      <c r="Z317" s="39"/>
      <c r="AA317" s="39"/>
      <c r="AB317" s="39"/>
      <c r="AC317" s="39"/>
      <c r="AD317" s="39"/>
      <c r="AE317" s="39"/>
      <c r="AT317" s="18" t="s">
        <v>178</v>
      </c>
      <c r="AU317" s="18" t="s">
        <v>88</v>
      </c>
    </row>
    <row r="318" s="13" customFormat="1">
      <c r="A318" s="13"/>
      <c r="B318" s="244"/>
      <c r="C318" s="245"/>
      <c r="D318" s="236" t="s">
        <v>304</v>
      </c>
      <c r="E318" s="268" t="s">
        <v>1</v>
      </c>
      <c r="F318" s="246" t="s">
        <v>2240</v>
      </c>
      <c r="G318" s="245"/>
      <c r="H318" s="247">
        <v>7</v>
      </c>
      <c r="I318" s="248"/>
      <c r="J318" s="248"/>
      <c r="K318" s="245"/>
      <c r="L318" s="245"/>
      <c r="M318" s="249"/>
      <c r="N318" s="250"/>
      <c r="O318" s="251"/>
      <c r="P318" s="251"/>
      <c r="Q318" s="251"/>
      <c r="R318" s="251"/>
      <c r="S318" s="251"/>
      <c r="T318" s="251"/>
      <c r="U318" s="251"/>
      <c r="V318" s="251"/>
      <c r="W318" s="251"/>
      <c r="X318" s="252"/>
      <c r="Y318" s="13"/>
      <c r="Z318" s="13"/>
      <c r="AA318" s="13"/>
      <c r="AB318" s="13"/>
      <c r="AC318" s="13"/>
      <c r="AD318" s="13"/>
      <c r="AE318" s="13"/>
      <c r="AT318" s="253" t="s">
        <v>304</v>
      </c>
      <c r="AU318" s="253" t="s">
        <v>88</v>
      </c>
      <c r="AV318" s="13" t="s">
        <v>88</v>
      </c>
      <c r="AW318" s="13" t="s">
        <v>5</v>
      </c>
      <c r="AX318" s="13" t="s">
        <v>78</v>
      </c>
      <c r="AY318" s="253" t="s">
        <v>167</v>
      </c>
    </row>
    <row r="319" s="13" customFormat="1">
      <c r="A319" s="13"/>
      <c r="B319" s="244"/>
      <c r="C319" s="245"/>
      <c r="D319" s="236" t="s">
        <v>304</v>
      </c>
      <c r="E319" s="268" t="s">
        <v>1</v>
      </c>
      <c r="F319" s="246" t="s">
        <v>2241</v>
      </c>
      <c r="G319" s="245"/>
      <c r="H319" s="247">
        <v>10</v>
      </c>
      <c r="I319" s="248"/>
      <c r="J319" s="248"/>
      <c r="K319" s="245"/>
      <c r="L319" s="245"/>
      <c r="M319" s="249"/>
      <c r="N319" s="250"/>
      <c r="O319" s="251"/>
      <c r="P319" s="251"/>
      <c r="Q319" s="251"/>
      <c r="R319" s="251"/>
      <c r="S319" s="251"/>
      <c r="T319" s="251"/>
      <c r="U319" s="251"/>
      <c r="V319" s="251"/>
      <c r="W319" s="251"/>
      <c r="X319" s="252"/>
      <c r="Y319" s="13"/>
      <c r="Z319" s="13"/>
      <c r="AA319" s="13"/>
      <c r="AB319" s="13"/>
      <c r="AC319" s="13"/>
      <c r="AD319" s="13"/>
      <c r="AE319" s="13"/>
      <c r="AT319" s="253" t="s">
        <v>304</v>
      </c>
      <c r="AU319" s="253" t="s">
        <v>88</v>
      </c>
      <c r="AV319" s="13" t="s">
        <v>88</v>
      </c>
      <c r="AW319" s="13" t="s">
        <v>5</v>
      </c>
      <c r="AX319" s="13" t="s">
        <v>78</v>
      </c>
      <c r="AY319" s="253" t="s">
        <v>167</v>
      </c>
    </row>
    <row r="320" s="13" customFormat="1">
      <c r="A320" s="13"/>
      <c r="B320" s="244"/>
      <c r="C320" s="245"/>
      <c r="D320" s="236" t="s">
        <v>304</v>
      </c>
      <c r="E320" s="268" t="s">
        <v>1</v>
      </c>
      <c r="F320" s="246" t="s">
        <v>2242</v>
      </c>
      <c r="G320" s="245"/>
      <c r="H320" s="247">
        <v>6</v>
      </c>
      <c r="I320" s="248"/>
      <c r="J320" s="248"/>
      <c r="K320" s="245"/>
      <c r="L320" s="245"/>
      <c r="M320" s="249"/>
      <c r="N320" s="250"/>
      <c r="O320" s="251"/>
      <c r="P320" s="251"/>
      <c r="Q320" s="251"/>
      <c r="R320" s="251"/>
      <c r="S320" s="251"/>
      <c r="T320" s="251"/>
      <c r="U320" s="251"/>
      <c r="V320" s="251"/>
      <c r="W320" s="251"/>
      <c r="X320" s="252"/>
      <c r="Y320" s="13"/>
      <c r="Z320" s="13"/>
      <c r="AA320" s="13"/>
      <c r="AB320" s="13"/>
      <c r="AC320" s="13"/>
      <c r="AD320" s="13"/>
      <c r="AE320" s="13"/>
      <c r="AT320" s="253" t="s">
        <v>304</v>
      </c>
      <c r="AU320" s="253" t="s">
        <v>88</v>
      </c>
      <c r="AV320" s="13" t="s">
        <v>88</v>
      </c>
      <c r="AW320" s="13" t="s">
        <v>5</v>
      </c>
      <c r="AX320" s="13" t="s">
        <v>78</v>
      </c>
      <c r="AY320" s="253" t="s">
        <v>167</v>
      </c>
    </row>
    <row r="321" s="14" customFormat="1">
      <c r="A321" s="14"/>
      <c r="B321" s="269"/>
      <c r="C321" s="270"/>
      <c r="D321" s="236" t="s">
        <v>304</v>
      </c>
      <c r="E321" s="271" t="s">
        <v>1</v>
      </c>
      <c r="F321" s="272" t="s">
        <v>1231</v>
      </c>
      <c r="G321" s="270"/>
      <c r="H321" s="273">
        <v>23</v>
      </c>
      <c r="I321" s="274"/>
      <c r="J321" s="274"/>
      <c r="K321" s="270"/>
      <c r="L321" s="270"/>
      <c r="M321" s="275"/>
      <c r="N321" s="276"/>
      <c r="O321" s="277"/>
      <c r="P321" s="277"/>
      <c r="Q321" s="277"/>
      <c r="R321" s="277"/>
      <c r="S321" s="277"/>
      <c r="T321" s="277"/>
      <c r="U321" s="277"/>
      <c r="V321" s="277"/>
      <c r="W321" s="277"/>
      <c r="X321" s="278"/>
      <c r="Y321" s="14"/>
      <c r="Z321" s="14"/>
      <c r="AA321" s="14"/>
      <c r="AB321" s="14"/>
      <c r="AC321" s="14"/>
      <c r="AD321" s="14"/>
      <c r="AE321" s="14"/>
      <c r="AT321" s="279" t="s">
        <v>304</v>
      </c>
      <c r="AU321" s="279" t="s">
        <v>88</v>
      </c>
      <c r="AV321" s="14" t="s">
        <v>174</v>
      </c>
      <c r="AW321" s="14" t="s">
        <v>5</v>
      </c>
      <c r="AX321" s="14" t="s">
        <v>86</v>
      </c>
      <c r="AY321" s="279" t="s">
        <v>167</v>
      </c>
    </row>
    <row r="322" s="2" customFormat="1" ht="24.15" customHeight="1">
      <c r="A322" s="39"/>
      <c r="B322" s="40"/>
      <c r="C322" s="254" t="s">
        <v>396</v>
      </c>
      <c r="D322" s="254" t="s">
        <v>345</v>
      </c>
      <c r="E322" s="255" t="s">
        <v>2243</v>
      </c>
      <c r="F322" s="256" t="s">
        <v>2244</v>
      </c>
      <c r="G322" s="257" t="s">
        <v>182</v>
      </c>
      <c r="H322" s="258">
        <v>23</v>
      </c>
      <c r="I322" s="259"/>
      <c r="J322" s="260"/>
      <c r="K322" s="261">
        <f>ROUND(P322*H322,2)</f>
        <v>0</v>
      </c>
      <c r="L322" s="256" t="s">
        <v>173</v>
      </c>
      <c r="M322" s="262"/>
      <c r="N322" s="263" t="s">
        <v>1</v>
      </c>
      <c r="O322" s="230" t="s">
        <v>41</v>
      </c>
      <c r="P322" s="231">
        <f>I322+J322</f>
        <v>0</v>
      </c>
      <c r="Q322" s="231">
        <f>ROUND(I322*H322,2)</f>
        <v>0</v>
      </c>
      <c r="R322" s="231">
        <f>ROUND(J322*H322,2)</f>
        <v>0</v>
      </c>
      <c r="S322" s="92"/>
      <c r="T322" s="232">
        <f>S322*H322</f>
        <v>0</v>
      </c>
      <c r="U322" s="232">
        <v>0.01</v>
      </c>
      <c r="V322" s="232">
        <f>U322*H322</f>
        <v>0.23000000000000001</v>
      </c>
      <c r="W322" s="232">
        <v>0</v>
      </c>
      <c r="X322" s="233">
        <f>W322*H322</f>
        <v>0</v>
      </c>
      <c r="Y322" s="39"/>
      <c r="Z322" s="39"/>
      <c r="AA322" s="39"/>
      <c r="AB322" s="39"/>
      <c r="AC322" s="39"/>
      <c r="AD322" s="39"/>
      <c r="AE322" s="39"/>
      <c r="AR322" s="234" t="s">
        <v>221</v>
      </c>
      <c r="AT322" s="234" t="s">
        <v>345</v>
      </c>
      <c r="AU322" s="234" t="s">
        <v>88</v>
      </c>
      <c r="AY322" s="18" t="s">
        <v>167</v>
      </c>
      <c r="BE322" s="235">
        <f>IF(O322="základní",K322,0)</f>
        <v>0</v>
      </c>
      <c r="BF322" s="235">
        <f>IF(O322="snížená",K322,0)</f>
        <v>0</v>
      </c>
      <c r="BG322" s="235">
        <f>IF(O322="zákl. přenesená",K322,0)</f>
        <v>0</v>
      </c>
      <c r="BH322" s="235">
        <f>IF(O322="sníž. přenesená",K322,0)</f>
        <v>0</v>
      </c>
      <c r="BI322" s="235">
        <f>IF(O322="nulová",K322,0)</f>
        <v>0</v>
      </c>
      <c r="BJ322" s="18" t="s">
        <v>86</v>
      </c>
      <c r="BK322" s="235">
        <f>ROUND(P322*H322,2)</f>
        <v>0</v>
      </c>
      <c r="BL322" s="18" t="s">
        <v>174</v>
      </c>
      <c r="BM322" s="234" t="s">
        <v>2245</v>
      </c>
    </row>
    <row r="323" s="2" customFormat="1">
      <c r="A323" s="39"/>
      <c r="B323" s="40"/>
      <c r="C323" s="41"/>
      <c r="D323" s="236" t="s">
        <v>176</v>
      </c>
      <c r="E323" s="41"/>
      <c r="F323" s="237" t="s">
        <v>2244</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176</v>
      </c>
      <c r="AU323" s="18" t="s">
        <v>88</v>
      </c>
    </row>
    <row r="324" s="13" customFormat="1">
      <c r="A324" s="13"/>
      <c r="B324" s="244"/>
      <c r="C324" s="245"/>
      <c r="D324" s="236" t="s">
        <v>304</v>
      </c>
      <c r="E324" s="268" t="s">
        <v>1</v>
      </c>
      <c r="F324" s="246" t="s">
        <v>2246</v>
      </c>
      <c r="G324" s="245"/>
      <c r="H324" s="247">
        <v>23</v>
      </c>
      <c r="I324" s="248"/>
      <c r="J324" s="248"/>
      <c r="K324" s="245"/>
      <c r="L324" s="245"/>
      <c r="M324" s="249"/>
      <c r="N324" s="250"/>
      <c r="O324" s="251"/>
      <c r="P324" s="251"/>
      <c r="Q324" s="251"/>
      <c r="R324" s="251"/>
      <c r="S324" s="251"/>
      <c r="T324" s="251"/>
      <c r="U324" s="251"/>
      <c r="V324" s="251"/>
      <c r="W324" s="251"/>
      <c r="X324" s="252"/>
      <c r="Y324" s="13"/>
      <c r="Z324" s="13"/>
      <c r="AA324" s="13"/>
      <c r="AB324" s="13"/>
      <c r="AC324" s="13"/>
      <c r="AD324" s="13"/>
      <c r="AE324" s="13"/>
      <c r="AT324" s="253" t="s">
        <v>304</v>
      </c>
      <c r="AU324" s="253" t="s">
        <v>88</v>
      </c>
      <c r="AV324" s="13" t="s">
        <v>88</v>
      </c>
      <c r="AW324" s="13" t="s">
        <v>5</v>
      </c>
      <c r="AX324" s="13" t="s">
        <v>86</v>
      </c>
      <c r="AY324" s="253" t="s">
        <v>167</v>
      </c>
    </row>
    <row r="325" s="2" customFormat="1" ht="33" customHeight="1">
      <c r="A325" s="39"/>
      <c r="B325" s="40"/>
      <c r="C325" s="222" t="s">
        <v>402</v>
      </c>
      <c r="D325" s="222" t="s">
        <v>169</v>
      </c>
      <c r="E325" s="223" t="s">
        <v>2247</v>
      </c>
      <c r="F325" s="224" t="s">
        <v>2248</v>
      </c>
      <c r="G325" s="225" t="s">
        <v>576</v>
      </c>
      <c r="H325" s="226">
        <v>119</v>
      </c>
      <c r="I325" s="227"/>
      <c r="J325" s="227"/>
      <c r="K325" s="228">
        <f>ROUND(P325*H325,2)</f>
        <v>0</v>
      </c>
      <c r="L325" s="224" t="s">
        <v>173</v>
      </c>
      <c r="M325" s="45"/>
      <c r="N325" s="229" t="s">
        <v>1</v>
      </c>
      <c r="O325" s="230" t="s">
        <v>41</v>
      </c>
      <c r="P325" s="231">
        <f>I325+J325</f>
        <v>0</v>
      </c>
      <c r="Q325" s="231">
        <f>ROUND(I325*H325,2)</f>
        <v>0</v>
      </c>
      <c r="R325" s="231">
        <f>ROUND(J325*H325,2)</f>
        <v>0</v>
      </c>
      <c r="S325" s="92"/>
      <c r="T325" s="232">
        <f>S325*H325</f>
        <v>0</v>
      </c>
      <c r="U325" s="232">
        <v>1.0000000000000001E-05</v>
      </c>
      <c r="V325" s="232">
        <f>U325*H325</f>
        <v>0.0011900000000000001</v>
      </c>
      <c r="W325" s="232">
        <v>0</v>
      </c>
      <c r="X325" s="233">
        <f>W325*H325</f>
        <v>0</v>
      </c>
      <c r="Y325" s="39"/>
      <c r="Z325" s="39"/>
      <c r="AA325" s="39"/>
      <c r="AB325" s="39"/>
      <c r="AC325" s="39"/>
      <c r="AD325" s="39"/>
      <c r="AE325" s="39"/>
      <c r="AR325" s="234" t="s">
        <v>174</v>
      </c>
      <c r="AT325" s="234" t="s">
        <v>169</v>
      </c>
      <c r="AU325" s="234" t="s">
        <v>88</v>
      </c>
      <c r="AY325" s="18" t="s">
        <v>167</v>
      </c>
      <c r="BE325" s="235">
        <f>IF(O325="základní",K325,0)</f>
        <v>0</v>
      </c>
      <c r="BF325" s="235">
        <f>IF(O325="snížená",K325,0)</f>
        <v>0</v>
      </c>
      <c r="BG325" s="235">
        <f>IF(O325="zákl. přenesená",K325,0)</f>
        <v>0</v>
      </c>
      <c r="BH325" s="235">
        <f>IF(O325="sníž. přenesená",K325,0)</f>
        <v>0</v>
      </c>
      <c r="BI325" s="235">
        <f>IF(O325="nulová",K325,0)</f>
        <v>0</v>
      </c>
      <c r="BJ325" s="18" t="s">
        <v>86</v>
      </c>
      <c r="BK325" s="235">
        <f>ROUND(P325*H325,2)</f>
        <v>0</v>
      </c>
      <c r="BL325" s="18" t="s">
        <v>174</v>
      </c>
      <c r="BM325" s="234" t="s">
        <v>2249</v>
      </c>
    </row>
    <row r="326" s="2" customFormat="1">
      <c r="A326" s="39"/>
      <c r="B326" s="40"/>
      <c r="C326" s="41"/>
      <c r="D326" s="236" t="s">
        <v>176</v>
      </c>
      <c r="E326" s="41"/>
      <c r="F326" s="237" t="s">
        <v>2248</v>
      </c>
      <c r="G326" s="41"/>
      <c r="H326" s="41"/>
      <c r="I326" s="238"/>
      <c r="J326" s="238"/>
      <c r="K326" s="41"/>
      <c r="L326" s="41"/>
      <c r="M326" s="45"/>
      <c r="N326" s="239"/>
      <c r="O326" s="240"/>
      <c r="P326" s="92"/>
      <c r="Q326" s="92"/>
      <c r="R326" s="92"/>
      <c r="S326" s="92"/>
      <c r="T326" s="92"/>
      <c r="U326" s="92"/>
      <c r="V326" s="92"/>
      <c r="W326" s="92"/>
      <c r="X326" s="93"/>
      <c r="Y326" s="39"/>
      <c r="Z326" s="39"/>
      <c r="AA326" s="39"/>
      <c r="AB326" s="39"/>
      <c r="AC326" s="39"/>
      <c r="AD326" s="39"/>
      <c r="AE326" s="39"/>
      <c r="AT326" s="18" t="s">
        <v>176</v>
      </c>
      <c r="AU326" s="18" t="s">
        <v>88</v>
      </c>
    </row>
    <row r="327" s="2" customFormat="1">
      <c r="A327" s="39"/>
      <c r="B327" s="40"/>
      <c r="C327" s="41"/>
      <c r="D327" s="241" t="s">
        <v>178</v>
      </c>
      <c r="E327" s="41"/>
      <c r="F327" s="242" t="s">
        <v>2250</v>
      </c>
      <c r="G327" s="41"/>
      <c r="H327" s="41"/>
      <c r="I327" s="238"/>
      <c r="J327" s="238"/>
      <c r="K327" s="41"/>
      <c r="L327" s="41"/>
      <c r="M327" s="45"/>
      <c r="N327" s="239"/>
      <c r="O327" s="240"/>
      <c r="P327" s="92"/>
      <c r="Q327" s="92"/>
      <c r="R327" s="92"/>
      <c r="S327" s="92"/>
      <c r="T327" s="92"/>
      <c r="U327" s="92"/>
      <c r="V327" s="92"/>
      <c r="W327" s="92"/>
      <c r="X327" s="93"/>
      <c r="Y327" s="39"/>
      <c r="Z327" s="39"/>
      <c r="AA327" s="39"/>
      <c r="AB327" s="39"/>
      <c r="AC327" s="39"/>
      <c r="AD327" s="39"/>
      <c r="AE327" s="39"/>
      <c r="AT327" s="18" t="s">
        <v>178</v>
      </c>
      <c r="AU327" s="18" t="s">
        <v>88</v>
      </c>
    </row>
    <row r="328" s="15" customFormat="1">
      <c r="A328" s="15"/>
      <c r="B328" s="283"/>
      <c r="C328" s="284"/>
      <c r="D328" s="236" t="s">
        <v>304</v>
      </c>
      <c r="E328" s="285" t="s">
        <v>1</v>
      </c>
      <c r="F328" s="286" t="s">
        <v>2251</v>
      </c>
      <c r="G328" s="284"/>
      <c r="H328" s="285" t="s">
        <v>1</v>
      </c>
      <c r="I328" s="287"/>
      <c r="J328" s="287"/>
      <c r="K328" s="284"/>
      <c r="L328" s="284"/>
      <c r="M328" s="288"/>
      <c r="N328" s="289"/>
      <c r="O328" s="290"/>
      <c r="P328" s="290"/>
      <c r="Q328" s="290"/>
      <c r="R328" s="290"/>
      <c r="S328" s="290"/>
      <c r="T328" s="290"/>
      <c r="U328" s="290"/>
      <c r="V328" s="290"/>
      <c r="W328" s="290"/>
      <c r="X328" s="291"/>
      <c r="Y328" s="15"/>
      <c r="Z328" s="15"/>
      <c r="AA328" s="15"/>
      <c r="AB328" s="15"/>
      <c r="AC328" s="15"/>
      <c r="AD328" s="15"/>
      <c r="AE328" s="15"/>
      <c r="AT328" s="292" t="s">
        <v>304</v>
      </c>
      <c r="AU328" s="292" t="s">
        <v>88</v>
      </c>
      <c r="AV328" s="15" t="s">
        <v>86</v>
      </c>
      <c r="AW328" s="15" t="s">
        <v>5</v>
      </c>
      <c r="AX328" s="15" t="s">
        <v>78</v>
      </c>
      <c r="AY328" s="292" t="s">
        <v>167</v>
      </c>
    </row>
    <row r="329" s="13" customFormat="1">
      <c r="A329" s="13"/>
      <c r="B329" s="244"/>
      <c r="C329" s="245"/>
      <c r="D329" s="236" t="s">
        <v>304</v>
      </c>
      <c r="E329" s="268" t="s">
        <v>1</v>
      </c>
      <c r="F329" s="246" t="s">
        <v>2252</v>
      </c>
      <c r="G329" s="245"/>
      <c r="H329" s="247">
        <v>119</v>
      </c>
      <c r="I329" s="248"/>
      <c r="J329" s="248"/>
      <c r="K329" s="245"/>
      <c r="L329" s="245"/>
      <c r="M329" s="249"/>
      <c r="N329" s="250"/>
      <c r="O329" s="251"/>
      <c r="P329" s="251"/>
      <c r="Q329" s="251"/>
      <c r="R329" s="251"/>
      <c r="S329" s="251"/>
      <c r="T329" s="251"/>
      <c r="U329" s="251"/>
      <c r="V329" s="251"/>
      <c r="W329" s="251"/>
      <c r="X329" s="252"/>
      <c r="Y329" s="13"/>
      <c r="Z329" s="13"/>
      <c r="AA329" s="13"/>
      <c r="AB329" s="13"/>
      <c r="AC329" s="13"/>
      <c r="AD329" s="13"/>
      <c r="AE329" s="13"/>
      <c r="AT329" s="253" t="s">
        <v>304</v>
      </c>
      <c r="AU329" s="253" t="s">
        <v>88</v>
      </c>
      <c r="AV329" s="13" t="s">
        <v>88</v>
      </c>
      <c r="AW329" s="13" t="s">
        <v>5</v>
      </c>
      <c r="AX329" s="13" t="s">
        <v>86</v>
      </c>
      <c r="AY329" s="253" t="s">
        <v>167</v>
      </c>
    </row>
    <row r="330" s="2" customFormat="1" ht="24.15" customHeight="1">
      <c r="A330" s="39"/>
      <c r="B330" s="40"/>
      <c r="C330" s="254" t="s">
        <v>406</v>
      </c>
      <c r="D330" s="254" t="s">
        <v>345</v>
      </c>
      <c r="E330" s="255" t="s">
        <v>2253</v>
      </c>
      <c r="F330" s="256" t="s">
        <v>2254</v>
      </c>
      <c r="G330" s="257" t="s">
        <v>576</v>
      </c>
      <c r="H330" s="258">
        <v>119</v>
      </c>
      <c r="I330" s="259"/>
      <c r="J330" s="260"/>
      <c r="K330" s="261">
        <f>ROUND(P330*H330,2)</f>
        <v>0</v>
      </c>
      <c r="L330" s="256" t="s">
        <v>173</v>
      </c>
      <c r="M330" s="262"/>
      <c r="N330" s="263" t="s">
        <v>1</v>
      </c>
      <c r="O330" s="230" t="s">
        <v>41</v>
      </c>
      <c r="P330" s="231">
        <f>I330+J330</f>
        <v>0</v>
      </c>
      <c r="Q330" s="231">
        <f>ROUND(I330*H330,2)</f>
        <v>0</v>
      </c>
      <c r="R330" s="231">
        <f>ROUND(J330*H330,2)</f>
        <v>0</v>
      </c>
      <c r="S330" s="92"/>
      <c r="T330" s="232">
        <f>S330*H330</f>
        <v>0</v>
      </c>
      <c r="U330" s="232">
        <v>0.0040400000000000002</v>
      </c>
      <c r="V330" s="232">
        <f>U330*H330</f>
        <v>0.48076000000000002</v>
      </c>
      <c r="W330" s="232">
        <v>0</v>
      </c>
      <c r="X330" s="233">
        <f>W330*H330</f>
        <v>0</v>
      </c>
      <c r="Y330" s="39"/>
      <c r="Z330" s="39"/>
      <c r="AA330" s="39"/>
      <c r="AB330" s="39"/>
      <c r="AC330" s="39"/>
      <c r="AD330" s="39"/>
      <c r="AE330" s="39"/>
      <c r="AR330" s="234" t="s">
        <v>221</v>
      </c>
      <c r="AT330" s="234" t="s">
        <v>345</v>
      </c>
      <c r="AU330" s="234" t="s">
        <v>88</v>
      </c>
      <c r="AY330" s="18" t="s">
        <v>167</v>
      </c>
      <c r="BE330" s="235">
        <f>IF(O330="základní",K330,0)</f>
        <v>0</v>
      </c>
      <c r="BF330" s="235">
        <f>IF(O330="snížená",K330,0)</f>
        <v>0</v>
      </c>
      <c r="BG330" s="235">
        <f>IF(O330="zákl. přenesená",K330,0)</f>
        <v>0</v>
      </c>
      <c r="BH330" s="235">
        <f>IF(O330="sníž. přenesená",K330,0)</f>
        <v>0</v>
      </c>
      <c r="BI330" s="235">
        <f>IF(O330="nulová",K330,0)</f>
        <v>0</v>
      </c>
      <c r="BJ330" s="18" t="s">
        <v>86</v>
      </c>
      <c r="BK330" s="235">
        <f>ROUND(P330*H330,2)</f>
        <v>0</v>
      </c>
      <c r="BL330" s="18" t="s">
        <v>174</v>
      </c>
      <c r="BM330" s="234" t="s">
        <v>2255</v>
      </c>
    </row>
    <row r="331" s="2" customFormat="1">
      <c r="A331" s="39"/>
      <c r="B331" s="40"/>
      <c r="C331" s="41"/>
      <c r="D331" s="236" t="s">
        <v>176</v>
      </c>
      <c r="E331" s="41"/>
      <c r="F331" s="237" t="s">
        <v>2254</v>
      </c>
      <c r="G331" s="41"/>
      <c r="H331" s="41"/>
      <c r="I331" s="238"/>
      <c r="J331" s="238"/>
      <c r="K331" s="41"/>
      <c r="L331" s="41"/>
      <c r="M331" s="45"/>
      <c r="N331" s="239"/>
      <c r="O331" s="240"/>
      <c r="P331" s="92"/>
      <c r="Q331" s="92"/>
      <c r="R331" s="92"/>
      <c r="S331" s="92"/>
      <c r="T331" s="92"/>
      <c r="U331" s="92"/>
      <c r="V331" s="92"/>
      <c r="W331" s="92"/>
      <c r="X331" s="93"/>
      <c r="Y331" s="39"/>
      <c r="Z331" s="39"/>
      <c r="AA331" s="39"/>
      <c r="AB331" s="39"/>
      <c r="AC331" s="39"/>
      <c r="AD331" s="39"/>
      <c r="AE331" s="39"/>
      <c r="AT331" s="18" t="s">
        <v>176</v>
      </c>
      <c r="AU331" s="18" t="s">
        <v>88</v>
      </c>
    </row>
    <row r="332" s="13" customFormat="1">
      <c r="A332" s="13"/>
      <c r="B332" s="244"/>
      <c r="C332" s="245"/>
      <c r="D332" s="236" t="s">
        <v>304</v>
      </c>
      <c r="E332" s="268" t="s">
        <v>1</v>
      </c>
      <c r="F332" s="246" t="s">
        <v>2252</v>
      </c>
      <c r="G332" s="245"/>
      <c r="H332" s="247">
        <v>119</v>
      </c>
      <c r="I332" s="248"/>
      <c r="J332" s="248"/>
      <c r="K332" s="245"/>
      <c r="L332" s="245"/>
      <c r="M332" s="249"/>
      <c r="N332" s="250"/>
      <c r="O332" s="251"/>
      <c r="P332" s="251"/>
      <c r="Q332" s="251"/>
      <c r="R332" s="251"/>
      <c r="S332" s="251"/>
      <c r="T332" s="251"/>
      <c r="U332" s="251"/>
      <c r="V332" s="251"/>
      <c r="W332" s="251"/>
      <c r="X332" s="252"/>
      <c r="Y332" s="13"/>
      <c r="Z332" s="13"/>
      <c r="AA332" s="13"/>
      <c r="AB332" s="13"/>
      <c r="AC332" s="13"/>
      <c r="AD332" s="13"/>
      <c r="AE332" s="13"/>
      <c r="AT332" s="253" t="s">
        <v>304</v>
      </c>
      <c r="AU332" s="253" t="s">
        <v>88</v>
      </c>
      <c r="AV332" s="13" t="s">
        <v>88</v>
      </c>
      <c r="AW332" s="13" t="s">
        <v>5</v>
      </c>
      <c r="AX332" s="13" t="s">
        <v>86</v>
      </c>
      <c r="AY332" s="253" t="s">
        <v>167</v>
      </c>
    </row>
    <row r="333" s="2" customFormat="1" ht="24.15" customHeight="1">
      <c r="A333" s="39"/>
      <c r="B333" s="40"/>
      <c r="C333" s="254" t="s">
        <v>412</v>
      </c>
      <c r="D333" s="254" t="s">
        <v>345</v>
      </c>
      <c r="E333" s="255" t="s">
        <v>2256</v>
      </c>
      <c r="F333" s="256" t="s">
        <v>2257</v>
      </c>
      <c r="G333" s="257" t="s">
        <v>182</v>
      </c>
      <c r="H333" s="258">
        <v>23</v>
      </c>
      <c r="I333" s="259"/>
      <c r="J333" s="260"/>
      <c r="K333" s="261">
        <f>ROUND(P333*H333,2)</f>
        <v>0</v>
      </c>
      <c r="L333" s="256" t="s">
        <v>173</v>
      </c>
      <c r="M333" s="262"/>
      <c r="N333" s="263" t="s">
        <v>1</v>
      </c>
      <c r="O333" s="230" t="s">
        <v>41</v>
      </c>
      <c r="P333" s="231">
        <f>I333+J333</f>
        <v>0</v>
      </c>
      <c r="Q333" s="231">
        <f>ROUND(I333*H333,2)</f>
        <v>0</v>
      </c>
      <c r="R333" s="231">
        <f>ROUND(J333*H333,2)</f>
        <v>0</v>
      </c>
      <c r="S333" s="92"/>
      <c r="T333" s="232">
        <f>S333*H333</f>
        <v>0</v>
      </c>
      <c r="U333" s="232">
        <v>0.00064999999999999997</v>
      </c>
      <c r="V333" s="232">
        <f>U333*H333</f>
        <v>0.01495</v>
      </c>
      <c r="W333" s="232">
        <v>0</v>
      </c>
      <c r="X333" s="233">
        <f>W333*H333</f>
        <v>0</v>
      </c>
      <c r="Y333" s="39"/>
      <c r="Z333" s="39"/>
      <c r="AA333" s="39"/>
      <c r="AB333" s="39"/>
      <c r="AC333" s="39"/>
      <c r="AD333" s="39"/>
      <c r="AE333" s="39"/>
      <c r="AR333" s="234" t="s">
        <v>221</v>
      </c>
      <c r="AT333" s="234" t="s">
        <v>345</v>
      </c>
      <c r="AU333" s="234" t="s">
        <v>88</v>
      </c>
      <c r="AY333" s="18" t="s">
        <v>167</v>
      </c>
      <c r="BE333" s="235">
        <f>IF(O333="základní",K333,0)</f>
        <v>0</v>
      </c>
      <c r="BF333" s="235">
        <f>IF(O333="snížená",K333,0)</f>
        <v>0</v>
      </c>
      <c r="BG333" s="235">
        <f>IF(O333="zákl. přenesená",K333,0)</f>
        <v>0</v>
      </c>
      <c r="BH333" s="235">
        <f>IF(O333="sníž. přenesená",K333,0)</f>
        <v>0</v>
      </c>
      <c r="BI333" s="235">
        <f>IF(O333="nulová",K333,0)</f>
        <v>0</v>
      </c>
      <c r="BJ333" s="18" t="s">
        <v>86</v>
      </c>
      <c r="BK333" s="235">
        <f>ROUND(P333*H333,2)</f>
        <v>0</v>
      </c>
      <c r="BL333" s="18" t="s">
        <v>174</v>
      </c>
      <c r="BM333" s="234" t="s">
        <v>2258</v>
      </c>
    </row>
    <row r="334" s="2" customFormat="1">
      <c r="A334" s="39"/>
      <c r="B334" s="40"/>
      <c r="C334" s="41"/>
      <c r="D334" s="236" t="s">
        <v>176</v>
      </c>
      <c r="E334" s="41"/>
      <c r="F334" s="237" t="s">
        <v>2257</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176</v>
      </c>
      <c r="AU334" s="18" t="s">
        <v>88</v>
      </c>
    </row>
    <row r="335" s="13" customFormat="1">
      <c r="A335" s="13"/>
      <c r="B335" s="244"/>
      <c r="C335" s="245"/>
      <c r="D335" s="236" t="s">
        <v>304</v>
      </c>
      <c r="E335" s="268" t="s">
        <v>1</v>
      </c>
      <c r="F335" s="246" t="s">
        <v>2246</v>
      </c>
      <c r="G335" s="245"/>
      <c r="H335" s="247">
        <v>23</v>
      </c>
      <c r="I335" s="248"/>
      <c r="J335" s="248"/>
      <c r="K335" s="245"/>
      <c r="L335" s="245"/>
      <c r="M335" s="249"/>
      <c r="N335" s="250"/>
      <c r="O335" s="251"/>
      <c r="P335" s="251"/>
      <c r="Q335" s="251"/>
      <c r="R335" s="251"/>
      <c r="S335" s="251"/>
      <c r="T335" s="251"/>
      <c r="U335" s="251"/>
      <c r="V335" s="251"/>
      <c r="W335" s="251"/>
      <c r="X335" s="252"/>
      <c r="Y335" s="13"/>
      <c r="Z335" s="13"/>
      <c r="AA335" s="13"/>
      <c r="AB335" s="13"/>
      <c r="AC335" s="13"/>
      <c r="AD335" s="13"/>
      <c r="AE335" s="13"/>
      <c r="AT335" s="253" t="s">
        <v>304</v>
      </c>
      <c r="AU335" s="253" t="s">
        <v>88</v>
      </c>
      <c r="AV335" s="13" t="s">
        <v>88</v>
      </c>
      <c r="AW335" s="13" t="s">
        <v>5</v>
      </c>
      <c r="AX335" s="13" t="s">
        <v>86</v>
      </c>
      <c r="AY335" s="253" t="s">
        <v>167</v>
      </c>
    </row>
    <row r="336" s="2" customFormat="1" ht="24.15" customHeight="1">
      <c r="A336" s="39"/>
      <c r="B336" s="40"/>
      <c r="C336" s="254" t="s">
        <v>418</v>
      </c>
      <c r="D336" s="254" t="s">
        <v>345</v>
      </c>
      <c r="E336" s="255" t="s">
        <v>2259</v>
      </c>
      <c r="F336" s="256" t="s">
        <v>2260</v>
      </c>
      <c r="G336" s="257" t="s">
        <v>182</v>
      </c>
      <c r="H336" s="258">
        <v>23</v>
      </c>
      <c r="I336" s="259"/>
      <c r="J336" s="260"/>
      <c r="K336" s="261">
        <f>ROUND(P336*H336,2)</f>
        <v>0</v>
      </c>
      <c r="L336" s="256" t="s">
        <v>173</v>
      </c>
      <c r="M336" s="262"/>
      <c r="N336" s="263" t="s">
        <v>1</v>
      </c>
      <c r="O336" s="230" t="s">
        <v>41</v>
      </c>
      <c r="P336" s="231">
        <f>I336+J336</f>
        <v>0</v>
      </c>
      <c r="Q336" s="231">
        <f>ROUND(I336*H336,2)</f>
        <v>0</v>
      </c>
      <c r="R336" s="231">
        <f>ROUND(J336*H336,2)</f>
        <v>0</v>
      </c>
      <c r="S336" s="92"/>
      <c r="T336" s="232">
        <f>S336*H336</f>
        <v>0</v>
      </c>
      <c r="U336" s="232">
        <v>0.00131</v>
      </c>
      <c r="V336" s="232">
        <f>U336*H336</f>
        <v>0.030130000000000001</v>
      </c>
      <c r="W336" s="232">
        <v>0</v>
      </c>
      <c r="X336" s="233">
        <f>W336*H336</f>
        <v>0</v>
      </c>
      <c r="Y336" s="39"/>
      <c r="Z336" s="39"/>
      <c r="AA336" s="39"/>
      <c r="AB336" s="39"/>
      <c r="AC336" s="39"/>
      <c r="AD336" s="39"/>
      <c r="AE336" s="39"/>
      <c r="AR336" s="234" t="s">
        <v>221</v>
      </c>
      <c r="AT336" s="234" t="s">
        <v>345</v>
      </c>
      <c r="AU336" s="234" t="s">
        <v>88</v>
      </c>
      <c r="AY336" s="18" t="s">
        <v>167</v>
      </c>
      <c r="BE336" s="235">
        <f>IF(O336="základní",K336,0)</f>
        <v>0</v>
      </c>
      <c r="BF336" s="235">
        <f>IF(O336="snížená",K336,0)</f>
        <v>0</v>
      </c>
      <c r="BG336" s="235">
        <f>IF(O336="zákl. přenesená",K336,0)</f>
        <v>0</v>
      </c>
      <c r="BH336" s="235">
        <f>IF(O336="sníž. přenesená",K336,0)</f>
        <v>0</v>
      </c>
      <c r="BI336" s="235">
        <f>IF(O336="nulová",K336,0)</f>
        <v>0</v>
      </c>
      <c r="BJ336" s="18" t="s">
        <v>86</v>
      </c>
      <c r="BK336" s="235">
        <f>ROUND(P336*H336,2)</f>
        <v>0</v>
      </c>
      <c r="BL336" s="18" t="s">
        <v>174</v>
      </c>
      <c r="BM336" s="234" t="s">
        <v>2261</v>
      </c>
    </row>
    <row r="337" s="2" customFormat="1">
      <c r="A337" s="39"/>
      <c r="B337" s="40"/>
      <c r="C337" s="41"/>
      <c r="D337" s="236" t="s">
        <v>176</v>
      </c>
      <c r="E337" s="41"/>
      <c r="F337" s="237" t="s">
        <v>2260</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176</v>
      </c>
      <c r="AU337" s="18" t="s">
        <v>88</v>
      </c>
    </row>
    <row r="338" s="13" customFormat="1">
      <c r="A338" s="13"/>
      <c r="B338" s="244"/>
      <c r="C338" s="245"/>
      <c r="D338" s="236" t="s">
        <v>304</v>
      </c>
      <c r="E338" s="268" t="s">
        <v>1</v>
      </c>
      <c r="F338" s="246" t="s">
        <v>2246</v>
      </c>
      <c r="G338" s="245"/>
      <c r="H338" s="247">
        <v>23</v>
      </c>
      <c r="I338" s="248"/>
      <c r="J338" s="248"/>
      <c r="K338" s="245"/>
      <c r="L338" s="245"/>
      <c r="M338" s="249"/>
      <c r="N338" s="250"/>
      <c r="O338" s="251"/>
      <c r="P338" s="251"/>
      <c r="Q338" s="251"/>
      <c r="R338" s="251"/>
      <c r="S338" s="251"/>
      <c r="T338" s="251"/>
      <c r="U338" s="251"/>
      <c r="V338" s="251"/>
      <c r="W338" s="251"/>
      <c r="X338" s="252"/>
      <c r="Y338" s="13"/>
      <c r="Z338" s="13"/>
      <c r="AA338" s="13"/>
      <c r="AB338" s="13"/>
      <c r="AC338" s="13"/>
      <c r="AD338" s="13"/>
      <c r="AE338" s="13"/>
      <c r="AT338" s="253" t="s">
        <v>304</v>
      </c>
      <c r="AU338" s="253" t="s">
        <v>88</v>
      </c>
      <c r="AV338" s="13" t="s">
        <v>88</v>
      </c>
      <c r="AW338" s="13" t="s">
        <v>5</v>
      </c>
      <c r="AX338" s="13" t="s">
        <v>86</v>
      </c>
      <c r="AY338" s="253" t="s">
        <v>167</v>
      </c>
    </row>
    <row r="339" s="2" customFormat="1" ht="24.15" customHeight="1">
      <c r="A339" s="39"/>
      <c r="B339" s="40"/>
      <c r="C339" s="222" t="s">
        <v>424</v>
      </c>
      <c r="D339" s="222" t="s">
        <v>169</v>
      </c>
      <c r="E339" s="223" t="s">
        <v>2262</v>
      </c>
      <c r="F339" s="224" t="s">
        <v>2263</v>
      </c>
      <c r="G339" s="225" t="s">
        <v>2264</v>
      </c>
      <c r="H339" s="226">
        <v>93</v>
      </c>
      <c r="I339" s="227"/>
      <c r="J339" s="227"/>
      <c r="K339" s="228">
        <f>ROUND(P339*H339,2)</f>
        <v>0</v>
      </c>
      <c r="L339" s="224" t="s">
        <v>173</v>
      </c>
      <c r="M339" s="45"/>
      <c r="N339" s="229" t="s">
        <v>1</v>
      </c>
      <c r="O339" s="230" t="s">
        <v>41</v>
      </c>
      <c r="P339" s="231">
        <f>I339+J339</f>
        <v>0</v>
      </c>
      <c r="Q339" s="231">
        <f>ROUND(I339*H339,2)</f>
        <v>0</v>
      </c>
      <c r="R339" s="231">
        <f>ROUND(J339*H339,2)</f>
        <v>0</v>
      </c>
      <c r="S339" s="92"/>
      <c r="T339" s="232">
        <f>S339*H339</f>
        <v>0</v>
      </c>
      <c r="U339" s="232">
        <v>0.00031</v>
      </c>
      <c r="V339" s="232">
        <f>U339*H339</f>
        <v>0.028830000000000001</v>
      </c>
      <c r="W339" s="232">
        <v>0</v>
      </c>
      <c r="X339" s="233">
        <f>W339*H339</f>
        <v>0</v>
      </c>
      <c r="Y339" s="39"/>
      <c r="Z339" s="39"/>
      <c r="AA339" s="39"/>
      <c r="AB339" s="39"/>
      <c r="AC339" s="39"/>
      <c r="AD339" s="39"/>
      <c r="AE339" s="39"/>
      <c r="AR339" s="234" t="s">
        <v>174</v>
      </c>
      <c r="AT339" s="234" t="s">
        <v>169</v>
      </c>
      <c r="AU339" s="234" t="s">
        <v>88</v>
      </c>
      <c r="AY339" s="18" t="s">
        <v>167</v>
      </c>
      <c r="BE339" s="235">
        <f>IF(O339="základní",K339,0)</f>
        <v>0</v>
      </c>
      <c r="BF339" s="235">
        <f>IF(O339="snížená",K339,0)</f>
        <v>0</v>
      </c>
      <c r="BG339" s="235">
        <f>IF(O339="zákl. přenesená",K339,0)</f>
        <v>0</v>
      </c>
      <c r="BH339" s="235">
        <f>IF(O339="sníž. přenesená",K339,0)</f>
        <v>0</v>
      </c>
      <c r="BI339" s="235">
        <f>IF(O339="nulová",K339,0)</f>
        <v>0</v>
      </c>
      <c r="BJ339" s="18" t="s">
        <v>86</v>
      </c>
      <c r="BK339" s="235">
        <f>ROUND(P339*H339,2)</f>
        <v>0</v>
      </c>
      <c r="BL339" s="18" t="s">
        <v>174</v>
      </c>
      <c r="BM339" s="234" t="s">
        <v>2265</v>
      </c>
    </row>
    <row r="340" s="2" customFormat="1">
      <c r="A340" s="39"/>
      <c r="B340" s="40"/>
      <c r="C340" s="41"/>
      <c r="D340" s="236" t="s">
        <v>176</v>
      </c>
      <c r="E340" s="41"/>
      <c r="F340" s="237" t="s">
        <v>2263</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176</v>
      </c>
      <c r="AU340" s="18" t="s">
        <v>88</v>
      </c>
    </row>
    <row r="341" s="2" customFormat="1">
      <c r="A341" s="39"/>
      <c r="B341" s="40"/>
      <c r="C341" s="41"/>
      <c r="D341" s="241" t="s">
        <v>178</v>
      </c>
      <c r="E341" s="41"/>
      <c r="F341" s="242" t="s">
        <v>2266</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178</v>
      </c>
      <c r="AU341" s="18" t="s">
        <v>88</v>
      </c>
    </row>
    <row r="342" s="13" customFormat="1">
      <c r="A342" s="13"/>
      <c r="B342" s="244"/>
      <c r="C342" s="245"/>
      <c r="D342" s="236" t="s">
        <v>304</v>
      </c>
      <c r="E342" s="268" t="s">
        <v>1</v>
      </c>
      <c r="F342" s="246" t="s">
        <v>2267</v>
      </c>
      <c r="G342" s="245"/>
      <c r="H342" s="247">
        <v>93</v>
      </c>
      <c r="I342" s="248"/>
      <c r="J342" s="248"/>
      <c r="K342" s="245"/>
      <c r="L342" s="245"/>
      <c r="M342" s="249"/>
      <c r="N342" s="250"/>
      <c r="O342" s="251"/>
      <c r="P342" s="251"/>
      <c r="Q342" s="251"/>
      <c r="R342" s="251"/>
      <c r="S342" s="251"/>
      <c r="T342" s="251"/>
      <c r="U342" s="251"/>
      <c r="V342" s="251"/>
      <c r="W342" s="251"/>
      <c r="X342" s="252"/>
      <c r="Y342" s="13"/>
      <c r="Z342" s="13"/>
      <c r="AA342" s="13"/>
      <c r="AB342" s="13"/>
      <c r="AC342" s="13"/>
      <c r="AD342" s="13"/>
      <c r="AE342" s="13"/>
      <c r="AT342" s="253" t="s">
        <v>304</v>
      </c>
      <c r="AU342" s="253" t="s">
        <v>88</v>
      </c>
      <c r="AV342" s="13" t="s">
        <v>88</v>
      </c>
      <c r="AW342" s="13" t="s">
        <v>5</v>
      </c>
      <c r="AX342" s="13" t="s">
        <v>86</v>
      </c>
      <c r="AY342" s="253" t="s">
        <v>167</v>
      </c>
    </row>
    <row r="343" s="2" customFormat="1" ht="33" customHeight="1">
      <c r="A343" s="39"/>
      <c r="B343" s="40"/>
      <c r="C343" s="222" t="s">
        <v>430</v>
      </c>
      <c r="D343" s="222" t="s">
        <v>169</v>
      </c>
      <c r="E343" s="223" t="s">
        <v>2268</v>
      </c>
      <c r="F343" s="224" t="s">
        <v>2269</v>
      </c>
      <c r="G343" s="225" t="s">
        <v>182</v>
      </c>
      <c r="H343" s="226">
        <v>3</v>
      </c>
      <c r="I343" s="227"/>
      <c r="J343" s="227"/>
      <c r="K343" s="228">
        <f>ROUND(P343*H343,2)</f>
        <v>0</v>
      </c>
      <c r="L343" s="224" t="s">
        <v>173</v>
      </c>
      <c r="M343" s="45"/>
      <c r="N343" s="229" t="s">
        <v>1</v>
      </c>
      <c r="O343" s="230" t="s">
        <v>41</v>
      </c>
      <c r="P343" s="231">
        <f>I343+J343</f>
        <v>0</v>
      </c>
      <c r="Q343" s="231">
        <f>ROUND(I343*H343,2)</f>
        <v>0</v>
      </c>
      <c r="R343" s="231">
        <f>ROUND(J343*H343,2)</f>
        <v>0</v>
      </c>
      <c r="S343" s="92"/>
      <c r="T343" s="232">
        <f>S343*H343</f>
        <v>0</v>
      </c>
      <c r="U343" s="232">
        <v>2.1167600000000002</v>
      </c>
      <c r="V343" s="232">
        <f>U343*H343</f>
        <v>6.3502800000000006</v>
      </c>
      <c r="W343" s="232">
        <v>0</v>
      </c>
      <c r="X343" s="233">
        <f>W343*H343</f>
        <v>0</v>
      </c>
      <c r="Y343" s="39"/>
      <c r="Z343" s="39"/>
      <c r="AA343" s="39"/>
      <c r="AB343" s="39"/>
      <c r="AC343" s="39"/>
      <c r="AD343" s="39"/>
      <c r="AE343" s="39"/>
      <c r="AR343" s="234" t="s">
        <v>174</v>
      </c>
      <c r="AT343" s="234" t="s">
        <v>169</v>
      </c>
      <c r="AU343" s="234" t="s">
        <v>88</v>
      </c>
      <c r="AY343" s="18" t="s">
        <v>167</v>
      </c>
      <c r="BE343" s="235">
        <f>IF(O343="základní",K343,0)</f>
        <v>0</v>
      </c>
      <c r="BF343" s="235">
        <f>IF(O343="snížená",K343,0)</f>
        <v>0</v>
      </c>
      <c r="BG343" s="235">
        <f>IF(O343="zákl. přenesená",K343,0)</f>
        <v>0</v>
      </c>
      <c r="BH343" s="235">
        <f>IF(O343="sníž. přenesená",K343,0)</f>
        <v>0</v>
      </c>
      <c r="BI343" s="235">
        <f>IF(O343="nulová",K343,0)</f>
        <v>0</v>
      </c>
      <c r="BJ343" s="18" t="s">
        <v>86</v>
      </c>
      <c r="BK343" s="235">
        <f>ROUND(P343*H343,2)</f>
        <v>0</v>
      </c>
      <c r="BL343" s="18" t="s">
        <v>174</v>
      </c>
      <c r="BM343" s="234" t="s">
        <v>2270</v>
      </c>
    </row>
    <row r="344" s="2" customFormat="1">
      <c r="A344" s="39"/>
      <c r="B344" s="40"/>
      <c r="C344" s="41"/>
      <c r="D344" s="236" t="s">
        <v>176</v>
      </c>
      <c r="E344" s="41"/>
      <c r="F344" s="237" t="s">
        <v>2269</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176</v>
      </c>
      <c r="AU344" s="18" t="s">
        <v>88</v>
      </c>
    </row>
    <row r="345" s="2" customFormat="1">
      <c r="A345" s="39"/>
      <c r="B345" s="40"/>
      <c r="C345" s="41"/>
      <c r="D345" s="241" t="s">
        <v>178</v>
      </c>
      <c r="E345" s="41"/>
      <c r="F345" s="242" t="s">
        <v>2271</v>
      </c>
      <c r="G345" s="41"/>
      <c r="H345" s="41"/>
      <c r="I345" s="238"/>
      <c r="J345" s="238"/>
      <c r="K345" s="41"/>
      <c r="L345" s="41"/>
      <c r="M345" s="45"/>
      <c r="N345" s="239"/>
      <c r="O345" s="240"/>
      <c r="P345" s="92"/>
      <c r="Q345" s="92"/>
      <c r="R345" s="92"/>
      <c r="S345" s="92"/>
      <c r="T345" s="92"/>
      <c r="U345" s="92"/>
      <c r="V345" s="92"/>
      <c r="W345" s="92"/>
      <c r="X345" s="93"/>
      <c r="Y345" s="39"/>
      <c r="Z345" s="39"/>
      <c r="AA345" s="39"/>
      <c r="AB345" s="39"/>
      <c r="AC345" s="39"/>
      <c r="AD345" s="39"/>
      <c r="AE345" s="39"/>
      <c r="AT345" s="18" t="s">
        <v>178</v>
      </c>
      <c r="AU345" s="18" t="s">
        <v>88</v>
      </c>
    </row>
    <row r="346" s="15" customFormat="1">
      <c r="A346" s="15"/>
      <c r="B346" s="283"/>
      <c r="C346" s="284"/>
      <c r="D346" s="236" t="s">
        <v>304</v>
      </c>
      <c r="E346" s="285" t="s">
        <v>1</v>
      </c>
      <c r="F346" s="286" t="s">
        <v>2272</v>
      </c>
      <c r="G346" s="284"/>
      <c r="H346" s="285" t="s">
        <v>1</v>
      </c>
      <c r="I346" s="287"/>
      <c r="J346" s="287"/>
      <c r="K346" s="284"/>
      <c r="L346" s="284"/>
      <c r="M346" s="288"/>
      <c r="N346" s="289"/>
      <c r="O346" s="290"/>
      <c r="P346" s="290"/>
      <c r="Q346" s="290"/>
      <c r="R346" s="290"/>
      <c r="S346" s="290"/>
      <c r="T346" s="290"/>
      <c r="U346" s="290"/>
      <c r="V346" s="290"/>
      <c r="W346" s="290"/>
      <c r="X346" s="291"/>
      <c r="Y346" s="15"/>
      <c r="Z346" s="15"/>
      <c r="AA346" s="15"/>
      <c r="AB346" s="15"/>
      <c r="AC346" s="15"/>
      <c r="AD346" s="15"/>
      <c r="AE346" s="15"/>
      <c r="AT346" s="292" t="s">
        <v>304</v>
      </c>
      <c r="AU346" s="292" t="s">
        <v>88</v>
      </c>
      <c r="AV346" s="15" t="s">
        <v>86</v>
      </c>
      <c r="AW346" s="15" t="s">
        <v>5</v>
      </c>
      <c r="AX346" s="15" t="s">
        <v>78</v>
      </c>
      <c r="AY346" s="292" t="s">
        <v>167</v>
      </c>
    </row>
    <row r="347" s="13" customFormat="1">
      <c r="A347" s="13"/>
      <c r="B347" s="244"/>
      <c r="C347" s="245"/>
      <c r="D347" s="236" t="s">
        <v>304</v>
      </c>
      <c r="E347" s="268" t="s">
        <v>1</v>
      </c>
      <c r="F347" s="246" t="s">
        <v>2273</v>
      </c>
      <c r="G347" s="245"/>
      <c r="H347" s="247">
        <v>3</v>
      </c>
      <c r="I347" s="248"/>
      <c r="J347" s="248"/>
      <c r="K347" s="245"/>
      <c r="L347" s="245"/>
      <c r="M347" s="249"/>
      <c r="N347" s="250"/>
      <c r="O347" s="251"/>
      <c r="P347" s="251"/>
      <c r="Q347" s="251"/>
      <c r="R347" s="251"/>
      <c r="S347" s="251"/>
      <c r="T347" s="251"/>
      <c r="U347" s="251"/>
      <c r="V347" s="251"/>
      <c r="W347" s="251"/>
      <c r="X347" s="252"/>
      <c r="Y347" s="13"/>
      <c r="Z347" s="13"/>
      <c r="AA347" s="13"/>
      <c r="AB347" s="13"/>
      <c r="AC347" s="13"/>
      <c r="AD347" s="13"/>
      <c r="AE347" s="13"/>
      <c r="AT347" s="253" t="s">
        <v>304</v>
      </c>
      <c r="AU347" s="253" t="s">
        <v>88</v>
      </c>
      <c r="AV347" s="13" t="s">
        <v>88</v>
      </c>
      <c r="AW347" s="13" t="s">
        <v>5</v>
      </c>
      <c r="AX347" s="13" t="s">
        <v>86</v>
      </c>
      <c r="AY347" s="253" t="s">
        <v>167</v>
      </c>
    </row>
    <row r="348" s="2" customFormat="1" ht="24.15" customHeight="1">
      <c r="A348" s="39"/>
      <c r="B348" s="40"/>
      <c r="C348" s="222" t="s">
        <v>435</v>
      </c>
      <c r="D348" s="222" t="s">
        <v>169</v>
      </c>
      <c r="E348" s="223" t="s">
        <v>2274</v>
      </c>
      <c r="F348" s="224" t="s">
        <v>2275</v>
      </c>
      <c r="G348" s="225" t="s">
        <v>182</v>
      </c>
      <c r="H348" s="226">
        <v>2</v>
      </c>
      <c r="I348" s="227"/>
      <c r="J348" s="227"/>
      <c r="K348" s="228">
        <f>ROUND(P348*H348,2)</f>
        <v>0</v>
      </c>
      <c r="L348" s="224" t="s">
        <v>173</v>
      </c>
      <c r="M348" s="45"/>
      <c r="N348" s="229" t="s">
        <v>1</v>
      </c>
      <c r="O348" s="230" t="s">
        <v>41</v>
      </c>
      <c r="P348" s="231">
        <f>I348+J348</f>
        <v>0</v>
      </c>
      <c r="Q348" s="231">
        <f>ROUND(I348*H348,2)</f>
        <v>0</v>
      </c>
      <c r="R348" s="231">
        <f>ROUND(J348*H348,2)</f>
        <v>0</v>
      </c>
      <c r="S348" s="92"/>
      <c r="T348" s="232">
        <f>S348*H348</f>
        <v>0</v>
      </c>
      <c r="U348" s="232">
        <v>0.01248</v>
      </c>
      <c r="V348" s="232">
        <f>U348*H348</f>
        <v>0.02496</v>
      </c>
      <c r="W348" s="232">
        <v>0</v>
      </c>
      <c r="X348" s="233">
        <f>W348*H348</f>
        <v>0</v>
      </c>
      <c r="Y348" s="39"/>
      <c r="Z348" s="39"/>
      <c r="AA348" s="39"/>
      <c r="AB348" s="39"/>
      <c r="AC348" s="39"/>
      <c r="AD348" s="39"/>
      <c r="AE348" s="39"/>
      <c r="AR348" s="234" t="s">
        <v>174</v>
      </c>
      <c r="AT348" s="234" t="s">
        <v>169</v>
      </c>
      <c r="AU348" s="234" t="s">
        <v>88</v>
      </c>
      <c r="AY348" s="18" t="s">
        <v>167</v>
      </c>
      <c r="BE348" s="235">
        <f>IF(O348="základní",K348,0)</f>
        <v>0</v>
      </c>
      <c r="BF348" s="235">
        <f>IF(O348="snížená",K348,0)</f>
        <v>0</v>
      </c>
      <c r="BG348" s="235">
        <f>IF(O348="zákl. přenesená",K348,0)</f>
        <v>0</v>
      </c>
      <c r="BH348" s="235">
        <f>IF(O348="sníž. přenesená",K348,0)</f>
        <v>0</v>
      </c>
      <c r="BI348" s="235">
        <f>IF(O348="nulová",K348,0)</f>
        <v>0</v>
      </c>
      <c r="BJ348" s="18" t="s">
        <v>86</v>
      </c>
      <c r="BK348" s="235">
        <f>ROUND(P348*H348,2)</f>
        <v>0</v>
      </c>
      <c r="BL348" s="18" t="s">
        <v>174</v>
      </c>
      <c r="BM348" s="234" t="s">
        <v>2276</v>
      </c>
    </row>
    <row r="349" s="2" customFormat="1">
      <c r="A349" s="39"/>
      <c r="B349" s="40"/>
      <c r="C349" s="41"/>
      <c r="D349" s="236" t="s">
        <v>176</v>
      </c>
      <c r="E349" s="41"/>
      <c r="F349" s="237" t="s">
        <v>2275</v>
      </c>
      <c r="G349" s="41"/>
      <c r="H349" s="41"/>
      <c r="I349" s="238"/>
      <c r="J349" s="238"/>
      <c r="K349" s="41"/>
      <c r="L349" s="41"/>
      <c r="M349" s="45"/>
      <c r="N349" s="239"/>
      <c r="O349" s="240"/>
      <c r="P349" s="92"/>
      <c r="Q349" s="92"/>
      <c r="R349" s="92"/>
      <c r="S349" s="92"/>
      <c r="T349" s="92"/>
      <c r="U349" s="92"/>
      <c r="V349" s="92"/>
      <c r="W349" s="92"/>
      <c r="X349" s="93"/>
      <c r="Y349" s="39"/>
      <c r="Z349" s="39"/>
      <c r="AA349" s="39"/>
      <c r="AB349" s="39"/>
      <c r="AC349" s="39"/>
      <c r="AD349" s="39"/>
      <c r="AE349" s="39"/>
      <c r="AT349" s="18" t="s">
        <v>176</v>
      </c>
      <c r="AU349" s="18" t="s">
        <v>88</v>
      </c>
    </row>
    <row r="350" s="2" customFormat="1">
      <c r="A350" s="39"/>
      <c r="B350" s="40"/>
      <c r="C350" s="41"/>
      <c r="D350" s="241" t="s">
        <v>178</v>
      </c>
      <c r="E350" s="41"/>
      <c r="F350" s="242" t="s">
        <v>2277</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178</v>
      </c>
      <c r="AU350" s="18" t="s">
        <v>88</v>
      </c>
    </row>
    <row r="351" s="15" customFormat="1">
      <c r="A351" s="15"/>
      <c r="B351" s="283"/>
      <c r="C351" s="284"/>
      <c r="D351" s="236" t="s">
        <v>304</v>
      </c>
      <c r="E351" s="285" t="s">
        <v>1</v>
      </c>
      <c r="F351" s="286" t="s">
        <v>2278</v>
      </c>
      <c r="G351" s="284"/>
      <c r="H351" s="285" t="s">
        <v>1</v>
      </c>
      <c r="I351" s="287"/>
      <c r="J351" s="287"/>
      <c r="K351" s="284"/>
      <c r="L351" s="284"/>
      <c r="M351" s="288"/>
      <c r="N351" s="289"/>
      <c r="O351" s="290"/>
      <c r="P351" s="290"/>
      <c r="Q351" s="290"/>
      <c r="R351" s="290"/>
      <c r="S351" s="290"/>
      <c r="T351" s="290"/>
      <c r="U351" s="290"/>
      <c r="V351" s="290"/>
      <c r="W351" s="290"/>
      <c r="X351" s="291"/>
      <c r="Y351" s="15"/>
      <c r="Z351" s="15"/>
      <c r="AA351" s="15"/>
      <c r="AB351" s="15"/>
      <c r="AC351" s="15"/>
      <c r="AD351" s="15"/>
      <c r="AE351" s="15"/>
      <c r="AT351" s="292" t="s">
        <v>304</v>
      </c>
      <c r="AU351" s="292" t="s">
        <v>88</v>
      </c>
      <c r="AV351" s="15" t="s">
        <v>86</v>
      </c>
      <c r="AW351" s="15" t="s">
        <v>5</v>
      </c>
      <c r="AX351" s="15" t="s">
        <v>78</v>
      </c>
      <c r="AY351" s="292" t="s">
        <v>167</v>
      </c>
    </row>
    <row r="352" s="13" customFormat="1">
      <c r="A352" s="13"/>
      <c r="B352" s="244"/>
      <c r="C352" s="245"/>
      <c r="D352" s="236" t="s">
        <v>304</v>
      </c>
      <c r="E352" s="268" t="s">
        <v>1</v>
      </c>
      <c r="F352" s="246" t="s">
        <v>2047</v>
      </c>
      <c r="G352" s="245"/>
      <c r="H352" s="247">
        <v>2</v>
      </c>
      <c r="I352" s="248"/>
      <c r="J352" s="248"/>
      <c r="K352" s="245"/>
      <c r="L352" s="245"/>
      <c r="M352" s="249"/>
      <c r="N352" s="250"/>
      <c r="O352" s="251"/>
      <c r="P352" s="251"/>
      <c r="Q352" s="251"/>
      <c r="R352" s="251"/>
      <c r="S352" s="251"/>
      <c r="T352" s="251"/>
      <c r="U352" s="251"/>
      <c r="V352" s="251"/>
      <c r="W352" s="251"/>
      <c r="X352" s="252"/>
      <c r="Y352" s="13"/>
      <c r="Z352" s="13"/>
      <c r="AA352" s="13"/>
      <c r="AB352" s="13"/>
      <c r="AC352" s="13"/>
      <c r="AD352" s="13"/>
      <c r="AE352" s="13"/>
      <c r="AT352" s="253" t="s">
        <v>304</v>
      </c>
      <c r="AU352" s="253" t="s">
        <v>88</v>
      </c>
      <c r="AV352" s="13" t="s">
        <v>88</v>
      </c>
      <c r="AW352" s="13" t="s">
        <v>5</v>
      </c>
      <c r="AX352" s="13" t="s">
        <v>86</v>
      </c>
      <c r="AY352" s="253" t="s">
        <v>167</v>
      </c>
    </row>
    <row r="353" s="2" customFormat="1" ht="24.15" customHeight="1">
      <c r="A353" s="39"/>
      <c r="B353" s="40"/>
      <c r="C353" s="222" t="s">
        <v>441</v>
      </c>
      <c r="D353" s="222" t="s">
        <v>169</v>
      </c>
      <c r="E353" s="223" t="s">
        <v>2279</v>
      </c>
      <c r="F353" s="224" t="s">
        <v>2280</v>
      </c>
      <c r="G353" s="225" t="s">
        <v>182</v>
      </c>
      <c r="H353" s="226">
        <v>3</v>
      </c>
      <c r="I353" s="227"/>
      <c r="J353" s="227"/>
      <c r="K353" s="228">
        <f>ROUND(P353*H353,2)</f>
        <v>0</v>
      </c>
      <c r="L353" s="224" t="s">
        <v>173</v>
      </c>
      <c r="M353" s="45"/>
      <c r="N353" s="229" t="s">
        <v>1</v>
      </c>
      <c r="O353" s="230" t="s">
        <v>41</v>
      </c>
      <c r="P353" s="231">
        <f>I353+J353</f>
        <v>0</v>
      </c>
      <c r="Q353" s="231">
        <f>ROUND(I353*H353,2)</f>
        <v>0</v>
      </c>
      <c r="R353" s="231">
        <f>ROUND(J353*H353,2)</f>
        <v>0</v>
      </c>
      <c r="S353" s="92"/>
      <c r="T353" s="232">
        <f>S353*H353</f>
        <v>0</v>
      </c>
      <c r="U353" s="232">
        <v>0.010189999999999999</v>
      </c>
      <c r="V353" s="232">
        <f>U353*H353</f>
        <v>0.03057</v>
      </c>
      <c r="W353" s="232">
        <v>0</v>
      </c>
      <c r="X353" s="233">
        <f>W353*H353</f>
        <v>0</v>
      </c>
      <c r="Y353" s="39"/>
      <c r="Z353" s="39"/>
      <c r="AA353" s="39"/>
      <c r="AB353" s="39"/>
      <c r="AC353" s="39"/>
      <c r="AD353" s="39"/>
      <c r="AE353" s="39"/>
      <c r="AR353" s="234" t="s">
        <v>174</v>
      </c>
      <c r="AT353" s="234" t="s">
        <v>169</v>
      </c>
      <c r="AU353" s="234" t="s">
        <v>88</v>
      </c>
      <c r="AY353" s="18" t="s">
        <v>167</v>
      </c>
      <c r="BE353" s="235">
        <f>IF(O353="základní",K353,0)</f>
        <v>0</v>
      </c>
      <c r="BF353" s="235">
        <f>IF(O353="snížená",K353,0)</f>
        <v>0</v>
      </c>
      <c r="BG353" s="235">
        <f>IF(O353="zákl. přenesená",K353,0)</f>
        <v>0</v>
      </c>
      <c r="BH353" s="235">
        <f>IF(O353="sníž. přenesená",K353,0)</f>
        <v>0</v>
      </c>
      <c r="BI353" s="235">
        <f>IF(O353="nulová",K353,0)</f>
        <v>0</v>
      </c>
      <c r="BJ353" s="18" t="s">
        <v>86</v>
      </c>
      <c r="BK353" s="235">
        <f>ROUND(P353*H353,2)</f>
        <v>0</v>
      </c>
      <c r="BL353" s="18" t="s">
        <v>174</v>
      </c>
      <c r="BM353" s="234" t="s">
        <v>2281</v>
      </c>
    </row>
    <row r="354" s="2" customFormat="1">
      <c r="A354" s="39"/>
      <c r="B354" s="40"/>
      <c r="C354" s="41"/>
      <c r="D354" s="236" t="s">
        <v>176</v>
      </c>
      <c r="E354" s="41"/>
      <c r="F354" s="237" t="s">
        <v>2280</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176</v>
      </c>
      <c r="AU354" s="18" t="s">
        <v>88</v>
      </c>
    </row>
    <row r="355" s="2" customFormat="1">
      <c r="A355" s="39"/>
      <c r="B355" s="40"/>
      <c r="C355" s="41"/>
      <c r="D355" s="241" t="s">
        <v>178</v>
      </c>
      <c r="E355" s="41"/>
      <c r="F355" s="242" t="s">
        <v>2282</v>
      </c>
      <c r="G355" s="41"/>
      <c r="H355" s="41"/>
      <c r="I355" s="238"/>
      <c r="J355" s="238"/>
      <c r="K355" s="41"/>
      <c r="L355" s="41"/>
      <c r="M355" s="45"/>
      <c r="N355" s="239"/>
      <c r="O355" s="240"/>
      <c r="P355" s="92"/>
      <c r="Q355" s="92"/>
      <c r="R355" s="92"/>
      <c r="S355" s="92"/>
      <c r="T355" s="92"/>
      <c r="U355" s="92"/>
      <c r="V355" s="92"/>
      <c r="W355" s="92"/>
      <c r="X355" s="93"/>
      <c r="Y355" s="39"/>
      <c r="Z355" s="39"/>
      <c r="AA355" s="39"/>
      <c r="AB355" s="39"/>
      <c r="AC355" s="39"/>
      <c r="AD355" s="39"/>
      <c r="AE355" s="39"/>
      <c r="AT355" s="18" t="s">
        <v>178</v>
      </c>
      <c r="AU355" s="18" t="s">
        <v>88</v>
      </c>
    </row>
    <row r="356" s="15" customFormat="1">
      <c r="A356" s="15"/>
      <c r="B356" s="283"/>
      <c r="C356" s="284"/>
      <c r="D356" s="236" t="s">
        <v>304</v>
      </c>
      <c r="E356" s="285" t="s">
        <v>1</v>
      </c>
      <c r="F356" s="286" t="s">
        <v>2278</v>
      </c>
      <c r="G356" s="284"/>
      <c r="H356" s="285" t="s">
        <v>1</v>
      </c>
      <c r="I356" s="287"/>
      <c r="J356" s="287"/>
      <c r="K356" s="284"/>
      <c r="L356" s="284"/>
      <c r="M356" s="288"/>
      <c r="N356" s="289"/>
      <c r="O356" s="290"/>
      <c r="P356" s="290"/>
      <c r="Q356" s="290"/>
      <c r="R356" s="290"/>
      <c r="S356" s="290"/>
      <c r="T356" s="290"/>
      <c r="U356" s="290"/>
      <c r="V356" s="290"/>
      <c r="W356" s="290"/>
      <c r="X356" s="291"/>
      <c r="Y356" s="15"/>
      <c r="Z356" s="15"/>
      <c r="AA356" s="15"/>
      <c r="AB356" s="15"/>
      <c r="AC356" s="15"/>
      <c r="AD356" s="15"/>
      <c r="AE356" s="15"/>
      <c r="AT356" s="292" t="s">
        <v>304</v>
      </c>
      <c r="AU356" s="292" t="s">
        <v>88</v>
      </c>
      <c r="AV356" s="15" t="s">
        <v>86</v>
      </c>
      <c r="AW356" s="15" t="s">
        <v>5</v>
      </c>
      <c r="AX356" s="15" t="s">
        <v>78</v>
      </c>
      <c r="AY356" s="292" t="s">
        <v>167</v>
      </c>
    </row>
    <row r="357" s="13" customFormat="1">
      <c r="A357" s="13"/>
      <c r="B357" s="244"/>
      <c r="C357" s="245"/>
      <c r="D357" s="236" t="s">
        <v>304</v>
      </c>
      <c r="E357" s="268" t="s">
        <v>1</v>
      </c>
      <c r="F357" s="246" t="s">
        <v>2283</v>
      </c>
      <c r="G357" s="245"/>
      <c r="H357" s="247">
        <v>3</v>
      </c>
      <c r="I357" s="248"/>
      <c r="J357" s="248"/>
      <c r="K357" s="245"/>
      <c r="L357" s="245"/>
      <c r="M357" s="249"/>
      <c r="N357" s="250"/>
      <c r="O357" s="251"/>
      <c r="P357" s="251"/>
      <c r="Q357" s="251"/>
      <c r="R357" s="251"/>
      <c r="S357" s="251"/>
      <c r="T357" s="251"/>
      <c r="U357" s="251"/>
      <c r="V357" s="251"/>
      <c r="W357" s="251"/>
      <c r="X357" s="252"/>
      <c r="Y357" s="13"/>
      <c r="Z357" s="13"/>
      <c r="AA357" s="13"/>
      <c r="AB357" s="13"/>
      <c r="AC357" s="13"/>
      <c r="AD357" s="13"/>
      <c r="AE357" s="13"/>
      <c r="AT357" s="253" t="s">
        <v>304</v>
      </c>
      <c r="AU357" s="253" t="s">
        <v>88</v>
      </c>
      <c r="AV357" s="13" t="s">
        <v>88</v>
      </c>
      <c r="AW357" s="13" t="s">
        <v>5</v>
      </c>
      <c r="AX357" s="13" t="s">
        <v>86</v>
      </c>
      <c r="AY357" s="253" t="s">
        <v>167</v>
      </c>
    </row>
    <row r="358" s="2" customFormat="1" ht="24.15" customHeight="1">
      <c r="A358" s="39"/>
      <c r="B358" s="40"/>
      <c r="C358" s="254" t="s">
        <v>447</v>
      </c>
      <c r="D358" s="254" t="s">
        <v>345</v>
      </c>
      <c r="E358" s="255" t="s">
        <v>2284</v>
      </c>
      <c r="F358" s="256" t="s">
        <v>2285</v>
      </c>
      <c r="G358" s="257" t="s">
        <v>182</v>
      </c>
      <c r="H358" s="258">
        <v>3</v>
      </c>
      <c r="I358" s="259"/>
      <c r="J358" s="260"/>
      <c r="K358" s="261">
        <f>ROUND(P358*H358,2)</f>
        <v>0</v>
      </c>
      <c r="L358" s="256" t="s">
        <v>173</v>
      </c>
      <c r="M358" s="262"/>
      <c r="N358" s="263" t="s">
        <v>1</v>
      </c>
      <c r="O358" s="230" t="s">
        <v>41</v>
      </c>
      <c r="P358" s="231">
        <f>I358+J358</f>
        <v>0</v>
      </c>
      <c r="Q358" s="231">
        <f>ROUND(I358*H358,2)</f>
        <v>0</v>
      </c>
      <c r="R358" s="231">
        <f>ROUND(J358*H358,2)</f>
        <v>0</v>
      </c>
      <c r="S358" s="92"/>
      <c r="T358" s="232">
        <f>S358*H358</f>
        <v>0</v>
      </c>
      <c r="U358" s="232">
        <v>1.2290000000000001</v>
      </c>
      <c r="V358" s="232">
        <f>U358*H358</f>
        <v>3.6870000000000003</v>
      </c>
      <c r="W358" s="232">
        <v>0</v>
      </c>
      <c r="X358" s="233">
        <f>W358*H358</f>
        <v>0</v>
      </c>
      <c r="Y358" s="39"/>
      <c r="Z358" s="39"/>
      <c r="AA358" s="39"/>
      <c r="AB358" s="39"/>
      <c r="AC358" s="39"/>
      <c r="AD358" s="39"/>
      <c r="AE358" s="39"/>
      <c r="AR358" s="234" t="s">
        <v>221</v>
      </c>
      <c r="AT358" s="234" t="s">
        <v>345</v>
      </c>
      <c r="AU358" s="234" t="s">
        <v>88</v>
      </c>
      <c r="AY358" s="18" t="s">
        <v>167</v>
      </c>
      <c r="BE358" s="235">
        <f>IF(O358="základní",K358,0)</f>
        <v>0</v>
      </c>
      <c r="BF358" s="235">
        <f>IF(O358="snížená",K358,0)</f>
        <v>0</v>
      </c>
      <c r="BG358" s="235">
        <f>IF(O358="zákl. přenesená",K358,0)</f>
        <v>0</v>
      </c>
      <c r="BH358" s="235">
        <f>IF(O358="sníž. přenesená",K358,0)</f>
        <v>0</v>
      </c>
      <c r="BI358" s="235">
        <f>IF(O358="nulová",K358,0)</f>
        <v>0</v>
      </c>
      <c r="BJ358" s="18" t="s">
        <v>86</v>
      </c>
      <c r="BK358" s="235">
        <f>ROUND(P358*H358,2)</f>
        <v>0</v>
      </c>
      <c r="BL358" s="18" t="s">
        <v>174</v>
      </c>
      <c r="BM358" s="234" t="s">
        <v>2286</v>
      </c>
    </row>
    <row r="359" s="2" customFormat="1">
      <c r="A359" s="39"/>
      <c r="B359" s="40"/>
      <c r="C359" s="41"/>
      <c r="D359" s="236" t="s">
        <v>176</v>
      </c>
      <c r="E359" s="41"/>
      <c r="F359" s="237" t="s">
        <v>2285</v>
      </c>
      <c r="G359" s="41"/>
      <c r="H359" s="41"/>
      <c r="I359" s="238"/>
      <c r="J359" s="238"/>
      <c r="K359" s="41"/>
      <c r="L359" s="41"/>
      <c r="M359" s="45"/>
      <c r="N359" s="239"/>
      <c r="O359" s="240"/>
      <c r="P359" s="92"/>
      <c r="Q359" s="92"/>
      <c r="R359" s="92"/>
      <c r="S359" s="92"/>
      <c r="T359" s="92"/>
      <c r="U359" s="92"/>
      <c r="V359" s="92"/>
      <c r="W359" s="92"/>
      <c r="X359" s="93"/>
      <c r="Y359" s="39"/>
      <c r="Z359" s="39"/>
      <c r="AA359" s="39"/>
      <c r="AB359" s="39"/>
      <c r="AC359" s="39"/>
      <c r="AD359" s="39"/>
      <c r="AE359" s="39"/>
      <c r="AT359" s="18" t="s">
        <v>176</v>
      </c>
      <c r="AU359" s="18" t="s">
        <v>88</v>
      </c>
    </row>
    <row r="360" s="13" customFormat="1">
      <c r="A360" s="13"/>
      <c r="B360" s="244"/>
      <c r="C360" s="245"/>
      <c r="D360" s="236" t="s">
        <v>304</v>
      </c>
      <c r="E360" s="268" t="s">
        <v>1</v>
      </c>
      <c r="F360" s="246" t="s">
        <v>2273</v>
      </c>
      <c r="G360" s="245"/>
      <c r="H360" s="247">
        <v>3</v>
      </c>
      <c r="I360" s="248"/>
      <c r="J360" s="248"/>
      <c r="K360" s="245"/>
      <c r="L360" s="245"/>
      <c r="M360" s="249"/>
      <c r="N360" s="250"/>
      <c r="O360" s="251"/>
      <c r="P360" s="251"/>
      <c r="Q360" s="251"/>
      <c r="R360" s="251"/>
      <c r="S360" s="251"/>
      <c r="T360" s="251"/>
      <c r="U360" s="251"/>
      <c r="V360" s="251"/>
      <c r="W360" s="251"/>
      <c r="X360" s="252"/>
      <c r="Y360" s="13"/>
      <c r="Z360" s="13"/>
      <c r="AA360" s="13"/>
      <c r="AB360" s="13"/>
      <c r="AC360" s="13"/>
      <c r="AD360" s="13"/>
      <c r="AE360" s="13"/>
      <c r="AT360" s="253" t="s">
        <v>304</v>
      </c>
      <c r="AU360" s="253" t="s">
        <v>88</v>
      </c>
      <c r="AV360" s="13" t="s">
        <v>88</v>
      </c>
      <c r="AW360" s="13" t="s">
        <v>5</v>
      </c>
      <c r="AX360" s="13" t="s">
        <v>86</v>
      </c>
      <c r="AY360" s="253" t="s">
        <v>167</v>
      </c>
    </row>
    <row r="361" s="2" customFormat="1">
      <c r="A361" s="39"/>
      <c r="B361" s="40"/>
      <c r="C361" s="254" t="s">
        <v>452</v>
      </c>
      <c r="D361" s="254" t="s">
        <v>345</v>
      </c>
      <c r="E361" s="255" t="s">
        <v>2287</v>
      </c>
      <c r="F361" s="256" t="s">
        <v>2288</v>
      </c>
      <c r="G361" s="257" t="s">
        <v>182</v>
      </c>
      <c r="H361" s="258">
        <v>3</v>
      </c>
      <c r="I361" s="259"/>
      <c r="J361" s="260"/>
      <c r="K361" s="261">
        <f>ROUND(P361*H361,2)</f>
        <v>0</v>
      </c>
      <c r="L361" s="256" t="s">
        <v>173</v>
      </c>
      <c r="M361" s="262"/>
      <c r="N361" s="263" t="s">
        <v>1</v>
      </c>
      <c r="O361" s="230" t="s">
        <v>41</v>
      </c>
      <c r="P361" s="231">
        <f>I361+J361</f>
        <v>0</v>
      </c>
      <c r="Q361" s="231">
        <f>ROUND(I361*H361,2)</f>
        <v>0</v>
      </c>
      <c r="R361" s="231">
        <f>ROUND(J361*H361,2)</f>
        <v>0</v>
      </c>
      <c r="S361" s="92"/>
      <c r="T361" s="232">
        <f>S361*H361</f>
        <v>0</v>
      </c>
      <c r="U361" s="232">
        <v>1.0540000000000001</v>
      </c>
      <c r="V361" s="232">
        <f>U361*H361</f>
        <v>3.1619999999999999</v>
      </c>
      <c r="W361" s="232">
        <v>0</v>
      </c>
      <c r="X361" s="233">
        <f>W361*H361</f>
        <v>0</v>
      </c>
      <c r="Y361" s="39"/>
      <c r="Z361" s="39"/>
      <c r="AA361" s="39"/>
      <c r="AB361" s="39"/>
      <c r="AC361" s="39"/>
      <c r="AD361" s="39"/>
      <c r="AE361" s="39"/>
      <c r="AR361" s="234" t="s">
        <v>221</v>
      </c>
      <c r="AT361" s="234" t="s">
        <v>345</v>
      </c>
      <c r="AU361" s="234" t="s">
        <v>88</v>
      </c>
      <c r="AY361" s="18" t="s">
        <v>167</v>
      </c>
      <c r="BE361" s="235">
        <f>IF(O361="základní",K361,0)</f>
        <v>0</v>
      </c>
      <c r="BF361" s="235">
        <f>IF(O361="snížená",K361,0)</f>
        <v>0</v>
      </c>
      <c r="BG361" s="235">
        <f>IF(O361="zákl. přenesená",K361,0)</f>
        <v>0</v>
      </c>
      <c r="BH361" s="235">
        <f>IF(O361="sníž. přenesená",K361,0)</f>
        <v>0</v>
      </c>
      <c r="BI361" s="235">
        <f>IF(O361="nulová",K361,0)</f>
        <v>0</v>
      </c>
      <c r="BJ361" s="18" t="s">
        <v>86</v>
      </c>
      <c r="BK361" s="235">
        <f>ROUND(P361*H361,2)</f>
        <v>0</v>
      </c>
      <c r="BL361" s="18" t="s">
        <v>174</v>
      </c>
      <c r="BM361" s="234" t="s">
        <v>2289</v>
      </c>
    </row>
    <row r="362" s="2" customFormat="1">
      <c r="A362" s="39"/>
      <c r="B362" s="40"/>
      <c r="C362" s="41"/>
      <c r="D362" s="236" t="s">
        <v>176</v>
      </c>
      <c r="E362" s="41"/>
      <c r="F362" s="237" t="s">
        <v>2288</v>
      </c>
      <c r="G362" s="41"/>
      <c r="H362" s="41"/>
      <c r="I362" s="238"/>
      <c r="J362" s="238"/>
      <c r="K362" s="41"/>
      <c r="L362" s="41"/>
      <c r="M362" s="45"/>
      <c r="N362" s="239"/>
      <c r="O362" s="240"/>
      <c r="P362" s="92"/>
      <c r="Q362" s="92"/>
      <c r="R362" s="92"/>
      <c r="S362" s="92"/>
      <c r="T362" s="92"/>
      <c r="U362" s="92"/>
      <c r="V362" s="92"/>
      <c r="W362" s="92"/>
      <c r="X362" s="93"/>
      <c r="Y362" s="39"/>
      <c r="Z362" s="39"/>
      <c r="AA362" s="39"/>
      <c r="AB362" s="39"/>
      <c r="AC362" s="39"/>
      <c r="AD362" s="39"/>
      <c r="AE362" s="39"/>
      <c r="AT362" s="18" t="s">
        <v>176</v>
      </c>
      <c r="AU362" s="18" t="s">
        <v>88</v>
      </c>
    </row>
    <row r="363" s="13" customFormat="1">
      <c r="A363" s="13"/>
      <c r="B363" s="244"/>
      <c r="C363" s="245"/>
      <c r="D363" s="236" t="s">
        <v>304</v>
      </c>
      <c r="E363" s="268" t="s">
        <v>1</v>
      </c>
      <c r="F363" s="246" t="s">
        <v>2273</v>
      </c>
      <c r="G363" s="245"/>
      <c r="H363" s="247">
        <v>3</v>
      </c>
      <c r="I363" s="248"/>
      <c r="J363" s="248"/>
      <c r="K363" s="245"/>
      <c r="L363" s="245"/>
      <c r="M363" s="249"/>
      <c r="N363" s="250"/>
      <c r="O363" s="251"/>
      <c r="P363" s="251"/>
      <c r="Q363" s="251"/>
      <c r="R363" s="251"/>
      <c r="S363" s="251"/>
      <c r="T363" s="251"/>
      <c r="U363" s="251"/>
      <c r="V363" s="251"/>
      <c r="W363" s="251"/>
      <c r="X363" s="252"/>
      <c r="Y363" s="13"/>
      <c r="Z363" s="13"/>
      <c r="AA363" s="13"/>
      <c r="AB363" s="13"/>
      <c r="AC363" s="13"/>
      <c r="AD363" s="13"/>
      <c r="AE363" s="13"/>
      <c r="AT363" s="253" t="s">
        <v>304</v>
      </c>
      <c r="AU363" s="253" t="s">
        <v>88</v>
      </c>
      <c r="AV363" s="13" t="s">
        <v>88</v>
      </c>
      <c r="AW363" s="13" t="s">
        <v>5</v>
      </c>
      <c r="AX363" s="13" t="s">
        <v>86</v>
      </c>
      <c r="AY363" s="253" t="s">
        <v>167</v>
      </c>
    </row>
    <row r="364" s="2" customFormat="1" ht="24.15" customHeight="1">
      <c r="A364" s="39"/>
      <c r="B364" s="40"/>
      <c r="C364" s="254" t="s">
        <v>457</v>
      </c>
      <c r="D364" s="254" t="s">
        <v>345</v>
      </c>
      <c r="E364" s="255" t="s">
        <v>2290</v>
      </c>
      <c r="F364" s="256" t="s">
        <v>2291</v>
      </c>
      <c r="G364" s="257" t="s">
        <v>182</v>
      </c>
      <c r="H364" s="258">
        <v>1</v>
      </c>
      <c r="I364" s="259"/>
      <c r="J364" s="260"/>
      <c r="K364" s="261">
        <f>ROUND(P364*H364,2)</f>
        <v>0</v>
      </c>
      <c r="L364" s="256" t="s">
        <v>173</v>
      </c>
      <c r="M364" s="262"/>
      <c r="N364" s="263" t="s">
        <v>1</v>
      </c>
      <c r="O364" s="230" t="s">
        <v>41</v>
      </c>
      <c r="P364" s="231">
        <f>I364+J364</f>
        <v>0</v>
      </c>
      <c r="Q364" s="231">
        <f>ROUND(I364*H364,2)</f>
        <v>0</v>
      </c>
      <c r="R364" s="231">
        <f>ROUND(J364*H364,2)</f>
        <v>0</v>
      </c>
      <c r="S364" s="92"/>
      <c r="T364" s="232">
        <f>S364*H364</f>
        <v>0</v>
      </c>
      <c r="U364" s="232">
        <v>0.52600000000000002</v>
      </c>
      <c r="V364" s="232">
        <f>U364*H364</f>
        <v>0.52600000000000002</v>
      </c>
      <c r="W364" s="232">
        <v>0</v>
      </c>
      <c r="X364" s="233">
        <f>W364*H364</f>
        <v>0</v>
      </c>
      <c r="Y364" s="39"/>
      <c r="Z364" s="39"/>
      <c r="AA364" s="39"/>
      <c r="AB364" s="39"/>
      <c r="AC364" s="39"/>
      <c r="AD364" s="39"/>
      <c r="AE364" s="39"/>
      <c r="AR364" s="234" t="s">
        <v>221</v>
      </c>
      <c r="AT364" s="234" t="s">
        <v>345</v>
      </c>
      <c r="AU364" s="234" t="s">
        <v>88</v>
      </c>
      <c r="AY364" s="18" t="s">
        <v>167</v>
      </c>
      <c r="BE364" s="235">
        <f>IF(O364="základní",K364,0)</f>
        <v>0</v>
      </c>
      <c r="BF364" s="235">
        <f>IF(O364="snížená",K364,0)</f>
        <v>0</v>
      </c>
      <c r="BG364" s="235">
        <f>IF(O364="zákl. přenesená",K364,0)</f>
        <v>0</v>
      </c>
      <c r="BH364" s="235">
        <f>IF(O364="sníž. přenesená",K364,0)</f>
        <v>0</v>
      </c>
      <c r="BI364" s="235">
        <f>IF(O364="nulová",K364,0)</f>
        <v>0</v>
      </c>
      <c r="BJ364" s="18" t="s">
        <v>86</v>
      </c>
      <c r="BK364" s="235">
        <f>ROUND(P364*H364,2)</f>
        <v>0</v>
      </c>
      <c r="BL364" s="18" t="s">
        <v>174</v>
      </c>
      <c r="BM364" s="234" t="s">
        <v>2292</v>
      </c>
    </row>
    <row r="365" s="2" customFormat="1">
      <c r="A365" s="39"/>
      <c r="B365" s="40"/>
      <c r="C365" s="41"/>
      <c r="D365" s="236" t="s">
        <v>176</v>
      </c>
      <c r="E365" s="41"/>
      <c r="F365" s="237" t="s">
        <v>2291</v>
      </c>
      <c r="G365" s="41"/>
      <c r="H365" s="41"/>
      <c r="I365" s="238"/>
      <c r="J365" s="238"/>
      <c r="K365" s="41"/>
      <c r="L365" s="41"/>
      <c r="M365" s="45"/>
      <c r="N365" s="239"/>
      <c r="O365" s="240"/>
      <c r="P365" s="92"/>
      <c r="Q365" s="92"/>
      <c r="R365" s="92"/>
      <c r="S365" s="92"/>
      <c r="T365" s="92"/>
      <c r="U365" s="92"/>
      <c r="V365" s="92"/>
      <c r="W365" s="92"/>
      <c r="X365" s="93"/>
      <c r="Y365" s="39"/>
      <c r="Z365" s="39"/>
      <c r="AA365" s="39"/>
      <c r="AB365" s="39"/>
      <c r="AC365" s="39"/>
      <c r="AD365" s="39"/>
      <c r="AE365" s="39"/>
      <c r="AT365" s="18" t="s">
        <v>176</v>
      </c>
      <c r="AU365" s="18" t="s">
        <v>88</v>
      </c>
    </row>
    <row r="366" s="13" customFormat="1">
      <c r="A366" s="13"/>
      <c r="B366" s="244"/>
      <c r="C366" s="245"/>
      <c r="D366" s="236" t="s">
        <v>304</v>
      </c>
      <c r="E366" s="268" t="s">
        <v>1</v>
      </c>
      <c r="F366" s="246" t="s">
        <v>2293</v>
      </c>
      <c r="G366" s="245"/>
      <c r="H366" s="247">
        <v>1</v>
      </c>
      <c r="I366" s="248"/>
      <c r="J366" s="248"/>
      <c r="K366" s="245"/>
      <c r="L366" s="245"/>
      <c r="M366" s="249"/>
      <c r="N366" s="250"/>
      <c r="O366" s="251"/>
      <c r="P366" s="251"/>
      <c r="Q366" s="251"/>
      <c r="R366" s="251"/>
      <c r="S366" s="251"/>
      <c r="T366" s="251"/>
      <c r="U366" s="251"/>
      <c r="V366" s="251"/>
      <c r="W366" s="251"/>
      <c r="X366" s="252"/>
      <c r="Y366" s="13"/>
      <c r="Z366" s="13"/>
      <c r="AA366" s="13"/>
      <c r="AB366" s="13"/>
      <c r="AC366" s="13"/>
      <c r="AD366" s="13"/>
      <c r="AE366" s="13"/>
      <c r="AT366" s="253" t="s">
        <v>304</v>
      </c>
      <c r="AU366" s="253" t="s">
        <v>88</v>
      </c>
      <c r="AV366" s="13" t="s">
        <v>88</v>
      </c>
      <c r="AW366" s="13" t="s">
        <v>5</v>
      </c>
      <c r="AX366" s="13" t="s">
        <v>86</v>
      </c>
      <c r="AY366" s="253" t="s">
        <v>167</v>
      </c>
    </row>
    <row r="367" s="2" customFormat="1" ht="24.15" customHeight="1">
      <c r="A367" s="39"/>
      <c r="B367" s="40"/>
      <c r="C367" s="254" t="s">
        <v>690</v>
      </c>
      <c r="D367" s="254" t="s">
        <v>345</v>
      </c>
      <c r="E367" s="255" t="s">
        <v>2294</v>
      </c>
      <c r="F367" s="256" t="s">
        <v>2295</v>
      </c>
      <c r="G367" s="257" t="s">
        <v>182</v>
      </c>
      <c r="H367" s="258">
        <v>1</v>
      </c>
      <c r="I367" s="259"/>
      <c r="J367" s="260"/>
      <c r="K367" s="261">
        <f>ROUND(P367*H367,2)</f>
        <v>0</v>
      </c>
      <c r="L367" s="256" t="s">
        <v>173</v>
      </c>
      <c r="M367" s="262"/>
      <c r="N367" s="263" t="s">
        <v>1</v>
      </c>
      <c r="O367" s="230" t="s">
        <v>41</v>
      </c>
      <c r="P367" s="231">
        <f>I367+J367</f>
        <v>0</v>
      </c>
      <c r="Q367" s="231">
        <f>ROUND(I367*H367,2)</f>
        <v>0</v>
      </c>
      <c r="R367" s="231">
        <f>ROUND(J367*H367,2)</f>
        <v>0</v>
      </c>
      <c r="S367" s="92"/>
      <c r="T367" s="232">
        <f>S367*H367</f>
        <v>0</v>
      </c>
      <c r="U367" s="232">
        <v>0.26200000000000001</v>
      </c>
      <c r="V367" s="232">
        <f>U367*H367</f>
        <v>0.26200000000000001</v>
      </c>
      <c r="W367" s="232">
        <v>0</v>
      </c>
      <c r="X367" s="233">
        <f>W367*H367</f>
        <v>0</v>
      </c>
      <c r="Y367" s="39"/>
      <c r="Z367" s="39"/>
      <c r="AA367" s="39"/>
      <c r="AB367" s="39"/>
      <c r="AC367" s="39"/>
      <c r="AD367" s="39"/>
      <c r="AE367" s="39"/>
      <c r="AR367" s="234" t="s">
        <v>221</v>
      </c>
      <c r="AT367" s="234" t="s">
        <v>345</v>
      </c>
      <c r="AU367" s="234" t="s">
        <v>88</v>
      </c>
      <c r="AY367" s="18" t="s">
        <v>167</v>
      </c>
      <c r="BE367" s="235">
        <f>IF(O367="základní",K367,0)</f>
        <v>0</v>
      </c>
      <c r="BF367" s="235">
        <f>IF(O367="snížená",K367,0)</f>
        <v>0</v>
      </c>
      <c r="BG367" s="235">
        <f>IF(O367="zákl. přenesená",K367,0)</f>
        <v>0</v>
      </c>
      <c r="BH367" s="235">
        <f>IF(O367="sníž. přenesená",K367,0)</f>
        <v>0</v>
      </c>
      <c r="BI367" s="235">
        <f>IF(O367="nulová",K367,0)</f>
        <v>0</v>
      </c>
      <c r="BJ367" s="18" t="s">
        <v>86</v>
      </c>
      <c r="BK367" s="235">
        <f>ROUND(P367*H367,2)</f>
        <v>0</v>
      </c>
      <c r="BL367" s="18" t="s">
        <v>174</v>
      </c>
      <c r="BM367" s="234" t="s">
        <v>2296</v>
      </c>
    </row>
    <row r="368" s="2" customFormat="1">
      <c r="A368" s="39"/>
      <c r="B368" s="40"/>
      <c r="C368" s="41"/>
      <c r="D368" s="236" t="s">
        <v>176</v>
      </c>
      <c r="E368" s="41"/>
      <c r="F368" s="237" t="s">
        <v>2295</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176</v>
      </c>
      <c r="AU368" s="18" t="s">
        <v>88</v>
      </c>
    </row>
    <row r="369" s="13" customFormat="1">
      <c r="A369" s="13"/>
      <c r="B369" s="244"/>
      <c r="C369" s="245"/>
      <c r="D369" s="236" t="s">
        <v>304</v>
      </c>
      <c r="E369" s="268" t="s">
        <v>1</v>
      </c>
      <c r="F369" s="246" t="s">
        <v>2293</v>
      </c>
      <c r="G369" s="245"/>
      <c r="H369" s="247">
        <v>1</v>
      </c>
      <c r="I369" s="248"/>
      <c r="J369" s="248"/>
      <c r="K369" s="245"/>
      <c r="L369" s="245"/>
      <c r="M369" s="249"/>
      <c r="N369" s="250"/>
      <c r="O369" s="251"/>
      <c r="P369" s="251"/>
      <c r="Q369" s="251"/>
      <c r="R369" s="251"/>
      <c r="S369" s="251"/>
      <c r="T369" s="251"/>
      <c r="U369" s="251"/>
      <c r="V369" s="251"/>
      <c r="W369" s="251"/>
      <c r="X369" s="252"/>
      <c r="Y369" s="13"/>
      <c r="Z369" s="13"/>
      <c r="AA369" s="13"/>
      <c r="AB369" s="13"/>
      <c r="AC369" s="13"/>
      <c r="AD369" s="13"/>
      <c r="AE369" s="13"/>
      <c r="AT369" s="253" t="s">
        <v>304</v>
      </c>
      <c r="AU369" s="253" t="s">
        <v>88</v>
      </c>
      <c r="AV369" s="13" t="s">
        <v>88</v>
      </c>
      <c r="AW369" s="13" t="s">
        <v>5</v>
      </c>
      <c r="AX369" s="13" t="s">
        <v>86</v>
      </c>
      <c r="AY369" s="253" t="s">
        <v>167</v>
      </c>
    </row>
    <row r="370" s="2" customFormat="1" ht="24.15" customHeight="1">
      <c r="A370" s="39"/>
      <c r="B370" s="40"/>
      <c r="C370" s="254" t="s">
        <v>696</v>
      </c>
      <c r="D370" s="254" t="s">
        <v>345</v>
      </c>
      <c r="E370" s="255" t="s">
        <v>2297</v>
      </c>
      <c r="F370" s="256" t="s">
        <v>2298</v>
      </c>
      <c r="G370" s="257" t="s">
        <v>182</v>
      </c>
      <c r="H370" s="258">
        <v>5</v>
      </c>
      <c r="I370" s="259"/>
      <c r="J370" s="260"/>
      <c r="K370" s="261">
        <f>ROUND(P370*H370,2)</f>
        <v>0</v>
      </c>
      <c r="L370" s="256" t="s">
        <v>173</v>
      </c>
      <c r="M370" s="262"/>
      <c r="N370" s="263" t="s">
        <v>1</v>
      </c>
      <c r="O370" s="230" t="s">
        <v>41</v>
      </c>
      <c r="P370" s="231">
        <f>I370+J370</f>
        <v>0</v>
      </c>
      <c r="Q370" s="231">
        <f>ROUND(I370*H370,2)</f>
        <v>0</v>
      </c>
      <c r="R370" s="231">
        <f>ROUND(J370*H370,2)</f>
        <v>0</v>
      </c>
      <c r="S370" s="92"/>
      <c r="T370" s="232">
        <f>S370*H370</f>
        <v>0</v>
      </c>
      <c r="U370" s="232">
        <v>0.56999999999999995</v>
      </c>
      <c r="V370" s="232">
        <f>U370*H370</f>
        <v>2.8499999999999996</v>
      </c>
      <c r="W370" s="232">
        <v>0</v>
      </c>
      <c r="X370" s="233">
        <f>W370*H370</f>
        <v>0</v>
      </c>
      <c r="Y370" s="39"/>
      <c r="Z370" s="39"/>
      <c r="AA370" s="39"/>
      <c r="AB370" s="39"/>
      <c r="AC370" s="39"/>
      <c r="AD370" s="39"/>
      <c r="AE370" s="39"/>
      <c r="AR370" s="234" t="s">
        <v>221</v>
      </c>
      <c r="AT370" s="234" t="s">
        <v>345</v>
      </c>
      <c r="AU370" s="234" t="s">
        <v>88</v>
      </c>
      <c r="AY370" s="18" t="s">
        <v>167</v>
      </c>
      <c r="BE370" s="235">
        <f>IF(O370="základní",K370,0)</f>
        <v>0</v>
      </c>
      <c r="BF370" s="235">
        <f>IF(O370="snížená",K370,0)</f>
        <v>0</v>
      </c>
      <c r="BG370" s="235">
        <f>IF(O370="zákl. přenesená",K370,0)</f>
        <v>0</v>
      </c>
      <c r="BH370" s="235">
        <f>IF(O370="sníž. přenesená",K370,0)</f>
        <v>0</v>
      </c>
      <c r="BI370" s="235">
        <f>IF(O370="nulová",K370,0)</f>
        <v>0</v>
      </c>
      <c r="BJ370" s="18" t="s">
        <v>86</v>
      </c>
      <c r="BK370" s="235">
        <f>ROUND(P370*H370,2)</f>
        <v>0</v>
      </c>
      <c r="BL370" s="18" t="s">
        <v>174</v>
      </c>
      <c r="BM370" s="234" t="s">
        <v>2299</v>
      </c>
    </row>
    <row r="371" s="2" customFormat="1">
      <c r="A371" s="39"/>
      <c r="B371" s="40"/>
      <c r="C371" s="41"/>
      <c r="D371" s="236" t="s">
        <v>176</v>
      </c>
      <c r="E371" s="41"/>
      <c r="F371" s="237" t="s">
        <v>2298</v>
      </c>
      <c r="G371" s="41"/>
      <c r="H371" s="41"/>
      <c r="I371" s="238"/>
      <c r="J371" s="238"/>
      <c r="K371" s="41"/>
      <c r="L371" s="41"/>
      <c r="M371" s="45"/>
      <c r="N371" s="239"/>
      <c r="O371" s="240"/>
      <c r="P371" s="92"/>
      <c r="Q371" s="92"/>
      <c r="R371" s="92"/>
      <c r="S371" s="92"/>
      <c r="T371" s="92"/>
      <c r="U371" s="92"/>
      <c r="V371" s="92"/>
      <c r="W371" s="92"/>
      <c r="X371" s="93"/>
      <c r="Y371" s="39"/>
      <c r="Z371" s="39"/>
      <c r="AA371" s="39"/>
      <c r="AB371" s="39"/>
      <c r="AC371" s="39"/>
      <c r="AD371" s="39"/>
      <c r="AE371" s="39"/>
      <c r="AT371" s="18" t="s">
        <v>176</v>
      </c>
      <c r="AU371" s="18" t="s">
        <v>88</v>
      </c>
    </row>
    <row r="372" s="13" customFormat="1">
      <c r="A372" s="13"/>
      <c r="B372" s="244"/>
      <c r="C372" s="245"/>
      <c r="D372" s="236" t="s">
        <v>304</v>
      </c>
      <c r="E372" s="268" t="s">
        <v>1</v>
      </c>
      <c r="F372" s="246" t="s">
        <v>2300</v>
      </c>
      <c r="G372" s="245"/>
      <c r="H372" s="247">
        <v>5</v>
      </c>
      <c r="I372" s="248"/>
      <c r="J372" s="248"/>
      <c r="K372" s="245"/>
      <c r="L372" s="245"/>
      <c r="M372" s="249"/>
      <c r="N372" s="250"/>
      <c r="O372" s="251"/>
      <c r="P372" s="251"/>
      <c r="Q372" s="251"/>
      <c r="R372" s="251"/>
      <c r="S372" s="251"/>
      <c r="T372" s="251"/>
      <c r="U372" s="251"/>
      <c r="V372" s="251"/>
      <c r="W372" s="251"/>
      <c r="X372" s="252"/>
      <c r="Y372" s="13"/>
      <c r="Z372" s="13"/>
      <c r="AA372" s="13"/>
      <c r="AB372" s="13"/>
      <c r="AC372" s="13"/>
      <c r="AD372" s="13"/>
      <c r="AE372" s="13"/>
      <c r="AT372" s="253" t="s">
        <v>304</v>
      </c>
      <c r="AU372" s="253" t="s">
        <v>88</v>
      </c>
      <c r="AV372" s="13" t="s">
        <v>88</v>
      </c>
      <c r="AW372" s="13" t="s">
        <v>5</v>
      </c>
      <c r="AX372" s="13" t="s">
        <v>86</v>
      </c>
      <c r="AY372" s="253" t="s">
        <v>167</v>
      </c>
    </row>
    <row r="373" s="2" customFormat="1" ht="24.15" customHeight="1">
      <c r="A373" s="39"/>
      <c r="B373" s="40"/>
      <c r="C373" s="254" t="s">
        <v>702</v>
      </c>
      <c r="D373" s="254" t="s">
        <v>345</v>
      </c>
      <c r="E373" s="255" t="s">
        <v>2301</v>
      </c>
      <c r="F373" s="256" t="s">
        <v>2302</v>
      </c>
      <c r="G373" s="257" t="s">
        <v>182</v>
      </c>
      <c r="H373" s="258">
        <v>4</v>
      </c>
      <c r="I373" s="259"/>
      <c r="J373" s="260"/>
      <c r="K373" s="261">
        <f>ROUND(P373*H373,2)</f>
        <v>0</v>
      </c>
      <c r="L373" s="256" t="s">
        <v>173</v>
      </c>
      <c r="M373" s="262"/>
      <c r="N373" s="263" t="s">
        <v>1</v>
      </c>
      <c r="O373" s="230" t="s">
        <v>41</v>
      </c>
      <c r="P373" s="231">
        <f>I373+J373</f>
        <v>0</v>
      </c>
      <c r="Q373" s="231">
        <f>ROUND(I373*H373,2)</f>
        <v>0</v>
      </c>
      <c r="R373" s="231">
        <f>ROUND(J373*H373,2)</f>
        <v>0</v>
      </c>
      <c r="S373" s="92"/>
      <c r="T373" s="232">
        <f>S373*H373</f>
        <v>0</v>
      </c>
      <c r="U373" s="232">
        <v>0.032000000000000001</v>
      </c>
      <c r="V373" s="232">
        <f>U373*H373</f>
        <v>0.128</v>
      </c>
      <c r="W373" s="232">
        <v>0</v>
      </c>
      <c r="X373" s="233">
        <f>W373*H373</f>
        <v>0</v>
      </c>
      <c r="Y373" s="39"/>
      <c r="Z373" s="39"/>
      <c r="AA373" s="39"/>
      <c r="AB373" s="39"/>
      <c r="AC373" s="39"/>
      <c r="AD373" s="39"/>
      <c r="AE373" s="39"/>
      <c r="AR373" s="234" t="s">
        <v>221</v>
      </c>
      <c r="AT373" s="234" t="s">
        <v>345</v>
      </c>
      <c r="AU373" s="234" t="s">
        <v>88</v>
      </c>
      <c r="AY373" s="18" t="s">
        <v>167</v>
      </c>
      <c r="BE373" s="235">
        <f>IF(O373="základní",K373,0)</f>
        <v>0</v>
      </c>
      <c r="BF373" s="235">
        <f>IF(O373="snížená",K373,0)</f>
        <v>0</v>
      </c>
      <c r="BG373" s="235">
        <f>IF(O373="zákl. přenesená",K373,0)</f>
        <v>0</v>
      </c>
      <c r="BH373" s="235">
        <f>IF(O373="sníž. přenesená",K373,0)</f>
        <v>0</v>
      </c>
      <c r="BI373" s="235">
        <f>IF(O373="nulová",K373,0)</f>
        <v>0</v>
      </c>
      <c r="BJ373" s="18" t="s">
        <v>86</v>
      </c>
      <c r="BK373" s="235">
        <f>ROUND(P373*H373,2)</f>
        <v>0</v>
      </c>
      <c r="BL373" s="18" t="s">
        <v>174</v>
      </c>
      <c r="BM373" s="234" t="s">
        <v>2303</v>
      </c>
    </row>
    <row r="374" s="2" customFormat="1">
      <c r="A374" s="39"/>
      <c r="B374" s="40"/>
      <c r="C374" s="41"/>
      <c r="D374" s="236" t="s">
        <v>176</v>
      </c>
      <c r="E374" s="41"/>
      <c r="F374" s="237" t="s">
        <v>2302</v>
      </c>
      <c r="G374" s="41"/>
      <c r="H374" s="41"/>
      <c r="I374" s="238"/>
      <c r="J374" s="238"/>
      <c r="K374" s="41"/>
      <c r="L374" s="41"/>
      <c r="M374" s="45"/>
      <c r="N374" s="239"/>
      <c r="O374" s="240"/>
      <c r="P374" s="92"/>
      <c r="Q374" s="92"/>
      <c r="R374" s="92"/>
      <c r="S374" s="92"/>
      <c r="T374" s="92"/>
      <c r="U374" s="92"/>
      <c r="V374" s="92"/>
      <c r="W374" s="92"/>
      <c r="X374" s="93"/>
      <c r="Y374" s="39"/>
      <c r="Z374" s="39"/>
      <c r="AA374" s="39"/>
      <c r="AB374" s="39"/>
      <c r="AC374" s="39"/>
      <c r="AD374" s="39"/>
      <c r="AE374" s="39"/>
      <c r="AT374" s="18" t="s">
        <v>176</v>
      </c>
      <c r="AU374" s="18" t="s">
        <v>88</v>
      </c>
    </row>
    <row r="375" s="13" customFormat="1">
      <c r="A375" s="13"/>
      <c r="B375" s="244"/>
      <c r="C375" s="245"/>
      <c r="D375" s="236" t="s">
        <v>304</v>
      </c>
      <c r="E375" s="268" t="s">
        <v>1</v>
      </c>
      <c r="F375" s="246" t="s">
        <v>2212</v>
      </c>
      <c r="G375" s="245"/>
      <c r="H375" s="247">
        <v>4</v>
      </c>
      <c r="I375" s="248"/>
      <c r="J375" s="248"/>
      <c r="K375" s="245"/>
      <c r="L375" s="245"/>
      <c r="M375" s="249"/>
      <c r="N375" s="250"/>
      <c r="O375" s="251"/>
      <c r="P375" s="251"/>
      <c r="Q375" s="251"/>
      <c r="R375" s="251"/>
      <c r="S375" s="251"/>
      <c r="T375" s="251"/>
      <c r="U375" s="251"/>
      <c r="V375" s="251"/>
      <c r="W375" s="251"/>
      <c r="X375" s="252"/>
      <c r="Y375" s="13"/>
      <c r="Z375" s="13"/>
      <c r="AA375" s="13"/>
      <c r="AB375" s="13"/>
      <c r="AC375" s="13"/>
      <c r="AD375" s="13"/>
      <c r="AE375" s="13"/>
      <c r="AT375" s="253" t="s">
        <v>304</v>
      </c>
      <c r="AU375" s="253" t="s">
        <v>88</v>
      </c>
      <c r="AV375" s="13" t="s">
        <v>88</v>
      </c>
      <c r="AW375" s="13" t="s">
        <v>5</v>
      </c>
      <c r="AX375" s="13" t="s">
        <v>86</v>
      </c>
      <c r="AY375" s="253" t="s">
        <v>167</v>
      </c>
    </row>
    <row r="376" s="2" customFormat="1" ht="24.15" customHeight="1">
      <c r="A376" s="39"/>
      <c r="B376" s="40"/>
      <c r="C376" s="254" t="s">
        <v>708</v>
      </c>
      <c r="D376" s="254" t="s">
        <v>345</v>
      </c>
      <c r="E376" s="255" t="s">
        <v>2304</v>
      </c>
      <c r="F376" s="256" t="s">
        <v>2305</v>
      </c>
      <c r="G376" s="257" t="s">
        <v>182</v>
      </c>
      <c r="H376" s="258">
        <v>1</v>
      </c>
      <c r="I376" s="259"/>
      <c r="J376" s="260"/>
      <c r="K376" s="261">
        <f>ROUND(P376*H376,2)</f>
        <v>0</v>
      </c>
      <c r="L376" s="256" t="s">
        <v>173</v>
      </c>
      <c r="M376" s="262"/>
      <c r="N376" s="263" t="s">
        <v>1</v>
      </c>
      <c r="O376" s="230" t="s">
        <v>41</v>
      </c>
      <c r="P376" s="231">
        <f>I376+J376</f>
        <v>0</v>
      </c>
      <c r="Q376" s="231">
        <f>ROUND(I376*H376,2)</f>
        <v>0</v>
      </c>
      <c r="R376" s="231">
        <f>ROUND(J376*H376,2)</f>
        <v>0</v>
      </c>
      <c r="S376" s="92"/>
      <c r="T376" s="232">
        <f>S376*H376</f>
        <v>0</v>
      </c>
      <c r="U376" s="232">
        <v>0.041000000000000002</v>
      </c>
      <c r="V376" s="232">
        <f>U376*H376</f>
        <v>0.041000000000000002</v>
      </c>
      <c r="W376" s="232">
        <v>0</v>
      </c>
      <c r="X376" s="233">
        <f>W376*H376</f>
        <v>0</v>
      </c>
      <c r="Y376" s="39"/>
      <c r="Z376" s="39"/>
      <c r="AA376" s="39"/>
      <c r="AB376" s="39"/>
      <c r="AC376" s="39"/>
      <c r="AD376" s="39"/>
      <c r="AE376" s="39"/>
      <c r="AR376" s="234" t="s">
        <v>221</v>
      </c>
      <c r="AT376" s="234" t="s">
        <v>345</v>
      </c>
      <c r="AU376" s="234" t="s">
        <v>88</v>
      </c>
      <c r="AY376" s="18" t="s">
        <v>167</v>
      </c>
      <c r="BE376" s="235">
        <f>IF(O376="základní",K376,0)</f>
        <v>0</v>
      </c>
      <c r="BF376" s="235">
        <f>IF(O376="snížená",K376,0)</f>
        <v>0</v>
      </c>
      <c r="BG376" s="235">
        <f>IF(O376="zákl. přenesená",K376,0)</f>
        <v>0</v>
      </c>
      <c r="BH376" s="235">
        <f>IF(O376="sníž. přenesená",K376,0)</f>
        <v>0</v>
      </c>
      <c r="BI376" s="235">
        <f>IF(O376="nulová",K376,0)</f>
        <v>0</v>
      </c>
      <c r="BJ376" s="18" t="s">
        <v>86</v>
      </c>
      <c r="BK376" s="235">
        <f>ROUND(P376*H376,2)</f>
        <v>0</v>
      </c>
      <c r="BL376" s="18" t="s">
        <v>174</v>
      </c>
      <c r="BM376" s="234" t="s">
        <v>2306</v>
      </c>
    </row>
    <row r="377" s="2" customFormat="1">
      <c r="A377" s="39"/>
      <c r="B377" s="40"/>
      <c r="C377" s="41"/>
      <c r="D377" s="236" t="s">
        <v>176</v>
      </c>
      <c r="E377" s="41"/>
      <c r="F377" s="237" t="s">
        <v>2305</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176</v>
      </c>
      <c r="AU377" s="18" t="s">
        <v>88</v>
      </c>
    </row>
    <row r="378" s="13" customFormat="1">
      <c r="A378" s="13"/>
      <c r="B378" s="244"/>
      <c r="C378" s="245"/>
      <c r="D378" s="236" t="s">
        <v>304</v>
      </c>
      <c r="E378" s="268" t="s">
        <v>1</v>
      </c>
      <c r="F378" s="246" t="s">
        <v>2293</v>
      </c>
      <c r="G378" s="245"/>
      <c r="H378" s="247">
        <v>1</v>
      </c>
      <c r="I378" s="248"/>
      <c r="J378" s="248"/>
      <c r="K378" s="245"/>
      <c r="L378" s="245"/>
      <c r="M378" s="249"/>
      <c r="N378" s="250"/>
      <c r="O378" s="251"/>
      <c r="P378" s="251"/>
      <c r="Q378" s="251"/>
      <c r="R378" s="251"/>
      <c r="S378" s="251"/>
      <c r="T378" s="251"/>
      <c r="U378" s="251"/>
      <c r="V378" s="251"/>
      <c r="W378" s="251"/>
      <c r="X378" s="252"/>
      <c r="Y378" s="13"/>
      <c r="Z378" s="13"/>
      <c r="AA378" s="13"/>
      <c r="AB378" s="13"/>
      <c r="AC378" s="13"/>
      <c r="AD378" s="13"/>
      <c r="AE378" s="13"/>
      <c r="AT378" s="253" t="s">
        <v>304</v>
      </c>
      <c r="AU378" s="253" t="s">
        <v>88</v>
      </c>
      <c r="AV378" s="13" t="s">
        <v>88</v>
      </c>
      <c r="AW378" s="13" t="s">
        <v>5</v>
      </c>
      <c r="AX378" s="13" t="s">
        <v>86</v>
      </c>
      <c r="AY378" s="253" t="s">
        <v>167</v>
      </c>
    </row>
    <row r="379" s="2" customFormat="1" ht="24.15" customHeight="1">
      <c r="A379" s="39"/>
      <c r="B379" s="40"/>
      <c r="C379" s="254" t="s">
        <v>714</v>
      </c>
      <c r="D379" s="254" t="s">
        <v>345</v>
      </c>
      <c r="E379" s="255" t="s">
        <v>2307</v>
      </c>
      <c r="F379" s="256" t="s">
        <v>2308</v>
      </c>
      <c r="G379" s="257" t="s">
        <v>182</v>
      </c>
      <c r="H379" s="258">
        <v>2</v>
      </c>
      <c r="I379" s="259"/>
      <c r="J379" s="260"/>
      <c r="K379" s="261">
        <f>ROUND(P379*H379,2)</f>
        <v>0</v>
      </c>
      <c r="L379" s="256" t="s">
        <v>173</v>
      </c>
      <c r="M379" s="262"/>
      <c r="N379" s="263" t="s">
        <v>1</v>
      </c>
      <c r="O379" s="230" t="s">
        <v>41</v>
      </c>
      <c r="P379" s="231">
        <f>I379+J379</f>
        <v>0</v>
      </c>
      <c r="Q379" s="231">
        <f>ROUND(I379*H379,2)</f>
        <v>0</v>
      </c>
      <c r="R379" s="231">
        <f>ROUND(J379*H379,2)</f>
        <v>0</v>
      </c>
      <c r="S379" s="92"/>
      <c r="T379" s="232">
        <f>S379*H379</f>
        <v>0</v>
      </c>
      <c r="U379" s="232">
        <v>0.052999999999999998</v>
      </c>
      <c r="V379" s="232">
        <f>U379*H379</f>
        <v>0.106</v>
      </c>
      <c r="W379" s="232">
        <v>0</v>
      </c>
      <c r="X379" s="233">
        <f>W379*H379</f>
        <v>0</v>
      </c>
      <c r="Y379" s="39"/>
      <c r="Z379" s="39"/>
      <c r="AA379" s="39"/>
      <c r="AB379" s="39"/>
      <c r="AC379" s="39"/>
      <c r="AD379" s="39"/>
      <c r="AE379" s="39"/>
      <c r="AR379" s="234" t="s">
        <v>221</v>
      </c>
      <c r="AT379" s="234" t="s">
        <v>345</v>
      </c>
      <c r="AU379" s="234" t="s">
        <v>88</v>
      </c>
      <c r="AY379" s="18" t="s">
        <v>167</v>
      </c>
      <c r="BE379" s="235">
        <f>IF(O379="základní",K379,0)</f>
        <v>0</v>
      </c>
      <c r="BF379" s="235">
        <f>IF(O379="snížená",K379,0)</f>
        <v>0</v>
      </c>
      <c r="BG379" s="235">
        <f>IF(O379="zákl. přenesená",K379,0)</f>
        <v>0</v>
      </c>
      <c r="BH379" s="235">
        <f>IF(O379="sníž. přenesená",K379,0)</f>
        <v>0</v>
      </c>
      <c r="BI379" s="235">
        <f>IF(O379="nulová",K379,0)</f>
        <v>0</v>
      </c>
      <c r="BJ379" s="18" t="s">
        <v>86</v>
      </c>
      <c r="BK379" s="235">
        <f>ROUND(P379*H379,2)</f>
        <v>0</v>
      </c>
      <c r="BL379" s="18" t="s">
        <v>174</v>
      </c>
      <c r="BM379" s="234" t="s">
        <v>2309</v>
      </c>
    </row>
    <row r="380" s="2" customFormat="1">
      <c r="A380" s="39"/>
      <c r="B380" s="40"/>
      <c r="C380" s="41"/>
      <c r="D380" s="236" t="s">
        <v>176</v>
      </c>
      <c r="E380" s="41"/>
      <c r="F380" s="237" t="s">
        <v>2308</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176</v>
      </c>
      <c r="AU380" s="18" t="s">
        <v>88</v>
      </c>
    </row>
    <row r="381" s="13" customFormat="1">
      <c r="A381" s="13"/>
      <c r="B381" s="244"/>
      <c r="C381" s="245"/>
      <c r="D381" s="236" t="s">
        <v>304</v>
      </c>
      <c r="E381" s="268" t="s">
        <v>1</v>
      </c>
      <c r="F381" s="246" t="s">
        <v>2047</v>
      </c>
      <c r="G381" s="245"/>
      <c r="H381" s="247">
        <v>2</v>
      </c>
      <c r="I381" s="248"/>
      <c r="J381" s="248"/>
      <c r="K381" s="245"/>
      <c r="L381" s="245"/>
      <c r="M381" s="249"/>
      <c r="N381" s="250"/>
      <c r="O381" s="251"/>
      <c r="P381" s="251"/>
      <c r="Q381" s="251"/>
      <c r="R381" s="251"/>
      <c r="S381" s="251"/>
      <c r="T381" s="251"/>
      <c r="U381" s="251"/>
      <c r="V381" s="251"/>
      <c r="W381" s="251"/>
      <c r="X381" s="252"/>
      <c r="Y381" s="13"/>
      <c r="Z381" s="13"/>
      <c r="AA381" s="13"/>
      <c r="AB381" s="13"/>
      <c r="AC381" s="13"/>
      <c r="AD381" s="13"/>
      <c r="AE381" s="13"/>
      <c r="AT381" s="253" t="s">
        <v>304</v>
      </c>
      <c r="AU381" s="253" t="s">
        <v>88</v>
      </c>
      <c r="AV381" s="13" t="s">
        <v>88</v>
      </c>
      <c r="AW381" s="13" t="s">
        <v>5</v>
      </c>
      <c r="AX381" s="13" t="s">
        <v>86</v>
      </c>
      <c r="AY381" s="253" t="s">
        <v>167</v>
      </c>
    </row>
    <row r="382" s="2" customFormat="1" ht="24.15" customHeight="1">
      <c r="A382" s="39"/>
      <c r="B382" s="40"/>
      <c r="C382" s="254" t="s">
        <v>722</v>
      </c>
      <c r="D382" s="254" t="s">
        <v>345</v>
      </c>
      <c r="E382" s="255" t="s">
        <v>2310</v>
      </c>
      <c r="F382" s="256" t="s">
        <v>2311</v>
      </c>
      <c r="G382" s="257" t="s">
        <v>182</v>
      </c>
      <c r="H382" s="258">
        <v>16</v>
      </c>
      <c r="I382" s="259"/>
      <c r="J382" s="260"/>
      <c r="K382" s="261">
        <f>ROUND(P382*H382,2)</f>
        <v>0</v>
      </c>
      <c r="L382" s="256" t="s">
        <v>173</v>
      </c>
      <c r="M382" s="262"/>
      <c r="N382" s="263" t="s">
        <v>1</v>
      </c>
      <c r="O382" s="230" t="s">
        <v>41</v>
      </c>
      <c r="P382" s="231">
        <f>I382+J382</f>
        <v>0</v>
      </c>
      <c r="Q382" s="231">
        <f>ROUND(I382*H382,2)</f>
        <v>0</v>
      </c>
      <c r="R382" s="231">
        <f>ROUND(J382*H382,2)</f>
        <v>0</v>
      </c>
      <c r="S382" s="92"/>
      <c r="T382" s="232">
        <f>S382*H382</f>
        <v>0</v>
      </c>
      <c r="U382" s="232">
        <v>0.002</v>
      </c>
      <c r="V382" s="232">
        <f>U382*H382</f>
        <v>0.032000000000000001</v>
      </c>
      <c r="W382" s="232">
        <v>0</v>
      </c>
      <c r="X382" s="233">
        <f>W382*H382</f>
        <v>0</v>
      </c>
      <c r="Y382" s="39"/>
      <c r="Z382" s="39"/>
      <c r="AA382" s="39"/>
      <c r="AB382" s="39"/>
      <c r="AC382" s="39"/>
      <c r="AD382" s="39"/>
      <c r="AE382" s="39"/>
      <c r="AR382" s="234" t="s">
        <v>221</v>
      </c>
      <c r="AT382" s="234" t="s">
        <v>345</v>
      </c>
      <c r="AU382" s="234" t="s">
        <v>88</v>
      </c>
      <c r="AY382" s="18" t="s">
        <v>167</v>
      </c>
      <c r="BE382" s="235">
        <f>IF(O382="základní",K382,0)</f>
        <v>0</v>
      </c>
      <c r="BF382" s="235">
        <f>IF(O382="snížená",K382,0)</f>
        <v>0</v>
      </c>
      <c r="BG382" s="235">
        <f>IF(O382="zákl. přenesená",K382,0)</f>
        <v>0</v>
      </c>
      <c r="BH382" s="235">
        <f>IF(O382="sníž. přenesená",K382,0)</f>
        <v>0</v>
      </c>
      <c r="BI382" s="235">
        <f>IF(O382="nulová",K382,0)</f>
        <v>0</v>
      </c>
      <c r="BJ382" s="18" t="s">
        <v>86</v>
      </c>
      <c r="BK382" s="235">
        <f>ROUND(P382*H382,2)</f>
        <v>0</v>
      </c>
      <c r="BL382" s="18" t="s">
        <v>174</v>
      </c>
      <c r="BM382" s="234" t="s">
        <v>2312</v>
      </c>
    </row>
    <row r="383" s="2" customFormat="1">
      <c r="A383" s="39"/>
      <c r="B383" s="40"/>
      <c r="C383" s="41"/>
      <c r="D383" s="236" t="s">
        <v>176</v>
      </c>
      <c r="E383" s="41"/>
      <c r="F383" s="237" t="s">
        <v>2311</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176</v>
      </c>
      <c r="AU383" s="18" t="s">
        <v>88</v>
      </c>
    </row>
    <row r="384" s="13" customFormat="1">
      <c r="A384" s="13"/>
      <c r="B384" s="244"/>
      <c r="C384" s="245"/>
      <c r="D384" s="236" t="s">
        <v>304</v>
      </c>
      <c r="E384" s="268" t="s">
        <v>1</v>
      </c>
      <c r="F384" s="246" t="s">
        <v>2313</v>
      </c>
      <c r="G384" s="245"/>
      <c r="H384" s="247">
        <v>16</v>
      </c>
      <c r="I384" s="248"/>
      <c r="J384" s="248"/>
      <c r="K384" s="245"/>
      <c r="L384" s="245"/>
      <c r="M384" s="249"/>
      <c r="N384" s="250"/>
      <c r="O384" s="251"/>
      <c r="P384" s="251"/>
      <c r="Q384" s="251"/>
      <c r="R384" s="251"/>
      <c r="S384" s="251"/>
      <c r="T384" s="251"/>
      <c r="U384" s="251"/>
      <c r="V384" s="251"/>
      <c r="W384" s="251"/>
      <c r="X384" s="252"/>
      <c r="Y384" s="13"/>
      <c r="Z384" s="13"/>
      <c r="AA384" s="13"/>
      <c r="AB384" s="13"/>
      <c r="AC384" s="13"/>
      <c r="AD384" s="13"/>
      <c r="AE384" s="13"/>
      <c r="AT384" s="253" t="s">
        <v>304</v>
      </c>
      <c r="AU384" s="253" t="s">
        <v>88</v>
      </c>
      <c r="AV384" s="13" t="s">
        <v>88</v>
      </c>
      <c r="AW384" s="13" t="s">
        <v>5</v>
      </c>
      <c r="AX384" s="13" t="s">
        <v>86</v>
      </c>
      <c r="AY384" s="253" t="s">
        <v>167</v>
      </c>
    </row>
    <row r="385" s="2" customFormat="1" ht="24.15" customHeight="1">
      <c r="A385" s="39"/>
      <c r="B385" s="40"/>
      <c r="C385" s="222" t="s">
        <v>728</v>
      </c>
      <c r="D385" s="222" t="s">
        <v>169</v>
      </c>
      <c r="E385" s="223" t="s">
        <v>2314</v>
      </c>
      <c r="F385" s="224" t="s">
        <v>2315</v>
      </c>
      <c r="G385" s="225" t="s">
        <v>182</v>
      </c>
      <c r="H385" s="226">
        <v>5</v>
      </c>
      <c r="I385" s="227"/>
      <c r="J385" s="227"/>
      <c r="K385" s="228">
        <f>ROUND(P385*H385,2)</f>
        <v>0</v>
      </c>
      <c r="L385" s="224" t="s">
        <v>173</v>
      </c>
      <c r="M385" s="45"/>
      <c r="N385" s="229" t="s">
        <v>1</v>
      </c>
      <c r="O385" s="230" t="s">
        <v>41</v>
      </c>
      <c r="P385" s="231">
        <f>I385+J385</f>
        <v>0</v>
      </c>
      <c r="Q385" s="231">
        <f>ROUND(I385*H385,2)</f>
        <v>0</v>
      </c>
      <c r="R385" s="231">
        <f>ROUND(J385*H385,2)</f>
        <v>0</v>
      </c>
      <c r="S385" s="92"/>
      <c r="T385" s="232">
        <f>S385*H385</f>
        <v>0</v>
      </c>
      <c r="U385" s="232">
        <v>0.21734000000000001</v>
      </c>
      <c r="V385" s="232">
        <f>U385*H385</f>
        <v>1.0867</v>
      </c>
      <c r="W385" s="232">
        <v>0</v>
      </c>
      <c r="X385" s="233">
        <f>W385*H385</f>
        <v>0</v>
      </c>
      <c r="Y385" s="39"/>
      <c r="Z385" s="39"/>
      <c r="AA385" s="39"/>
      <c r="AB385" s="39"/>
      <c r="AC385" s="39"/>
      <c r="AD385" s="39"/>
      <c r="AE385" s="39"/>
      <c r="AR385" s="234" t="s">
        <v>174</v>
      </c>
      <c r="AT385" s="234" t="s">
        <v>169</v>
      </c>
      <c r="AU385" s="234" t="s">
        <v>88</v>
      </c>
      <c r="AY385" s="18" t="s">
        <v>167</v>
      </c>
      <c r="BE385" s="235">
        <f>IF(O385="základní",K385,0)</f>
        <v>0</v>
      </c>
      <c r="BF385" s="235">
        <f>IF(O385="snížená",K385,0)</f>
        <v>0</v>
      </c>
      <c r="BG385" s="235">
        <f>IF(O385="zákl. přenesená",K385,0)</f>
        <v>0</v>
      </c>
      <c r="BH385" s="235">
        <f>IF(O385="sníž. přenesená",K385,0)</f>
        <v>0</v>
      </c>
      <c r="BI385" s="235">
        <f>IF(O385="nulová",K385,0)</f>
        <v>0</v>
      </c>
      <c r="BJ385" s="18" t="s">
        <v>86</v>
      </c>
      <c r="BK385" s="235">
        <f>ROUND(P385*H385,2)</f>
        <v>0</v>
      </c>
      <c r="BL385" s="18" t="s">
        <v>174</v>
      </c>
      <c r="BM385" s="234" t="s">
        <v>2316</v>
      </c>
    </row>
    <row r="386" s="2" customFormat="1">
      <c r="A386" s="39"/>
      <c r="B386" s="40"/>
      <c r="C386" s="41"/>
      <c r="D386" s="236" t="s">
        <v>176</v>
      </c>
      <c r="E386" s="41"/>
      <c r="F386" s="237" t="s">
        <v>2315</v>
      </c>
      <c r="G386" s="41"/>
      <c r="H386" s="41"/>
      <c r="I386" s="238"/>
      <c r="J386" s="238"/>
      <c r="K386" s="41"/>
      <c r="L386" s="41"/>
      <c r="M386" s="45"/>
      <c r="N386" s="239"/>
      <c r="O386" s="240"/>
      <c r="P386" s="92"/>
      <c r="Q386" s="92"/>
      <c r="R386" s="92"/>
      <c r="S386" s="92"/>
      <c r="T386" s="92"/>
      <c r="U386" s="92"/>
      <c r="V386" s="92"/>
      <c r="W386" s="92"/>
      <c r="X386" s="93"/>
      <c r="Y386" s="39"/>
      <c r="Z386" s="39"/>
      <c r="AA386" s="39"/>
      <c r="AB386" s="39"/>
      <c r="AC386" s="39"/>
      <c r="AD386" s="39"/>
      <c r="AE386" s="39"/>
      <c r="AT386" s="18" t="s">
        <v>176</v>
      </c>
      <c r="AU386" s="18" t="s">
        <v>88</v>
      </c>
    </row>
    <row r="387" s="2" customFormat="1">
      <c r="A387" s="39"/>
      <c r="B387" s="40"/>
      <c r="C387" s="41"/>
      <c r="D387" s="241" t="s">
        <v>178</v>
      </c>
      <c r="E387" s="41"/>
      <c r="F387" s="242" t="s">
        <v>2317</v>
      </c>
      <c r="G387" s="41"/>
      <c r="H387" s="41"/>
      <c r="I387" s="238"/>
      <c r="J387" s="238"/>
      <c r="K387" s="41"/>
      <c r="L387" s="41"/>
      <c r="M387" s="45"/>
      <c r="N387" s="239"/>
      <c r="O387" s="240"/>
      <c r="P387" s="92"/>
      <c r="Q387" s="92"/>
      <c r="R387" s="92"/>
      <c r="S387" s="92"/>
      <c r="T387" s="92"/>
      <c r="U387" s="92"/>
      <c r="V387" s="92"/>
      <c r="W387" s="92"/>
      <c r="X387" s="93"/>
      <c r="Y387" s="39"/>
      <c r="Z387" s="39"/>
      <c r="AA387" s="39"/>
      <c r="AB387" s="39"/>
      <c r="AC387" s="39"/>
      <c r="AD387" s="39"/>
      <c r="AE387" s="39"/>
      <c r="AT387" s="18" t="s">
        <v>178</v>
      </c>
      <c r="AU387" s="18" t="s">
        <v>88</v>
      </c>
    </row>
    <row r="388" s="15" customFormat="1">
      <c r="A388" s="15"/>
      <c r="B388" s="283"/>
      <c r="C388" s="284"/>
      <c r="D388" s="236" t="s">
        <v>304</v>
      </c>
      <c r="E388" s="285" t="s">
        <v>1</v>
      </c>
      <c r="F388" s="286" t="s">
        <v>2318</v>
      </c>
      <c r="G388" s="284"/>
      <c r="H388" s="285" t="s">
        <v>1</v>
      </c>
      <c r="I388" s="287"/>
      <c r="J388" s="287"/>
      <c r="K388" s="284"/>
      <c r="L388" s="284"/>
      <c r="M388" s="288"/>
      <c r="N388" s="289"/>
      <c r="O388" s="290"/>
      <c r="P388" s="290"/>
      <c r="Q388" s="290"/>
      <c r="R388" s="290"/>
      <c r="S388" s="290"/>
      <c r="T388" s="290"/>
      <c r="U388" s="290"/>
      <c r="V388" s="290"/>
      <c r="W388" s="290"/>
      <c r="X388" s="291"/>
      <c r="Y388" s="15"/>
      <c r="Z388" s="15"/>
      <c r="AA388" s="15"/>
      <c r="AB388" s="15"/>
      <c r="AC388" s="15"/>
      <c r="AD388" s="15"/>
      <c r="AE388" s="15"/>
      <c r="AT388" s="292" t="s">
        <v>304</v>
      </c>
      <c r="AU388" s="292" t="s">
        <v>88</v>
      </c>
      <c r="AV388" s="15" t="s">
        <v>86</v>
      </c>
      <c r="AW388" s="15" t="s">
        <v>5</v>
      </c>
      <c r="AX388" s="15" t="s">
        <v>78</v>
      </c>
      <c r="AY388" s="292" t="s">
        <v>167</v>
      </c>
    </row>
    <row r="389" s="13" customFormat="1">
      <c r="A389" s="13"/>
      <c r="B389" s="244"/>
      <c r="C389" s="245"/>
      <c r="D389" s="236" t="s">
        <v>304</v>
      </c>
      <c r="E389" s="268" t="s">
        <v>1</v>
      </c>
      <c r="F389" s="246" t="s">
        <v>2300</v>
      </c>
      <c r="G389" s="245"/>
      <c r="H389" s="247">
        <v>5</v>
      </c>
      <c r="I389" s="248"/>
      <c r="J389" s="248"/>
      <c r="K389" s="245"/>
      <c r="L389" s="245"/>
      <c r="M389" s="249"/>
      <c r="N389" s="250"/>
      <c r="O389" s="251"/>
      <c r="P389" s="251"/>
      <c r="Q389" s="251"/>
      <c r="R389" s="251"/>
      <c r="S389" s="251"/>
      <c r="T389" s="251"/>
      <c r="U389" s="251"/>
      <c r="V389" s="251"/>
      <c r="W389" s="251"/>
      <c r="X389" s="252"/>
      <c r="Y389" s="13"/>
      <c r="Z389" s="13"/>
      <c r="AA389" s="13"/>
      <c r="AB389" s="13"/>
      <c r="AC389" s="13"/>
      <c r="AD389" s="13"/>
      <c r="AE389" s="13"/>
      <c r="AT389" s="253" t="s">
        <v>304</v>
      </c>
      <c r="AU389" s="253" t="s">
        <v>88</v>
      </c>
      <c r="AV389" s="13" t="s">
        <v>88</v>
      </c>
      <c r="AW389" s="13" t="s">
        <v>5</v>
      </c>
      <c r="AX389" s="13" t="s">
        <v>86</v>
      </c>
      <c r="AY389" s="253" t="s">
        <v>167</v>
      </c>
    </row>
    <row r="390" s="2" customFormat="1" ht="24.15" customHeight="1">
      <c r="A390" s="39"/>
      <c r="B390" s="40"/>
      <c r="C390" s="254" t="s">
        <v>732</v>
      </c>
      <c r="D390" s="254" t="s">
        <v>345</v>
      </c>
      <c r="E390" s="255" t="s">
        <v>2319</v>
      </c>
      <c r="F390" s="256" t="s">
        <v>2320</v>
      </c>
      <c r="G390" s="257" t="s">
        <v>182</v>
      </c>
      <c r="H390" s="258">
        <v>5</v>
      </c>
      <c r="I390" s="259"/>
      <c r="J390" s="260"/>
      <c r="K390" s="261">
        <f>ROUND(P390*H390,2)</f>
        <v>0</v>
      </c>
      <c r="L390" s="256" t="s">
        <v>173</v>
      </c>
      <c r="M390" s="262"/>
      <c r="N390" s="263" t="s">
        <v>1</v>
      </c>
      <c r="O390" s="230" t="s">
        <v>41</v>
      </c>
      <c r="P390" s="231">
        <f>I390+J390</f>
        <v>0</v>
      </c>
      <c r="Q390" s="231">
        <f>ROUND(I390*H390,2)</f>
        <v>0</v>
      </c>
      <c r="R390" s="231">
        <f>ROUND(J390*H390,2)</f>
        <v>0</v>
      </c>
      <c r="S390" s="92"/>
      <c r="T390" s="232">
        <f>S390*H390</f>
        <v>0</v>
      </c>
      <c r="U390" s="232">
        <v>0.10100000000000001</v>
      </c>
      <c r="V390" s="232">
        <f>U390*H390</f>
        <v>0.505</v>
      </c>
      <c r="W390" s="232">
        <v>0</v>
      </c>
      <c r="X390" s="233">
        <f>W390*H390</f>
        <v>0</v>
      </c>
      <c r="Y390" s="39"/>
      <c r="Z390" s="39"/>
      <c r="AA390" s="39"/>
      <c r="AB390" s="39"/>
      <c r="AC390" s="39"/>
      <c r="AD390" s="39"/>
      <c r="AE390" s="39"/>
      <c r="AR390" s="234" t="s">
        <v>221</v>
      </c>
      <c r="AT390" s="234" t="s">
        <v>345</v>
      </c>
      <c r="AU390" s="234" t="s">
        <v>88</v>
      </c>
      <c r="AY390" s="18" t="s">
        <v>167</v>
      </c>
      <c r="BE390" s="235">
        <f>IF(O390="základní",K390,0)</f>
        <v>0</v>
      </c>
      <c r="BF390" s="235">
        <f>IF(O390="snížená",K390,0)</f>
        <v>0</v>
      </c>
      <c r="BG390" s="235">
        <f>IF(O390="zákl. přenesená",K390,0)</f>
        <v>0</v>
      </c>
      <c r="BH390" s="235">
        <f>IF(O390="sníž. přenesená",K390,0)</f>
        <v>0</v>
      </c>
      <c r="BI390" s="235">
        <f>IF(O390="nulová",K390,0)</f>
        <v>0</v>
      </c>
      <c r="BJ390" s="18" t="s">
        <v>86</v>
      </c>
      <c r="BK390" s="235">
        <f>ROUND(P390*H390,2)</f>
        <v>0</v>
      </c>
      <c r="BL390" s="18" t="s">
        <v>174</v>
      </c>
      <c r="BM390" s="234" t="s">
        <v>2321</v>
      </c>
    </row>
    <row r="391" s="2" customFormat="1">
      <c r="A391" s="39"/>
      <c r="B391" s="40"/>
      <c r="C391" s="41"/>
      <c r="D391" s="236" t="s">
        <v>176</v>
      </c>
      <c r="E391" s="41"/>
      <c r="F391" s="237" t="s">
        <v>2320</v>
      </c>
      <c r="G391" s="41"/>
      <c r="H391" s="41"/>
      <c r="I391" s="238"/>
      <c r="J391" s="238"/>
      <c r="K391" s="41"/>
      <c r="L391" s="41"/>
      <c r="M391" s="45"/>
      <c r="N391" s="239"/>
      <c r="O391" s="240"/>
      <c r="P391" s="92"/>
      <c r="Q391" s="92"/>
      <c r="R391" s="92"/>
      <c r="S391" s="92"/>
      <c r="T391" s="92"/>
      <c r="U391" s="92"/>
      <c r="V391" s="92"/>
      <c r="W391" s="92"/>
      <c r="X391" s="93"/>
      <c r="Y391" s="39"/>
      <c r="Z391" s="39"/>
      <c r="AA391" s="39"/>
      <c r="AB391" s="39"/>
      <c r="AC391" s="39"/>
      <c r="AD391" s="39"/>
      <c r="AE391" s="39"/>
      <c r="AT391" s="18" t="s">
        <v>176</v>
      </c>
      <c r="AU391" s="18" t="s">
        <v>88</v>
      </c>
    </row>
    <row r="392" s="13" customFormat="1">
      <c r="A392" s="13"/>
      <c r="B392" s="244"/>
      <c r="C392" s="245"/>
      <c r="D392" s="236" t="s">
        <v>304</v>
      </c>
      <c r="E392" s="268" t="s">
        <v>1</v>
      </c>
      <c r="F392" s="246" t="s">
        <v>2300</v>
      </c>
      <c r="G392" s="245"/>
      <c r="H392" s="247">
        <v>5</v>
      </c>
      <c r="I392" s="248"/>
      <c r="J392" s="248"/>
      <c r="K392" s="245"/>
      <c r="L392" s="245"/>
      <c r="M392" s="249"/>
      <c r="N392" s="250"/>
      <c r="O392" s="251"/>
      <c r="P392" s="251"/>
      <c r="Q392" s="251"/>
      <c r="R392" s="251"/>
      <c r="S392" s="251"/>
      <c r="T392" s="251"/>
      <c r="U392" s="251"/>
      <c r="V392" s="251"/>
      <c r="W392" s="251"/>
      <c r="X392" s="252"/>
      <c r="Y392" s="13"/>
      <c r="Z392" s="13"/>
      <c r="AA392" s="13"/>
      <c r="AB392" s="13"/>
      <c r="AC392" s="13"/>
      <c r="AD392" s="13"/>
      <c r="AE392" s="13"/>
      <c r="AT392" s="253" t="s">
        <v>304</v>
      </c>
      <c r="AU392" s="253" t="s">
        <v>88</v>
      </c>
      <c r="AV392" s="13" t="s">
        <v>88</v>
      </c>
      <c r="AW392" s="13" t="s">
        <v>5</v>
      </c>
      <c r="AX392" s="13" t="s">
        <v>86</v>
      </c>
      <c r="AY392" s="253" t="s">
        <v>167</v>
      </c>
    </row>
    <row r="393" s="2" customFormat="1" ht="24.15" customHeight="1">
      <c r="A393" s="39"/>
      <c r="B393" s="40"/>
      <c r="C393" s="222" t="s">
        <v>736</v>
      </c>
      <c r="D393" s="222" t="s">
        <v>169</v>
      </c>
      <c r="E393" s="223" t="s">
        <v>2322</v>
      </c>
      <c r="F393" s="224" t="s">
        <v>2323</v>
      </c>
      <c r="G393" s="225" t="s">
        <v>182</v>
      </c>
      <c r="H393" s="226">
        <v>6</v>
      </c>
      <c r="I393" s="227"/>
      <c r="J393" s="227"/>
      <c r="K393" s="228">
        <f>ROUND(P393*H393,2)</f>
        <v>0</v>
      </c>
      <c r="L393" s="224" t="s">
        <v>173</v>
      </c>
      <c r="M393" s="45"/>
      <c r="N393" s="229" t="s">
        <v>1</v>
      </c>
      <c r="O393" s="230" t="s">
        <v>41</v>
      </c>
      <c r="P393" s="231">
        <f>I393+J393</f>
        <v>0</v>
      </c>
      <c r="Q393" s="231">
        <f>ROUND(I393*H393,2)</f>
        <v>0</v>
      </c>
      <c r="R393" s="231">
        <f>ROUND(J393*H393,2)</f>
        <v>0</v>
      </c>
      <c r="S393" s="92"/>
      <c r="T393" s="232">
        <f>S393*H393</f>
        <v>0</v>
      </c>
      <c r="U393" s="232">
        <v>8.0000000000000007E-05</v>
      </c>
      <c r="V393" s="232">
        <f>U393*H393</f>
        <v>0.00048000000000000007</v>
      </c>
      <c r="W393" s="232">
        <v>0</v>
      </c>
      <c r="X393" s="233">
        <f>W393*H393</f>
        <v>0</v>
      </c>
      <c r="Y393" s="39"/>
      <c r="Z393" s="39"/>
      <c r="AA393" s="39"/>
      <c r="AB393" s="39"/>
      <c r="AC393" s="39"/>
      <c r="AD393" s="39"/>
      <c r="AE393" s="39"/>
      <c r="AR393" s="234" t="s">
        <v>174</v>
      </c>
      <c r="AT393" s="234" t="s">
        <v>169</v>
      </c>
      <c r="AU393" s="234" t="s">
        <v>88</v>
      </c>
      <c r="AY393" s="18" t="s">
        <v>167</v>
      </c>
      <c r="BE393" s="235">
        <f>IF(O393="základní",K393,0)</f>
        <v>0</v>
      </c>
      <c r="BF393" s="235">
        <f>IF(O393="snížená",K393,0)</f>
        <v>0</v>
      </c>
      <c r="BG393" s="235">
        <f>IF(O393="zákl. přenesená",K393,0)</f>
        <v>0</v>
      </c>
      <c r="BH393" s="235">
        <f>IF(O393="sníž. přenesená",K393,0)</f>
        <v>0</v>
      </c>
      <c r="BI393" s="235">
        <f>IF(O393="nulová",K393,0)</f>
        <v>0</v>
      </c>
      <c r="BJ393" s="18" t="s">
        <v>86</v>
      </c>
      <c r="BK393" s="235">
        <f>ROUND(P393*H393,2)</f>
        <v>0</v>
      </c>
      <c r="BL393" s="18" t="s">
        <v>174</v>
      </c>
      <c r="BM393" s="234" t="s">
        <v>2324</v>
      </c>
    </row>
    <row r="394" s="2" customFormat="1">
      <c r="A394" s="39"/>
      <c r="B394" s="40"/>
      <c r="C394" s="41"/>
      <c r="D394" s="236" t="s">
        <v>176</v>
      </c>
      <c r="E394" s="41"/>
      <c r="F394" s="237" t="s">
        <v>2323</v>
      </c>
      <c r="G394" s="41"/>
      <c r="H394" s="41"/>
      <c r="I394" s="238"/>
      <c r="J394" s="238"/>
      <c r="K394" s="41"/>
      <c r="L394" s="41"/>
      <c r="M394" s="45"/>
      <c r="N394" s="239"/>
      <c r="O394" s="240"/>
      <c r="P394" s="92"/>
      <c r="Q394" s="92"/>
      <c r="R394" s="92"/>
      <c r="S394" s="92"/>
      <c r="T394" s="92"/>
      <c r="U394" s="92"/>
      <c r="V394" s="92"/>
      <c r="W394" s="92"/>
      <c r="X394" s="93"/>
      <c r="Y394" s="39"/>
      <c r="Z394" s="39"/>
      <c r="AA394" s="39"/>
      <c r="AB394" s="39"/>
      <c r="AC394" s="39"/>
      <c r="AD394" s="39"/>
      <c r="AE394" s="39"/>
      <c r="AT394" s="18" t="s">
        <v>176</v>
      </c>
      <c r="AU394" s="18" t="s">
        <v>88</v>
      </c>
    </row>
    <row r="395" s="2" customFormat="1">
      <c r="A395" s="39"/>
      <c r="B395" s="40"/>
      <c r="C395" s="41"/>
      <c r="D395" s="241" t="s">
        <v>178</v>
      </c>
      <c r="E395" s="41"/>
      <c r="F395" s="242" t="s">
        <v>2325</v>
      </c>
      <c r="G395" s="41"/>
      <c r="H395" s="41"/>
      <c r="I395" s="238"/>
      <c r="J395" s="238"/>
      <c r="K395" s="41"/>
      <c r="L395" s="41"/>
      <c r="M395" s="45"/>
      <c r="N395" s="239"/>
      <c r="O395" s="240"/>
      <c r="P395" s="92"/>
      <c r="Q395" s="92"/>
      <c r="R395" s="92"/>
      <c r="S395" s="92"/>
      <c r="T395" s="92"/>
      <c r="U395" s="92"/>
      <c r="V395" s="92"/>
      <c r="W395" s="92"/>
      <c r="X395" s="93"/>
      <c r="Y395" s="39"/>
      <c r="Z395" s="39"/>
      <c r="AA395" s="39"/>
      <c r="AB395" s="39"/>
      <c r="AC395" s="39"/>
      <c r="AD395" s="39"/>
      <c r="AE395" s="39"/>
      <c r="AT395" s="18" t="s">
        <v>178</v>
      </c>
      <c r="AU395" s="18" t="s">
        <v>88</v>
      </c>
    </row>
    <row r="396" s="13" customFormat="1">
      <c r="A396" s="13"/>
      <c r="B396" s="244"/>
      <c r="C396" s="245"/>
      <c r="D396" s="236" t="s">
        <v>304</v>
      </c>
      <c r="E396" s="268" t="s">
        <v>1</v>
      </c>
      <c r="F396" s="246" t="s">
        <v>2231</v>
      </c>
      <c r="G396" s="245"/>
      <c r="H396" s="247">
        <v>6</v>
      </c>
      <c r="I396" s="248"/>
      <c r="J396" s="248"/>
      <c r="K396" s="245"/>
      <c r="L396" s="245"/>
      <c r="M396" s="249"/>
      <c r="N396" s="250"/>
      <c r="O396" s="251"/>
      <c r="P396" s="251"/>
      <c r="Q396" s="251"/>
      <c r="R396" s="251"/>
      <c r="S396" s="251"/>
      <c r="T396" s="251"/>
      <c r="U396" s="251"/>
      <c r="V396" s="251"/>
      <c r="W396" s="251"/>
      <c r="X396" s="252"/>
      <c r="Y396" s="13"/>
      <c r="Z396" s="13"/>
      <c r="AA396" s="13"/>
      <c r="AB396" s="13"/>
      <c r="AC396" s="13"/>
      <c r="AD396" s="13"/>
      <c r="AE396" s="13"/>
      <c r="AT396" s="253" t="s">
        <v>304</v>
      </c>
      <c r="AU396" s="253" t="s">
        <v>88</v>
      </c>
      <c r="AV396" s="13" t="s">
        <v>88</v>
      </c>
      <c r="AW396" s="13" t="s">
        <v>5</v>
      </c>
      <c r="AX396" s="13" t="s">
        <v>86</v>
      </c>
      <c r="AY396" s="253" t="s">
        <v>167</v>
      </c>
    </row>
    <row r="397" s="2" customFormat="1" ht="24.15" customHeight="1">
      <c r="A397" s="39"/>
      <c r="B397" s="40"/>
      <c r="C397" s="254" t="s">
        <v>740</v>
      </c>
      <c r="D397" s="254" t="s">
        <v>345</v>
      </c>
      <c r="E397" s="255" t="s">
        <v>2326</v>
      </c>
      <c r="F397" s="256" t="s">
        <v>2327</v>
      </c>
      <c r="G397" s="257" t="s">
        <v>182</v>
      </c>
      <c r="H397" s="258">
        <v>6</v>
      </c>
      <c r="I397" s="259"/>
      <c r="J397" s="260"/>
      <c r="K397" s="261">
        <f>ROUND(P397*H397,2)</f>
        <v>0</v>
      </c>
      <c r="L397" s="256" t="s">
        <v>173</v>
      </c>
      <c r="M397" s="262"/>
      <c r="N397" s="263" t="s">
        <v>1</v>
      </c>
      <c r="O397" s="230" t="s">
        <v>41</v>
      </c>
      <c r="P397" s="231">
        <f>I397+J397</f>
        <v>0</v>
      </c>
      <c r="Q397" s="231">
        <f>ROUND(I397*H397,2)</f>
        <v>0</v>
      </c>
      <c r="R397" s="231">
        <f>ROUND(J397*H397,2)</f>
        <v>0</v>
      </c>
      <c r="S397" s="92"/>
      <c r="T397" s="232">
        <f>S397*H397</f>
        <v>0</v>
      </c>
      <c r="U397" s="232">
        <v>0.0089999999999999993</v>
      </c>
      <c r="V397" s="232">
        <f>U397*H397</f>
        <v>0.053999999999999992</v>
      </c>
      <c r="W397" s="232">
        <v>0</v>
      </c>
      <c r="X397" s="233">
        <f>W397*H397</f>
        <v>0</v>
      </c>
      <c r="Y397" s="39"/>
      <c r="Z397" s="39"/>
      <c r="AA397" s="39"/>
      <c r="AB397" s="39"/>
      <c r="AC397" s="39"/>
      <c r="AD397" s="39"/>
      <c r="AE397" s="39"/>
      <c r="AR397" s="234" t="s">
        <v>221</v>
      </c>
      <c r="AT397" s="234" t="s">
        <v>345</v>
      </c>
      <c r="AU397" s="234" t="s">
        <v>88</v>
      </c>
      <c r="AY397" s="18" t="s">
        <v>167</v>
      </c>
      <c r="BE397" s="235">
        <f>IF(O397="základní",K397,0)</f>
        <v>0</v>
      </c>
      <c r="BF397" s="235">
        <f>IF(O397="snížená",K397,0)</f>
        <v>0</v>
      </c>
      <c r="BG397" s="235">
        <f>IF(O397="zákl. přenesená",K397,0)</f>
        <v>0</v>
      </c>
      <c r="BH397" s="235">
        <f>IF(O397="sníž. přenesená",K397,0)</f>
        <v>0</v>
      </c>
      <c r="BI397" s="235">
        <f>IF(O397="nulová",K397,0)</f>
        <v>0</v>
      </c>
      <c r="BJ397" s="18" t="s">
        <v>86</v>
      </c>
      <c r="BK397" s="235">
        <f>ROUND(P397*H397,2)</f>
        <v>0</v>
      </c>
      <c r="BL397" s="18" t="s">
        <v>174</v>
      </c>
      <c r="BM397" s="234" t="s">
        <v>2328</v>
      </c>
    </row>
    <row r="398" s="2" customFormat="1">
      <c r="A398" s="39"/>
      <c r="B398" s="40"/>
      <c r="C398" s="41"/>
      <c r="D398" s="236" t="s">
        <v>176</v>
      </c>
      <c r="E398" s="41"/>
      <c r="F398" s="237" t="s">
        <v>2327</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176</v>
      </c>
      <c r="AU398" s="18" t="s">
        <v>88</v>
      </c>
    </row>
    <row r="399" s="13" customFormat="1">
      <c r="A399" s="13"/>
      <c r="B399" s="244"/>
      <c r="C399" s="245"/>
      <c r="D399" s="236" t="s">
        <v>304</v>
      </c>
      <c r="E399" s="268" t="s">
        <v>1</v>
      </c>
      <c r="F399" s="246" t="s">
        <v>2231</v>
      </c>
      <c r="G399" s="245"/>
      <c r="H399" s="247">
        <v>6</v>
      </c>
      <c r="I399" s="248"/>
      <c r="J399" s="248"/>
      <c r="K399" s="245"/>
      <c r="L399" s="245"/>
      <c r="M399" s="249"/>
      <c r="N399" s="250"/>
      <c r="O399" s="251"/>
      <c r="P399" s="251"/>
      <c r="Q399" s="251"/>
      <c r="R399" s="251"/>
      <c r="S399" s="251"/>
      <c r="T399" s="251"/>
      <c r="U399" s="251"/>
      <c r="V399" s="251"/>
      <c r="W399" s="251"/>
      <c r="X399" s="252"/>
      <c r="Y399" s="13"/>
      <c r="Z399" s="13"/>
      <c r="AA399" s="13"/>
      <c r="AB399" s="13"/>
      <c r="AC399" s="13"/>
      <c r="AD399" s="13"/>
      <c r="AE399" s="13"/>
      <c r="AT399" s="253" t="s">
        <v>304</v>
      </c>
      <c r="AU399" s="253" t="s">
        <v>88</v>
      </c>
      <c r="AV399" s="13" t="s">
        <v>88</v>
      </c>
      <c r="AW399" s="13" t="s">
        <v>5</v>
      </c>
      <c r="AX399" s="13" t="s">
        <v>86</v>
      </c>
      <c r="AY399" s="253" t="s">
        <v>167</v>
      </c>
    </row>
    <row r="400" s="12" customFormat="1" ht="22.8" customHeight="1">
      <c r="A400" s="12"/>
      <c r="B400" s="205"/>
      <c r="C400" s="206"/>
      <c r="D400" s="207" t="s">
        <v>77</v>
      </c>
      <c r="E400" s="220" t="s">
        <v>227</v>
      </c>
      <c r="F400" s="220" t="s">
        <v>2329</v>
      </c>
      <c r="G400" s="206"/>
      <c r="H400" s="206"/>
      <c r="I400" s="209"/>
      <c r="J400" s="209"/>
      <c r="K400" s="221">
        <f>BK400</f>
        <v>0</v>
      </c>
      <c r="L400" s="206"/>
      <c r="M400" s="211"/>
      <c r="N400" s="212"/>
      <c r="O400" s="213"/>
      <c r="P400" s="213"/>
      <c r="Q400" s="214">
        <f>SUM(Q401:Q411)</f>
        <v>0</v>
      </c>
      <c r="R400" s="214">
        <f>SUM(R401:R411)</f>
        <v>0</v>
      </c>
      <c r="S400" s="213"/>
      <c r="T400" s="215">
        <f>SUM(T401:T411)</f>
        <v>0</v>
      </c>
      <c r="U400" s="213"/>
      <c r="V400" s="215">
        <f>SUM(V401:V411)</f>
        <v>0.028459999999999996</v>
      </c>
      <c r="W400" s="213"/>
      <c r="X400" s="216">
        <f>SUM(X401:X411)</f>
        <v>1.6640000000000002</v>
      </c>
      <c r="Y400" s="12"/>
      <c r="Z400" s="12"/>
      <c r="AA400" s="12"/>
      <c r="AB400" s="12"/>
      <c r="AC400" s="12"/>
      <c r="AD400" s="12"/>
      <c r="AE400" s="12"/>
      <c r="AR400" s="217" t="s">
        <v>86</v>
      </c>
      <c r="AT400" s="218" t="s">
        <v>77</v>
      </c>
      <c r="AU400" s="218" t="s">
        <v>86</v>
      </c>
      <c r="AY400" s="217" t="s">
        <v>167</v>
      </c>
      <c r="BK400" s="219">
        <f>SUM(BK401:BK411)</f>
        <v>0</v>
      </c>
    </row>
    <row r="401" s="2" customFormat="1">
      <c r="A401" s="39"/>
      <c r="B401" s="40"/>
      <c r="C401" s="222" t="s">
        <v>746</v>
      </c>
      <c r="D401" s="222" t="s">
        <v>169</v>
      </c>
      <c r="E401" s="223" t="s">
        <v>2330</v>
      </c>
      <c r="F401" s="224" t="s">
        <v>2331</v>
      </c>
      <c r="G401" s="225" t="s">
        <v>576</v>
      </c>
      <c r="H401" s="226">
        <v>0.40000000000000002</v>
      </c>
      <c r="I401" s="227"/>
      <c r="J401" s="227"/>
      <c r="K401" s="228">
        <f>ROUND(P401*H401,2)</f>
        <v>0</v>
      </c>
      <c r="L401" s="224" t="s">
        <v>173</v>
      </c>
      <c r="M401" s="45"/>
      <c r="N401" s="229" t="s">
        <v>1</v>
      </c>
      <c r="O401" s="230" t="s">
        <v>41</v>
      </c>
      <c r="P401" s="231">
        <f>I401+J401</f>
        <v>0</v>
      </c>
      <c r="Q401" s="231">
        <f>ROUND(I401*H401,2)</f>
        <v>0</v>
      </c>
      <c r="R401" s="231">
        <f>ROUND(J401*H401,2)</f>
        <v>0</v>
      </c>
      <c r="S401" s="92"/>
      <c r="T401" s="232">
        <f>S401*H401</f>
        <v>0</v>
      </c>
      <c r="U401" s="232">
        <v>0.00365</v>
      </c>
      <c r="V401" s="232">
        <f>U401*H401</f>
        <v>0.0014600000000000001</v>
      </c>
      <c r="W401" s="232">
        <v>0.11</v>
      </c>
      <c r="X401" s="233">
        <f>W401*H401</f>
        <v>0.044000000000000004</v>
      </c>
      <c r="Y401" s="39"/>
      <c r="Z401" s="39"/>
      <c r="AA401" s="39"/>
      <c r="AB401" s="39"/>
      <c r="AC401" s="39"/>
      <c r="AD401" s="39"/>
      <c r="AE401" s="39"/>
      <c r="AR401" s="234" t="s">
        <v>174</v>
      </c>
      <c r="AT401" s="234" t="s">
        <v>169</v>
      </c>
      <c r="AU401" s="234" t="s">
        <v>88</v>
      </c>
      <c r="AY401" s="18" t="s">
        <v>167</v>
      </c>
      <c r="BE401" s="235">
        <f>IF(O401="základní",K401,0)</f>
        <v>0</v>
      </c>
      <c r="BF401" s="235">
        <f>IF(O401="snížená",K401,0)</f>
        <v>0</v>
      </c>
      <c r="BG401" s="235">
        <f>IF(O401="zákl. přenesená",K401,0)</f>
        <v>0</v>
      </c>
      <c r="BH401" s="235">
        <f>IF(O401="sníž. přenesená",K401,0)</f>
        <v>0</v>
      </c>
      <c r="BI401" s="235">
        <f>IF(O401="nulová",K401,0)</f>
        <v>0</v>
      </c>
      <c r="BJ401" s="18" t="s">
        <v>86</v>
      </c>
      <c r="BK401" s="235">
        <f>ROUND(P401*H401,2)</f>
        <v>0</v>
      </c>
      <c r="BL401" s="18" t="s">
        <v>174</v>
      </c>
      <c r="BM401" s="234" t="s">
        <v>2332</v>
      </c>
    </row>
    <row r="402" s="2" customFormat="1">
      <c r="A402" s="39"/>
      <c r="B402" s="40"/>
      <c r="C402" s="41"/>
      <c r="D402" s="236" t="s">
        <v>176</v>
      </c>
      <c r="E402" s="41"/>
      <c r="F402" s="237" t="s">
        <v>2331</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176</v>
      </c>
      <c r="AU402" s="18" t="s">
        <v>88</v>
      </c>
    </row>
    <row r="403" s="2" customFormat="1">
      <c r="A403" s="39"/>
      <c r="B403" s="40"/>
      <c r="C403" s="41"/>
      <c r="D403" s="241" t="s">
        <v>178</v>
      </c>
      <c r="E403" s="41"/>
      <c r="F403" s="242" t="s">
        <v>2333</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178</v>
      </c>
      <c r="AU403" s="18" t="s">
        <v>88</v>
      </c>
    </row>
    <row r="404" s="13" customFormat="1">
      <c r="A404" s="13"/>
      <c r="B404" s="244"/>
      <c r="C404" s="245"/>
      <c r="D404" s="236" t="s">
        <v>304</v>
      </c>
      <c r="E404" s="268" t="s">
        <v>1</v>
      </c>
      <c r="F404" s="246" t="s">
        <v>2334</v>
      </c>
      <c r="G404" s="245"/>
      <c r="H404" s="247">
        <v>0.20000000000000001</v>
      </c>
      <c r="I404" s="248"/>
      <c r="J404" s="248"/>
      <c r="K404" s="245"/>
      <c r="L404" s="245"/>
      <c r="M404" s="249"/>
      <c r="N404" s="250"/>
      <c r="O404" s="251"/>
      <c r="P404" s="251"/>
      <c r="Q404" s="251"/>
      <c r="R404" s="251"/>
      <c r="S404" s="251"/>
      <c r="T404" s="251"/>
      <c r="U404" s="251"/>
      <c r="V404" s="251"/>
      <c r="W404" s="251"/>
      <c r="X404" s="252"/>
      <c r="Y404" s="13"/>
      <c r="Z404" s="13"/>
      <c r="AA404" s="13"/>
      <c r="AB404" s="13"/>
      <c r="AC404" s="13"/>
      <c r="AD404" s="13"/>
      <c r="AE404" s="13"/>
      <c r="AT404" s="253" t="s">
        <v>304</v>
      </c>
      <c r="AU404" s="253" t="s">
        <v>88</v>
      </c>
      <c r="AV404" s="13" t="s">
        <v>88</v>
      </c>
      <c r="AW404" s="13" t="s">
        <v>5</v>
      </c>
      <c r="AX404" s="13" t="s">
        <v>78</v>
      </c>
      <c r="AY404" s="253" t="s">
        <v>167</v>
      </c>
    </row>
    <row r="405" s="13" customFormat="1">
      <c r="A405" s="13"/>
      <c r="B405" s="244"/>
      <c r="C405" s="245"/>
      <c r="D405" s="236" t="s">
        <v>304</v>
      </c>
      <c r="E405" s="268" t="s">
        <v>1</v>
      </c>
      <c r="F405" s="246" t="s">
        <v>2335</v>
      </c>
      <c r="G405" s="245"/>
      <c r="H405" s="247">
        <v>0.20000000000000001</v>
      </c>
      <c r="I405" s="248"/>
      <c r="J405" s="248"/>
      <c r="K405" s="245"/>
      <c r="L405" s="245"/>
      <c r="M405" s="249"/>
      <c r="N405" s="250"/>
      <c r="O405" s="251"/>
      <c r="P405" s="251"/>
      <c r="Q405" s="251"/>
      <c r="R405" s="251"/>
      <c r="S405" s="251"/>
      <c r="T405" s="251"/>
      <c r="U405" s="251"/>
      <c r="V405" s="251"/>
      <c r="W405" s="251"/>
      <c r="X405" s="252"/>
      <c r="Y405" s="13"/>
      <c r="Z405" s="13"/>
      <c r="AA405" s="13"/>
      <c r="AB405" s="13"/>
      <c r="AC405" s="13"/>
      <c r="AD405" s="13"/>
      <c r="AE405" s="13"/>
      <c r="AT405" s="253" t="s">
        <v>304</v>
      </c>
      <c r="AU405" s="253" t="s">
        <v>88</v>
      </c>
      <c r="AV405" s="13" t="s">
        <v>88</v>
      </c>
      <c r="AW405" s="13" t="s">
        <v>5</v>
      </c>
      <c r="AX405" s="13" t="s">
        <v>78</v>
      </c>
      <c r="AY405" s="253" t="s">
        <v>167</v>
      </c>
    </row>
    <row r="406" s="14" customFormat="1">
      <c r="A406" s="14"/>
      <c r="B406" s="269"/>
      <c r="C406" s="270"/>
      <c r="D406" s="236" t="s">
        <v>304</v>
      </c>
      <c r="E406" s="271" t="s">
        <v>1</v>
      </c>
      <c r="F406" s="272" t="s">
        <v>1231</v>
      </c>
      <c r="G406" s="270"/>
      <c r="H406" s="273">
        <v>0.40000000000000002</v>
      </c>
      <c r="I406" s="274"/>
      <c r="J406" s="274"/>
      <c r="K406" s="270"/>
      <c r="L406" s="270"/>
      <c r="M406" s="275"/>
      <c r="N406" s="276"/>
      <c r="O406" s="277"/>
      <c r="P406" s="277"/>
      <c r="Q406" s="277"/>
      <c r="R406" s="277"/>
      <c r="S406" s="277"/>
      <c r="T406" s="277"/>
      <c r="U406" s="277"/>
      <c r="V406" s="277"/>
      <c r="W406" s="277"/>
      <c r="X406" s="278"/>
      <c r="Y406" s="14"/>
      <c r="Z406" s="14"/>
      <c r="AA406" s="14"/>
      <c r="AB406" s="14"/>
      <c r="AC406" s="14"/>
      <c r="AD406" s="14"/>
      <c r="AE406" s="14"/>
      <c r="AT406" s="279" t="s">
        <v>304</v>
      </c>
      <c r="AU406" s="279" t="s">
        <v>88</v>
      </c>
      <c r="AV406" s="14" t="s">
        <v>174</v>
      </c>
      <c r="AW406" s="14" t="s">
        <v>5</v>
      </c>
      <c r="AX406" s="14" t="s">
        <v>86</v>
      </c>
      <c r="AY406" s="279" t="s">
        <v>167</v>
      </c>
    </row>
    <row r="407" s="2" customFormat="1">
      <c r="A407" s="39"/>
      <c r="B407" s="40"/>
      <c r="C407" s="222" t="s">
        <v>751</v>
      </c>
      <c r="D407" s="222" t="s">
        <v>169</v>
      </c>
      <c r="E407" s="223" t="s">
        <v>2336</v>
      </c>
      <c r="F407" s="224" t="s">
        <v>2337</v>
      </c>
      <c r="G407" s="225" t="s">
        <v>576</v>
      </c>
      <c r="H407" s="226">
        <v>6</v>
      </c>
      <c r="I407" s="227"/>
      <c r="J407" s="227"/>
      <c r="K407" s="228">
        <f>ROUND(P407*H407,2)</f>
        <v>0</v>
      </c>
      <c r="L407" s="224" t="s">
        <v>173</v>
      </c>
      <c r="M407" s="45"/>
      <c r="N407" s="229" t="s">
        <v>1</v>
      </c>
      <c r="O407" s="230" t="s">
        <v>41</v>
      </c>
      <c r="P407" s="231">
        <f>I407+J407</f>
        <v>0</v>
      </c>
      <c r="Q407" s="231">
        <f>ROUND(I407*H407,2)</f>
        <v>0</v>
      </c>
      <c r="R407" s="231">
        <f>ROUND(J407*H407,2)</f>
        <v>0</v>
      </c>
      <c r="S407" s="92"/>
      <c r="T407" s="232">
        <f>S407*H407</f>
        <v>0</v>
      </c>
      <c r="U407" s="232">
        <v>0.0044999999999999997</v>
      </c>
      <c r="V407" s="232">
        <f>U407*H407</f>
        <v>0.026999999999999996</v>
      </c>
      <c r="W407" s="232">
        <v>0.27000000000000002</v>
      </c>
      <c r="X407" s="233">
        <f>W407*H407</f>
        <v>1.6200000000000001</v>
      </c>
      <c r="Y407" s="39"/>
      <c r="Z407" s="39"/>
      <c r="AA407" s="39"/>
      <c r="AB407" s="39"/>
      <c r="AC407" s="39"/>
      <c r="AD407" s="39"/>
      <c r="AE407" s="39"/>
      <c r="AR407" s="234" t="s">
        <v>174</v>
      </c>
      <c r="AT407" s="234" t="s">
        <v>169</v>
      </c>
      <c r="AU407" s="234" t="s">
        <v>88</v>
      </c>
      <c r="AY407" s="18" t="s">
        <v>167</v>
      </c>
      <c r="BE407" s="235">
        <f>IF(O407="základní",K407,0)</f>
        <v>0</v>
      </c>
      <c r="BF407" s="235">
        <f>IF(O407="snížená",K407,0)</f>
        <v>0</v>
      </c>
      <c r="BG407" s="235">
        <f>IF(O407="zákl. přenesená",K407,0)</f>
        <v>0</v>
      </c>
      <c r="BH407" s="235">
        <f>IF(O407="sníž. přenesená",K407,0)</f>
        <v>0</v>
      </c>
      <c r="BI407" s="235">
        <f>IF(O407="nulová",K407,0)</f>
        <v>0</v>
      </c>
      <c r="BJ407" s="18" t="s">
        <v>86</v>
      </c>
      <c r="BK407" s="235">
        <f>ROUND(P407*H407,2)</f>
        <v>0</v>
      </c>
      <c r="BL407" s="18" t="s">
        <v>174</v>
      </c>
      <c r="BM407" s="234" t="s">
        <v>2338</v>
      </c>
    </row>
    <row r="408" s="2" customFormat="1">
      <c r="A408" s="39"/>
      <c r="B408" s="40"/>
      <c r="C408" s="41"/>
      <c r="D408" s="236" t="s">
        <v>176</v>
      </c>
      <c r="E408" s="41"/>
      <c r="F408" s="237" t="s">
        <v>2337</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176</v>
      </c>
      <c r="AU408" s="18" t="s">
        <v>88</v>
      </c>
    </row>
    <row r="409" s="2" customFormat="1">
      <c r="A409" s="39"/>
      <c r="B409" s="40"/>
      <c r="C409" s="41"/>
      <c r="D409" s="241" t="s">
        <v>178</v>
      </c>
      <c r="E409" s="41"/>
      <c r="F409" s="242" t="s">
        <v>2339</v>
      </c>
      <c r="G409" s="41"/>
      <c r="H409" s="41"/>
      <c r="I409" s="238"/>
      <c r="J409" s="238"/>
      <c r="K409" s="41"/>
      <c r="L409" s="41"/>
      <c r="M409" s="45"/>
      <c r="N409" s="239"/>
      <c r="O409" s="240"/>
      <c r="P409" s="92"/>
      <c r="Q409" s="92"/>
      <c r="R409" s="92"/>
      <c r="S409" s="92"/>
      <c r="T409" s="92"/>
      <c r="U409" s="92"/>
      <c r="V409" s="92"/>
      <c r="W409" s="92"/>
      <c r="X409" s="93"/>
      <c r="Y409" s="39"/>
      <c r="Z409" s="39"/>
      <c r="AA409" s="39"/>
      <c r="AB409" s="39"/>
      <c r="AC409" s="39"/>
      <c r="AD409" s="39"/>
      <c r="AE409" s="39"/>
      <c r="AT409" s="18" t="s">
        <v>178</v>
      </c>
      <c r="AU409" s="18" t="s">
        <v>88</v>
      </c>
    </row>
    <row r="410" s="15" customFormat="1">
      <c r="A410" s="15"/>
      <c r="B410" s="283"/>
      <c r="C410" s="284"/>
      <c r="D410" s="236" t="s">
        <v>304</v>
      </c>
      <c r="E410" s="285" t="s">
        <v>1</v>
      </c>
      <c r="F410" s="286" t="s">
        <v>2251</v>
      </c>
      <c r="G410" s="284"/>
      <c r="H410" s="285" t="s">
        <v>1</v>
      </c>
      <c r="I410" s="287"/>
      <c r="J410" s="287"/>
      <c r="K410" s="284"/>
      <c r="L410" s="284"/>
      <c r="M410" s="288"/>
      <c r="N410" s="289"/>
      <c r="O410" s="290"/>
      <c r="P410" s="290"/>
      <c r="Q410" s="290"/>
      <c r="R410" s="290"/>
      <c r="S410" s="290"/>
      <c r="T410" s="290"/>
      <c r="U410" s="290"/>
      <c r="V410" s="290"/>
      <c r="W410" s="290"/>
      <c r="X410" s="291"/>
      <c r="Y410" s="15"/>
      <c r="Z410" s="15"/>
      <c r="AA410" s="15"/>
      <c r="AB410" s="15"/>
      <c r="AC410" s="15"/>
      <c r="AD410" s="15"/>
      <c r="AE410" s="15"/>
      <c r="AT410" s="292" t="s">
        <v>304</v>
      </c>
      <c r="AU410" s="292" t="s">
        <v>88</v>
      </c>
      <c r="AV410" s="15" t="s">
        <v>86</v>
      </c>
      <c r="AW410" s="15" t="s">
        <v>5</v>
      </c>
      <c r="AX410" s="15" t="s">
        <v>78</v>
      </c>
      <c r="AY410" s="292" t="s">
        <v>167</v>
      </c>
    </row>
    <row r="411" s="13" customFormat="1">
      <c r="A411" s="13"/>
      <c r="B411" s="244"/>
      <c r="C411" s="245"/>
      <c r="D411" s="236" t="s">
        <v>304</v>
      </c>
      <c r="E411" s="268" t="s">
        <v>1</v>
      </c>
      <c r="F411" s="246" t="s">
        <v>2340</v>
      </c>
      <c r="G411" s="245"/>
      <c r="H411" s="247">
        <v>6</v>
      </c>
      <c r="I411" s="248"/>
      <c r="J411" s="248"/>
      <c r="K411" s="245"/>
      <c r="L411" s="245"/>
      <c r="M411" s="249"/>
      <c r="N411" s="250"/>
      <c r="O411" s="251"/>
      <c r="P411" s="251"/>
      <c r="Q411" s="251"/>
      <c r="R411" s="251"/>
      <c r="S411" s="251"/>
      <c r="T411" s="251"/>
      <c r="U411" s="251"/>
      <c r="V411" s="251"/>
      <c r="W411" s="251"/>
      <c r="X411" s="252"/>
      <c r="Y411" s="13"/>
      <c r="Z411" s="13"/>
      <c r="AA411" s="13"/>
      <c r="AB411" s="13"/>
      <c r="AC411" s="13"/>
      <c r="AD411" s="13"/>
      <c r="AE411" s="13"/>
      <c r="AT411" s="253" t="s">
        <v>304</v>
      </c>
      <c r="AU411" s="253" t="s">
        <v>88</v>
      </c>
      <c r="AV411" s="13" t="s">
        <v>88</v>
      </c>
      <c r="AW411" s="13" t="s">
        <v>5</v>
      </c>
      <c r="AX411" s="13" t="s">
        <v>86</v>
      </c>
      <c r="AY411" s="253" t="s">
        <v>167</v>
      </c>
    </row>
    <row r="412" s="12" customFormat="1" ht="22.8" customHeight="1">
      <c r="A412" s="12"/>
      <c r="B412" s="205"/>
      <c r="C412" s="206"/>
      <c r="D412" s="207" t="s">
        <v>77</v>
      </c>
      <c r="E412" s="220" t="s">
        <v>1281</v>
      </c>
      <c r="F412" s="220" t="s">
        <v>1282</v>
      </c>
      <c r="G412" s="206"/>
      <c r="H412" s="206"/>
      <c r="I412" s="209"/>
      <c r="J412" s="209"/>
      <c r="K412" s="221">
        <f>BK412</f>
        <v>0</v>
      </c>
      <c r="L412" s="206"/>
      <c r="M412" s="211"/>
      <c r="N412" s="212"/>
      <c r="O412" s="213"/>
      <c r="P412" s="213"/>
      <c r="Q412" s="214">
        <f>SUM(Q413:Q415)</f>
        <v>0</v>
      </c>
      <c r="R412" s="214">
        <f>SUM(R413:R415)</f>
        <v>0</v>
      </c>
      <c r="S412" s="213"/>
      <c r="T412" s="215">
        <f>SUM(T413:T415)</f>
        <v>0</v>
      </c>
      <c r="U412" s="213"/>
      <c r="V412" s="215">
        <f>SUM(V413:V415)</f>
        <v>0</v>
      </c>
      <c r="W412" s="213"/>
      <c r="X412" s="216">
        <f>SUM(X413:X415)</f>
        <v>0</v>
      </c>
      <c r="Y412" s="12"/>
      <c r="Z412" s="12"/>
      <c r="AA412" s="12"/>
      <c r="AB412" s="12"/>
      <c r="AC412" s="12"/>
      <c r="AD412" s="12"/>
      <c r="AE412" s="12"/>
      <c r="AR412" s="217" t="s">
        <v>86</v>
      </c>
      <c r="AT412" s="218" t="s">
        <v>77</v>
      </c>
      <c r="AU412" s="218" t="s">
        <v>86</v>
      </c>
      <c r="AY412" s="217" t="s">
        <v>167</v>
      </c>
      <c r="BK412" s="219">
        <f>SUM(BK413:BK415)</f>
        <v>0</v>
      </c>
    </row>
    <row r="413" s="2" customFormat="1" ht="24.15" customHeight="1">
      <c r="A413" s="39"/>
      <c r="B413" s="40"/>
      <c r="C413" s="222" t="s">
        <v>755</v>
      </c>
      <c r="D413" s="222" t="s">
        <v>169</v>
      </c>
      <c r="E413" s="223" t="s">
        <v>2341</v>
      </c>
      <c r="F413" s="224" t="s">
        <v>2342</v>
      </c>
      <c r="G413" s="225" t="s">
        <v>348</v>
      </c>
      <c r="H413" s="226">
        <v>50.700000000000003</v>
      </c>
      <c r="I413" s="227"/>
      <c r="J413" s="227"/>
      <c r="K413" s="228">
        <f>ROUND(P413*H413,2)</f>
        <v>0</v>
      </c>
      <c r="L413" s="224" t="s">
        <v>173</v>
      </c>
      <c r="M413" s="45"/>
      <c r="N413" s="229" t="s">
        <v>1</v>
      </c>
      <c r="O413" s="230" t="s">
        <v>41</v>
      </c>
      <c r="P413" s="231">
        <f>I413+J413</f>
        <v>0</v>
      </c>
      <c r="Q413" s="231">
        <f>ROUND(I413*H413,2)</f>
        <v>0</v>
      </c>
      <c r="R413" s="231">
        <f>ROUND(J413*H413,2)</f>
        <v>0</v>
      </c>
      <c r="S413" s="92"/>
      <c r="T413" s="232">
        <f>S413*H413</f>
        <v>0</v>
      </c>
      <c r="U413" s="232">
        <v>0</v>
      </c>
      <c r="V413" s="232">
        <f>U413*H413</f>
        <v>0</v>
      </c>
      <c r="W413" s="232">
        <v>0</v>
      </c>
      <c r="X413" s="233">
        <f>W413*H413</f>
        <v>0</v>
      </c>
      <c r="Y413" s="39"/>
      <c r="Z413" s="39"/>
      <c r="AA413" s="39"/>
      <c r="AB413" s="39"/>
      <c r="AC413" s="39"/>
      <c r="AD413" s="39"/>
      <c r="AE413" s="39"/>
      <c r="AR413" s="234" t="s">
        <v>174</v>
      </c>
      <c r="AT413" s="234" t="s">
        <v>169</v>
      </c>
      <c r="AU413" s="234" t="s">
        <v>88</v>
      </c>
      <c r="AY413" s="18" t="s">
        <v>167</v>
      </c>
      <c r="BE413" s="235">
        <f>IF(O413="základní",K413,0)</f>
        <v>0</v>
      </c>
      <c r="BF413" s="235">
        <f>IF(O413="snížená",K413,0)</f>
        <v>0</v>
      </c>
      <c r="BG413" s="235">
        <f>IF(O413="zákl. přenesená",K413,0)</f>
        <v>0</v>
      </c>
      <c r="BH413" s="235">
        <f>IF(O413="sníž. přenesená",K413,0)</f>
        <v>0</v>
      </c>
      <c r="BI413" s="235">
        <f>IF(O413="nulová",K413,0)</f>
        <v>0</v>
      </c>
      <c r="BJ413" s="18" t="s">
        <v>86</v>
      </c>
      <c r="BK413" s="235">
        <f>ROUND(P413*H413,2)</f>
        <v>0</v>
      </c>
      <c r="BL413" s="18" t="s">
        <v>174</v>
      </c>
      <c r="BM413" s="234" t="s">
        <v>2343</v>
      </c>
    </row>
    <row r="414" s="2" customFormat="1">
      <c r="A414" s="39"/>
      <c r="B414" s="40"/>
      <c r="C414" s="41"/>
      <c r="D414" s="236" t="s">
        <v>176</v>
      </c>
      <c r="E414" s="41"/>
      <c r="F414" s="237" t="s">
        <v>2342</v>
      </c>
      <c r="G414" s="41"/>
      <c r="H414" s="41"/>
      <c r="I414" s="238"/>
      <c r="J414" s="238"/>
      <c r="K414" s="41"/>
      <c r="L414" s="41"/>
      <c r="M414" s="45"/>
      <c r="N414" s="239"/>
      <c r="O414" s="240"/>
      <c r="P414" s="92"/>
      <c r="Q414" s="92"/>
      <c r="R414" s="92"/>
      <c r="S414" s="92"/>
      <c r="T414" s="92"/>
      <c r="U414" s="92"/>
      <c r="V414" s="92"/>
      <c r="W414" s="92"/>
      <c r="X414" s="93"/>
      <c r="Y414" s="39"/>
      <c r="Z414" s="39"/>
      <c r="AA414" s="39"/>
      <c r="AB414" s="39"/>
      <c r="AC414" s="39"/>
      <c r="AD414" s="39"/>
      <c r="AE414" s="39"/>
      <c r="AT414" s="18" t="s">
        <v>176</v>
      </c>
      <c r="AU414" s="18" t="s">
        <v>88</v>
      </c>
    </row>
    <row r="415" s="2" customFormat="1">
      <c r="A415" s="39"/>
      <c r="B415" s="40"/>
      <c r="C415" s="41"/>
      <c r="D415" s="241" t="s">
        <v>178</v>
      </c>
      <c r="E415" s="41"/>
      <c r="F415" s="242" t="s">
        <v>2344</v>
      </c>
      <c r="G415" s="41"/>
      <c r="H415" s="41"/>
      <c r="I415" s="238"/>
      <c r="J415" s="238"/>
      <c r="K415" s="41"/>
      <c r="L415" s="41"/>
      <c r="M415" s="45"/>
      <c r="N415" s="264"/>
      <c r="O415" s="265"/>
      <c r="P415" s="266"/>
      <c r="Q415" s="266"/>
      <c r="R415" s="266"/>
      <c r="S415" s="266"/>
      <c r="T415" s="266"/>
      <c r="U415" s="266"/>
      <c r="V415" s="266"/>
      <c r="W415" s="266"/>
      <c r="X415" s="267"/>
      <c r="Y415" s="39"/>
      <c r="Z415" s="39"/>
      <c r="AA415" s="39"/>
      <c r="AB415" s="39"/>
      <c r="AC415" s="39"/>
      <c r="AD415" s="39"/>
      <c r="AE415" s="39"/>
      <c r="AT415" s="18" t="s">
        <v>178</v>
      </c>
      <c r="AU415" s="18" t="s">
        <v>88</v>
      </c>
    </row>
    <row r="416" s="2" customFormat="1" ht="6.96" customHeight="1">
      <c r="A416" s="39"/>
      <c r="B416" s="67"/>
      <c r="C416" s="68"/>
      <c r="D416" s="68"/>
      <c r="E416" s="68"/>
      <c r="F416" s="68"/>
      <c r="G416" s="68"/>
      <c r="H416" s="68"/>
      <c r="I416" s="68"/>
      <c r="J416" s="68"/>
      <c r="K416" s="68"/>
      <c r="L416" s="68"/>
      <c r="M416" s="45"/>
      <c r="N416" s="39"/>
      <c r="P416" s="39"/>
      <c r="Q416" s="39"/>
      <c r="R416" s="39"/>
      <c r="S416" s="39"/>
      <c r="T416" s="39"/>
      <c r="U416" s="39"/>
      <c r="V416" s="39"/>
      <c r="W416" s="39"/>
      <c r="X416" s="39"/>
      <c r="Y416" s="39"/>
      <c r="Z416" s="39"/>
      <c r="AA416" s="39"/>
      <c r="AB416" s="39"/>
      <c r="AC416" s="39"/>
      <c r="AD416" s="39"/>
      <c r="AE416" s="39"/>
    </row>
  </sheetData>
  <sheetProtection sheet="1" autoFilter="0" formatColumns="0" formatRows="0" objects="1" scenarios="1" spinCount="100000" saltValue="tMgfpItD/iO8cpFA5mfMoIkUUfFCTajcwr8mvaW8D2s8q6jYd6l0Z3TIfL5zg1EmKzisnYi4ERo44XahmcCWjg==" hashValue="gwh0Pjr9DeLfiOgr/44GgpdLdsepyfRdLscm+1iHs3LTkfnQ8/8cKojZZLlBFWx2bJQ6mBVL82QA1tUr/KS6Jw==" algorithmName="SHA-512" password="CC35"/>
  <autoFilter ref="C121:L415"/>
  <mergeCells count="9">
    <mergeCell ref="E7:H7"/>
    <mergeCell ref="E9:H9"/>
    <mergeCell ref="E18:H18"/>
    <mergeCell ref="E27:H27"/>
    <mergeCell ref="E85:H85"/>
    <mergeCell ref="E87:H87"/>
    <mergeCell ref="E112:H112"/>
    <mergeCell ref="E114:H114"/>
    <mergeCell ref="M2:Z2"/>
  </mergeCells>
  <hyperlinks>
    <hyperlink ref="F127" r:id="rId1" display="https://podminky.urs.cz/item/CS_URS_2023_01/115101221"/>
    <hyperlink ref="F131" r:id="rId2" display="https://podminky.urs.cz/item/CS_URS_2023_01/115101301"/>
    <hyperlink ref="F135" r:id="rId3" display="https://podminky.urs.cz/item/CS_URS_2023_01/119001401"/>
    <hyperlink ref="F139" r:id="rId4" display="https://podminky.urs.cz/item/CS_URS_2023_01/119001422"/>
    <hyperlink ref="F143" r:id="rId5" display="https://podminky.urs.cz/item/CS_URS_2023_01/139001101"/>
    <hyperlink ref="F147" r:id="rId6" display="https://podminky.urs.cz/item/CS_URS_2023_01/132254205"/>
    <hyperlink ref="F175" r:id="rId7" display="https://podminky.urs.cz/item/CS_URS_2023_01/151101101"/>
    <hyperlink ref="F181" r:id="rId8" display="https://podminky.urs.cz/item/CS_URS_2023_01/151101111"/>
    <hyperlink ref="F185" r:id="rId9" display="https://podminky.urs.cz/item/CS_URS_2023_01/151101102"/>
    <hyperlink ref="F191" r:id="rId10" display="https://podminky.urs.cz/item/CS_URS_2023_01/151101112"/>
    <hyperlink ref="F195" r:id="rId11" display="https://podminky.urs.cz/item/CS_URS_2023_01/162351103"/>
    <hyperlink ref="F200" r:id="rId12" display="https://podminky.urs.cz/item/CS_URS_2023_01/167151111"/>
    <hyperlink ref="F204" r:id="rId13" display="https://podminky.urs.cz/item/CS_URS_2023_01/162751117"/>
    <hyperlink ref="F208" r:id="rId14" display="https://podminky.urs.cz/item/CS_URS_2023_01/171201231"/>
    <hyperlink ref="F212" r:id="rId15" display="https://podminky.urs.cz/item/CS_URS_2023_01/174151101"/>
    <hyperlink ref="F229" r:id="rId16" display="https://podminky.urs.cz/item/CS_URS_2023_01/175151101"/>
    <hyperlink ref="F245" r:id="rId17" display="https://podminky.urs.cz/item/CS_URS_2023_01/451573111"/>
    <hyperlink ref="F250" r:id="rId18" display="https://podminky.urs.cz/item/CS_URS_2023_01/452311131"/>
    <hyperlink ref="F255" r:id="rId19" display="https://podminky.urs.cz/item/CS_URS_2023_01/452312131"/>
    <hyperlink ref="F261" r:id="rId20" display="https://podminky.urs.cz/item/CS_URS_2023_01/831362121"/>
    <hyperlink ref="F271" r:id="rId21" display="https://podminky.urs.cz/item/CS_URS_2023_01/837361221"/>
    <hyperlink ref="F283" r:id="rId22" display="https://podminky.urs.cz/item/CS_URS_2023_01/837365121"/>
    <hyperlink ref="F291" r:id="rId23" display="https://podminky.urs.cz/item/CS_URS_2023_01/837371221"/>
    <hyperlink ref="F299" r:id="rId24" display="https://podminky.urs.cz/item/CS_URS_2023_01/837375121"/>
    <hyperlink ref="F307" r:id="rId25" display="https://podminky.urs.cz/item/CS_URS_2023_01/837395121"/>
    <hyperlink ref="F312" r:id="rId26" display="https://podminky.urs.cz/item/CS_URS_2023_01/837391921"/>
    <hyperlink ref="F317" r:id="rId27" display="https://podminky.urs.cz/item/CS_URS_2023_01/837312221"/>
    <hyperlink ref="F327" r:id="rId28" display="https://podminky.urs.cz/item/CS_URS_2023_01/871313121"/>
    <hyperlink ref="F341" r:id="rId29" display="https://podminky.urs.cz/item/CS_URS_2023_01/892362121"/>
    <hyperlink ref="F345" r:id="rId30" display="https://podminky.urs.cz/item/CS_URS_2023_01/894411121"/>
    <hyperlink ref="F350" r:id="rId31" display="https://podminky.urs.cz/item/CS_URS_2023_01/894412411"/>
    <hyperlink ref="F355" r:id="rId32" display="https://podminky.urs.cz/item/CS_URS_2023_01/894411311"/>
    <hyperlink ref="F387" r:id="rId33" display="https://podminky.urs.cz/item/CS_URS_2023_01/899104112"/>
    <hyperlink ref="F395" r:id="rId34" display="https://podminky.urs.cz/item/CS_URS_2023_01/837362221"/>
    <hyperlink ref="F403" r:id="rId35" display="https://podminky.urs.cz/item/CS_URS_2023_01/977151127"/>
    <hyperlink ref="F409" r:id="rId36" display="https://podminky.urs.cz/item/CS_URS_2023_01/977151131"/>
    <hyperlink ref="F415" r:id="rId37" display="https://podminky.urs.cz/item/CS_URS_2023_01/998275101"/>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113</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2345</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22</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22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22</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ROUND(K121,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ROUND((SUM(BE121:BE246)),  2)</f>
        <v>0</v>
      </c>
      <c r="G35" s="39"/>
      <c r="H35" s="39"/>
      <c r="I35" s="157">
        <v>0.20999999999999999</v>
      </c>
      <c r="J35" s="39"/>
      <c r="K35" s="152">
        <f>ROUND(((SUM(BE121:BE246))*I35),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ROUND((SUM(BF121:BF246)),  2)</f>
        <v>0</v>
      </c>
      <c r="G36" s="39"/>
      <c r="H36" s="39"/>
      <c r="I36" s="157">
        <v>0.14999999999999999</v>
      </c>
      <c r="J36" s="39"/>
      <c r="K36" s="152">
        <f>ROUND(((SUM(BF121:BF246))*I36),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ROUND((SUM(BG121:BG246)),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ROUND((SUM(BH121:BH246)),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ROUND((SUM(BI121:BI246)),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310 - Vodovodní přípojka</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 xml:space="preserve"> </v>
      </c>
      <c r="G91" s="41"/>
      <c r="H91" s="41"/>
      <c r="I91" s="33" t="s">
        <v>31</v>
      </c>
      <c r="J91" s="37" t="str">
        <f>E21</f>
        <v xml:space="preserve"> </v>
      </c>
      <c r="K91" s="41"/>
      <c r="L91" s="41"/>
      <c r="M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33</v>
      </c>
      <c r="J92" s="37" t="str">
        <f>E24</f>
        <v xml:space="preserve"> </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Q121</f>
        <v>0</v>
      </c>
      <c r="J96" s="111">
        <f>R121</f>
        <v>0</v>
      </c>
      <c r="K96" s="111">
        <f>K121</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Q122</f>
        <v>0</v>
      </c>
      <c r="J97" s="185">
        <f>R122</f>
        <v>0</v>
      </c>
      <c r="K97" s="185">
        <f>K122</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Q123</f>
        <v>0</v>
      </c>
      <c r="J98" s="191">
        <f>R123</f>
        <v>0</v>
      </c>
      <c r="K98" s="191">
        <f>K123</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466</v>
      </c>
      <c r="E99" s="190"/>
      <c r="F99" s="190"/>
      <c r="G99" s="190"/>
      <c r="H99" s="190"/>
      <c r="I99" s="191">
        <f>Q186</f>
        <v>0</v>
      </c>
      <c r="J99" s="191">
        <f>R186</f>
        <v>0</v>
      </c>
      <c r="K99" s="191">
        <f>K186</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468</v>
      </c>
      <c r="E100" s="190"/>
      <c r="F100" s="190"/>
      <c r="G100" s="190"/>
      <c r="H100" s="190"/>
      <c r="I100" s="191">
        <f>Q191</f>
        <v>0</v>
      </c>
      <c r="J100" s="191">
        <f>R191</f>
        <v>0</v>
      </c>
      <c r="K100" s="191">
        <f>K191</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471</v>
      </c>
      <c r="E101" s="190"/>
      <c r="F101" s="190"/>
      <c r="G101" s="190"/>
      <c r="H101" s="190"/>
      <c r="I101" s="191">
        <f>Q243</f>
        <v>0</v>
      </c>
      <c r="J101" s="191">
        <f>R243</f>
        <v>0</v>
      </c>
      <c r="K101" s="191">
        <f>K243</f>
        <v>0</v>
      </c>
      <c r="L101" s="188"/>
      <c r="M101" s="192"/>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41"/>
      <c r="M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8"/>
      <c r="M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70"/>
      <c r="M107" s="64"/>
      <c r="S107" s="39"/>
      <c r="T107" s="39"/>
      <c r="U107" s="39"/>
      <c r="V107" s="39"/>
      <c r="W107" s="39"/>
      <c r="X107" s="39"/>
      <c r="Y107" s="39"/>
      <c r="Z107" s="39"/>
      <c r="AA107" s="39"/>
      <c r="AB107" s="39"/>
      <c r="AC107" s="39"/>
      <c r="AD107" s="39"/>
      <c r="AE107" s="39"/>
    </row>
    <row r="108" s="2" customFormat="1" ht="24.96" customHeight="1">
      <c r="A108" s="39"/>
      <c r="B108" s="40"/>
      <c r="C108" s="24" t="s">
        <v>148</v>
      </c>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2" customHeight="1">
      <c r="A110" s="39"/>
      <c r="B110" s="40"/>
      <c r="C110" s="33" t="s">
        <v>17</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6.5" customHeight="1">
      <c r="A111" s="39"/>
      <c r="B111" s="40"/>
      <c r="C111" s="41"/>
      <c r="D111" s="41"/>
      <c r="E111" s="176" t="str">
        <f>E7</f>
        <v>Úpravy náměstí Republiky v rámci MPZ Tachov</v>
      </c>
      <c r="F111" s="33"/>
      <c r="G111" s="33"/>
      <c r="H111" s="33"/>
      <c r="I111" s="41"/>
      <c r="J111" s="41"/>
      <c r="K111" s="41"/>
      <c r="L111" s="41"/>
      <c r="M111" s="64"/>
      <c r="S111" s="39"/>
      <c r="T111" s="39"/>
      <c r="U111" s="39"/>
      <c r="V111" s="39"/>
      <c r="W111" s="39"/>
      <c r="X111" s="39"/>
      <c r="Y111" s="39"/>
      <c r="Z111" s="39"/>
      <c r="AA111" s="39"/>
      <c r="AB111" s="39"/>
      <c r="AC111" s="39"/>
      <c r="AD111" s="39"/>
      <c r="AE111" s="39"/>
    </row>
    <row r="112" s="2" customFormat="1" ht="12" customHeight="1">
      <c r="A112" s="39"/>
      <c r="B112" s="40"/>
      <c r="C112" s="33" t="s">
        <v>133</v>
      </c>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SO 310 - Vodovodní přípojka</v>
      </c>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F12</f>
        <v>Tachov</v>
      </c>
      <c r="G115" s="41"/>
      <c r="H115" s="41"/>
      <c r="I115" s="33" t="s">
        <v>23</v>
      </c>
      <c r="J115" s="80" t="str">
        <f>IF(J12="","",J12)</f>
        <v>11. 12. 2023</v>
      </c>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5.15" customHeight="1">
      <c r="A117" s="39"/>
      <c r="B117" s="40"/>
      <c r="C117" s="33" t="s">
        <v>25</v>
      </c>
      <c r="D117" s="41"/>
      <c r="E117" s="41"/>
      <c r="F117" s="28" t="str">
        <f>E15</f>
        <v xml:space="preserve"> </v>
      </c>
      <c r="G117" s="41"/>
      <c r="H117" s="41"/>
      <c r="I117" s="33" t="s">
        <v>31</v>
      </c>
      <c r="J117" s="37" t="str">
        <f>E21</f>
        <v xml:space="preserve"> </v>
      </c>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29</v>
      </c>
      <c r="D118" s="41"/>
      <c r="E118" s="41"/>
      <c r="F118" s="28" t="str">
        <f>IF(E18="","",E18)</f>
        <v>Vyplň údaj</v>
      </c>
      <c r="G118" s="41"/>
      <c r="H118" s="41"/>
      <c r="I118" s="33" t="s">
        <v>33</v>
      </c>
      <c r="J118" s="37" t="str">
        <f>E24</f>
        <v xml:space="preserve"> </v>
      </c>
      <c r="K118" s="41"/>
      <c r="L118" s="41"/>
      <c r="M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11" customFormat="1" ht="29.28" customHeight="1">
      <c r="A120" s="193"/>
      <c r="B120" s="194"/>
      <c r="C120" s="195" t="s">
        <v>149</v>
      </c>
      <c r="D120" s="196" t="s">
        <v>61</v>
      </c>
      <c r="E120" s="196" t="s">
        <v>57</v>
      </c>
      <c r="F120" s="196" t="s">
        <v>58</v>
      </c>
      <c r="G120" s="196" t="s">
        <v>150</v>
      </c>
      <c r="H120" s="196" t="s">
        <v>151</v>
      </c>
      <c r="I120" s="196" t="s">
        <v>152</v>
      </c>
      <c r="J120" s="196" t="s">
        <v>153</v>
      </c>
      <c r="K120" s="196" t="s">
        <v>143</v>
      </c>
      <c r="L120" s="197" t="s">
        <v>154</v>
      </c>
      <c r="M120" s="198"/>
      <c r="N120" s="101" t="s">
        <v>1</v>
      </c>
      <c r="O120" s="102" t="s">
        <v>40</v>
      </c>
      <c r="P120" s="102" t="s">
        <v>155</v>
      </c>
      <c r="Q120" s="102" t="s">
        <v>156</v>
      </c>
      <c r="R120" s="102" t="s">
        <v>157</v>
      </c>
      <c r="S120" s="102" t="s">
        <v>158</v>
      </c>
      <c r="T120" s="102" t="s">
        <v>159</v>
      </c>
      <c r="U120" s="102" t="s">
        <v>160</v>
      </c>
      <c r="V120" s="102" t="s">
        <v>161</v>
      </c>
      <c r="W120" s="102" t="s">
        <v>162</v>
      </c>
      <c r="X120" s="103" t="s">
        <v>163</v>
      </c>
      <c r="Y120" s="193"/>
      <c r="Z120" s="193"/>
      <c r="AA120" s="193"/>
      <c r="AB120" s="193"/>
      <c r="AC120" s="193"/>
      <c r="AD120" s="193"/>
      <c r="AE120" s="193"/>
    </row>
    <row r="121" s="2" customFormat="1" ht="22.8" customHeight="1">
      <c r="A121" s="39"/>
      <c r="B121" s="40"/>
      <c r="C121" s="108" t="s">
        <v>164</v>
      </c>
      <c r="D121" s="41"/>
      <c r="E121" s="41"/>
      <c r="F121" s="41"/>
      <c r="G121" s="41"/>
      <c r="H121" s="41"/>
      <c r="I121" s="41"/>
      <c r="J121" s="41"/>
      <c r="K121" s="199">
        <f>BK121</f>
        <v>0</v>
      </c>
      <c r="L121" s="41"/>
      <c r="M121" s="45"/>
      <c r="N121" s="104"/>
      <c r="O121" s="200"/>
      <c r="P121" s="105"/>
      <c r="Q121" s="201">
        <f>Q122</f>
        <v>0</v>
      </c>
      <c r="R121" s="201">
        <f>R122</f>
        <v>0</v>
      </c>
      <c r="S121" s="105"/>
      <c r="T121" s="202">
        <f>T122</f>
        <v>0</v>
      </c>
      <c r="U121" s="105"/>
      <c r="V121" s="202">
        <f>V122</f>
        <v>0.24251499999999998</v>
      </c>
      <c r="W121" s="105"/>
      <c r="X121" s="203">
        <f>X122</f>
        <v>0</v>
      </c>
      <c r="Y121" s="39"/>
      <c r="Z121" s="39"/>
      <c r="AA121" s="39"/>
      <c r="AB121" s="39"/>
      <c r="AC121" s="39"/>
      <c r="AD121" s="39"/>
      <c r="AE121" s="39"/>
      <c r="AT121" s="18" t="s">
        <v>77</v>
      </c>
      <c r="AU121" s="18" t="s">
        <v>145</v>
      </c>
      <c r="BK121" s="204">
        <f>BK122</f>
        <v>0</v>
      </c>
    </row>
    <row r="122" s="12" customFormat="1" ht="25.92" customHeight="1">
      <c r="A122" s="12"/>
      <c r="B122" s="205"/>
      <c r="C122" s="206"/>
      <c r="D122" s="207" t="s">
        <v>77</v>
      </c>
      <c r="E122" s="208" t="s">
        <v>165</v>
      </c>
      <c r="F122" s="208" t="s">
        <v>166</v>
      </c>
      <c r="G122" s="206"/>
      <c r="H122" s="206"/>
      <c r="I122" s="209"/>
      <c r="J122" s="209"/>
      <c r="K122" s="210">
        <f>BK122</f>
        <v>0</v>
      </c>
      <c r="L122" s="206"/>
      <c r="M122" s="211"/>
      <c r="N122" s="212"/>
      <c r="O122" s="213"/>
      <c r="P122" s="213"/>
      <c r="Q122" s="214">
        <f>Q123+Q186+Q191+Q243</f>
        <v>0</v>
      </c>
      <c r="R122" s="214">
        <f>R123+R186+R191+R243</f>
        <v>0</v>
      </c>
      <c r="S122" s="213"/>
      <c r="T122" s="215">
        <f>T123+T186+T191+T243</f>
        <v>0</v>
      </c>
      <c r="U122" s="213"/>
      <c r="V122" s="215">
        <f>V123+V186+V191+V243</f>
        <v>0.24251499999999998</v>
      </c>
      <c r="W122" s="213"/>
      <c r="X122" s="216">
        <f>X123+X186+X191+X243</f>
        <v>0</v>
      </c>
      <c r="Y122" s="12"/>
      <c r="Z122" s="12"/>
      <c r="AA122" s="12"/>
      <c r="AB122" s="12"/>
      <c r="AC122" s="12"/>
      <c r="AD122" s="12"/>
      <c r="AE122" s="12"/>
      <c r="AR122" s="217" t="s">
        <v>86</v>
      </c>
      <c r="AT122" s="218" t="s">
        <v>77</v>
      </c>
      <c r="AU122" s="218" t="s">
        <v>78</v>
      </c>
      <c r="AY122" s="217" t="s">
        <v>167</v>
      </c>
      <c r="BK122" s="219">
        <f>BK123+BK186+BK191+BK243</f>
        <v>0</v>
      </c>
    </row>
    <row r="123" s="12" customFormat="1" ht="22.8" customHeight="1">
      <c r="A123" s="12"/>
      <c r="B123" s="205"/>
      <c r="C123" s="206"/>
      <c r="D123" s="207" t="s">
        <v>77</v>
      </c>
      <c r="E123" s="220" t="s">
        <v>86</v>
      </c>
      <c r="F123" s="220" t="s">
        <v>168</v>
      </c>
      <c r="G123" s="206"/>
      <c r="H123" s="206"/>
      <c r="I123" s="209"/>
      <c r="J123" s="209"/>
      <c r="K123" s="221">
        <f>BK123</f>
        <v>0</v>
      </c>
      <c r="L123" s="206"/>
      <c r="M123" s="211"/>
      <c r="N123" s="212"/>
      <c r="O123" s="213"/>
      <c r="P123" s="213"/>
      <c r="Q123" s="214">
        <f>SUM(Q124:Q185)</f>
        <v>0</v>
      </c>
      <c r="R123" s="214">
        <f>SUM(R124:R185)</f>
        <v>0</v>
      </c>
      <c r="S123" s="213"/>
      <c r="T123" s="215">
        <f>SUM(T124:T185)</f>
        <v>0</v>
      </c>
      <c r="U123" s="213"/>
      <c r="V123" s="215">
        <f>SUM(V124:V185)</f>
        <v>0.092795000000000002</v>
      </c>
      <c r="W123" s="213"/>
      <c r="X123" s="216">
        <f>SUM(X124:X185)</f>
        <v>0</v>
      </c>
      <c r="Y123" s="12"/>
      <c r="Z123" s="12"/>
      <c r="AA123" s="12"/>
      <c r="AB123" s="12"/>
      <c r="AC123" s="12"/>
      <c r="AD123" s="12"/>
      <c r="AE123" s="12"/>
      <c r="AR123" s="217" t="s">
        <v>86</v>
      </c>
      <c r="AT123" s="218" t="s">
        <v>77</v>
      </c>
      <c r="AU123" s="218" t="s">
        <v>86</v>
      </c>
      <c r="AY123" s="217" t="s">
        <v>167</v>
      </c>
      <c r="BK123" s="219">
        <f>SUM(BK124:BK185)</f>
        <v>0</v>
      </c>
    </row>
    <row r="124" s="2" customFormat="1" ht="24.15" customHeight="1">
      <c r="A124" s="39"/>
      <c r="B124" s="40"/>
      <c r="C124" s="222" t="s">
        <v>86</v>
      </c>
      <c r="D124" s="222" t="s">
        <v>169</v>
      </c>
      <c r="E124" s="223" t="s">
        <v>2026</v>
      </c>
      <c r="F124" s="224" t="s">
        <v>2027</v>
      </c>
      <c r="G124" s="225" t="s">
        <v>2028</v>
      </c>
      <c r="H124" s="226">
        <v>20</v>
      </c>
      <c r="I124" s="227"/>
      <c r="J124" s="227"/>
      <c r="K124" s="228">
        <f>ROUND(P124*H124,2)</f>
        <v>0</v>
      </c>
      <c r="L124" s="224" t="s">
        <v>173</v>
      </c>
      <c r="M124" s="45"/>
      <c r="N124" s="229" t="s">
        <v>1</v>
      </c>
      <c r="O124" s="230" t="s">
        <v>41</v>
      </c>
      <c r="P124" s="231">
        <f>I124+J124</f>
        <v>0</v>
      </c>
      <c r="Q124" s="231">
        <f>ROUND(I124*H124,2)</f>
        <v>0</v>
      </c>
      <c r="R124" s="231">
        <f>ROUND(J124*H124,2)</f>
        <v>0</v>
      </c>
      <c r="S124" s="92"/>
      <c r="T124" s="232">
        <f>S124*H124</f>
        <v>0</v>
      </c>
      <c r="U124" s="232">
        <v>0.00010000000000000001</v>
      </c>
      <c r="V124" s="232">
        <f>U124*H124</f>
        <v>0.002</v>
      </c>
      <c r="W124" s="232">
        <v>0</v>
      </c>
      <c r="X124" s="233">
        <f>W124*H124</f>
        <v>0</v>
      </c>
      <c r="Y124" s="39"/>
      <c r="Z124" s="39"/>
      <c r="AA124" s="39"/>
      <c r="AB124" s="39"/>
      <c r="AC124" s="39"/>
      <c r="AD124" s="39"/>
      <c r="AE124" s="39"/>
      <c r="AR124" s="234" t="s">
        <v>174</v>
      </c>
      <c r="AT124" s="234" t="s">
        <v>169</v>
      </c>
      <c r="AU124" s="234" t="s">
        <v>88</v>
      </c>
      <c r="AY124" s="18" t="s">
        <v>167</v>
      </c>
      <c r="BE124" s="235">
        <f>IF(O124="základní",K124,0)</f>
        <v>0</v>
      </c>
      <c r="BF124" s="235">
        <f>IF(O124="snížená",K124,0)</f>
        <v>0</v>
      </c>
      <c r="BG124" s="235">
        <f>IF(O124="zákl. přenesená",K124,0)</f>
        <v>0</v>
      </c>
      <c r="BH124" s="235">
        <f>IF(O124="sníž. přenesená",K124,0)</f>
        <v>0</v>
      </c>
      <c r="BI124" s="235">
        <f>IF(O124="nulová",K124,0)</f>
        <v>0</v>
      </c>
      <c r="BJ124" s="18" t="s">
        <v>86</v>
      </c>
      <c r="BK124" s="235">
        <f>ROUND(P124*H124,2)</f>
        <v>0</v>
      </c>
      <c r="BL124" s="18" t="s">
        <v>174</v>
      </c>
      <c r="BM124" s="234" t="s">
        <v>2346</v>
      </c>
    </row>
    <row r="125" s="2" customFormat="1">
      <c r="A125" s="39"/>
      <c r="B125" s="40"/>
      <c r="C125" s="41"/>
      <c r="D125" s="236" t="s">
        <v>176</v>
      </c>
      <c r="E125" s="41"/>
      <c r="F125" s="237" t="s">
        <v>2027</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176</v>
      </c>
      <c r="AU125" s="18" t="s">
        <v>88</v>
      </c>
    </row>
    <row r="126" s="2" customFormat="1">
      <c r="A126" s="39"/>
      <c r="B126" s="40"/>
      <c r="C126" s="41"/>
      <c r="D126" s="241" t="s">
        <v>178</v>
      </c>
      <c r="E126" s="41"/>
      <c r="F126" s="242" t="s">
        <v>2030</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178</v>
      </c>
      <c r="AU126" s="18" t="s">
        <v>88</v>
      </c>
    </row>
    <row r="127" s="13" customFormat="1">
      <c r="A127" s="13"/>
      <c r="B127" s="244"/>
      <c r="C127" s="245"/>
      <c r="D127" s="236" t="s">
        <v>304</v>
      </c>
      <c r="E127" s="268" t="s">
        <v>1</v>
      </c>
      <c r="F127" s="246" t="s">
        <v>2347</v>
      </c>
      <c r="G127" s="245"/>
      <c r="H127" s="247">
        <v>20</v>
      </c>
      <c r="I127" s="248"/>
      <c r="J127" s="248"/>
      <c r="K127" s="245"/>
      <c r="L127" s="245"/>
      <c r="M127" s="249"/>
      <c r="N127" s="250"/>
      <c r="O127" s="251"/>
      <c r="P127" s="251"/>
      <c r="Q127" s="251"/>
      <c r="R127" s="251"/>
      <c r="S127" s="251"/>
      <c r="T127" s="251"/>
      <c r="U127" s="251"/>
      <c r="V127" s="251"/>
      <c r="W127" s="251"/>
      <c r="X127" s="252"/>
      <c r="Y127" s="13"/>
      <c r="Z127" s="13"/>
      <c r="AA127" s="13"/>
      <c r="AB127" s="13"/>
      <c r="AC127" s="13"/>
      <c r="AD127" s="13"/>
      <c r="AE127" s="13"/>
      <c r="AT127" s="253" t="s">
        <v>304</v>
      </c>
      <c r="AU127" s="253" t="s">
        <v>88</v>
      </c>
      <c r="AV127" s="13" t="s">
        <v>88</v>
      </c>
      <c r="AW127" s="13" t="s">
        <v>5</v>
      </c>
      <c r="AX127" s="13" t="s">
        <v>86</v>
      </c>
      <c r="AY127" s="253" t="s">
        <v>167</v>
      </c>
    </row>
    <row r="128" s="2" customFormat="1" ht="24.15" customHeight="1">
      <c r="A128" s="39"/>
      <c r="B128" s="40"/>
      <c r="C128" s="222" t="s">
        <v>88</v>
      </c>
      <c r="D128" s="222" t="s">
        <v>169</v>
      </c>
      <c r="E128" s="223" t="s">
        <v>2032</v>
      </c>
      <c r="F128" s="224" t="s">
        <v>2033</v>
      </c>
      <c r="G128" s="225" t="s">
        <v>2034</v>
      </c>
      <c r="H128" s="226">
        <v>10</v>
      </c>
      <c r="I128" s="227"/>
      <c r="J128" s="227"/>
      <c r="K128" s="228">
        <f>ROUND(P128*H128,2)</f>
        <v>0</v>
      </c>
      <c r="L128" s="224" t="s">
        <v>173</v>
      </c>
      <c r="M128" s="45"/>
      <c r="N128" s="229" t="s">
        <v>1</v>
      </c>
      <c r="O128" s="230" t="s">
        <v>41</v>
      </c>
      <c r="P128" s="231">
        <f>I128+J128</f>
        <v>0</v>
      </c>
      <c r="Q128" s="231">
        <f>ROUND(I128*H128,2)</f>
        <v>0</v>
      </c>
      <c r="R128" s="231">
        <f>ROUND(J128*H128,2)</f>
        <v>0</v>
      </c>
      <c r="S128" s="92"/>
      <c r="T128" s="232">
        <f>S128*H128</f>
        <v>0</v>
      </c>
      <c r="U128" s="232">
        <v>0</v>
      </c>
      <c r="V128" s="232">
        <f>U128*H128</f>
        <v>0</v>
      </c>
      <c r="W128" s="232">
        <v>0</v>
      </c>
      <c r="X128" s="233">
        <f>W128*H128</f>
        <v>0</v>
      </c>
      <c r="Y128" s="39"/>
      <c r="Z128" s="39"/>
      <c r="AA128" s="39"/>
      <c r="AB128" s="39"/>
      <c r="AC128" s="39"/>
      <c r="AD128" s="39"/>
      <c r="AE128" s="39"/>
      <c r="AR128" s="234" t="s">
        <v>174</v>
      </c>
      <c r="AT128" s="234" t="s">
        <v>169</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174</v>
      </c>
      <c r="BM128" s="234" t="s">
        <v>2348</v>
      </c>
    </row>
    <row r="129" s="2" customFormat="1">
      <c r="A129" s="39"/>
      <c r="B129" s="40"/>
      <c r="C129" s="41"/>
      <c r="D129" s="236" t="s">
        <v>176</v>
      </c>
      <c r="E129" s="41"/>
      <c r="F129" s="237" t="s">
        <v>2033</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2" customFormat="1">
      <c r="A130" s="39"/>
      <c r="B130" s="40"/>
      <c r="C130" s="41"/>
      <c r="D130" s="241" t="s">
        <v>178</v>
      </c>
      <c r="E130" s="41"/>
      <c r="F130" s="242" t="s">
        <v>2036</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178</v>
      </c>
      <c r="AU130" s="18" t="s">
        <v>88</v>
      </c>
    </row>
    <row r="131" s="13" customFormat="1">
      <c r="A131" s="13"/>
      <c r="B131" s="244"/>
      <c r="C131" s="245"/>
      <c r="D131" s="236" t="s">
        <v>304</v>
      </c>
      <c r="E131" s="268" t="s">
        <v>1</v>
      </c>
      <c r="F131" s="246" t="s">
        <v>2349</v>
      </c>
      <c r="G131" s="245"/>
      <c r="H131" s="247">
        <v>10</v>
      </c>
      <c r="I131" s="248"/>
      <c r="J131" s="248"/>
      <c r="K131" s="245"/>
      <c r="L131" s="245"/>
      <c r="M131" s="249"/>
      <c r="N131" s="250"/>
      <c r="O131" s="251"/>
      <c r="P131" s="251"/>
      <c r="Q131" s="251"/>
      <c r="R131" s="251"/>
      <c r="S131" s="251"/>
      <c r="T131" s="251"/>
      <c r="U131" s="251"/>
      <c r="V131" s="251"/>
      <c r="W131" s="251"/>
      <c r="X131" s="252"/>
      <c r="Y131" s="13"/>
      <c r="Z131" s="13"/>
      <c r="AA131" s="13"/>
      <c r="AB131" s="13"/>
      <c r="AC131" s="13"/>
      <c r="AD131" s="13"/>
      <c r="AE131" s="13"/>
      <c r="AT131" s="253" t="s">
        <v>304</v>
      </c>
      <c r="AU131" s="253" t="s">
        <v>88</v>
      </c>
      <c r="AV131" s="13" t="s">
        <v>88</v>
      </c>
      <c r="AW131" s="13" t="s">
        <v>5</v>
      </c>
      <c r="AX131" s="13" t="s">
        <v>86</v>
      </c>
      <c r="AY131" s="253" t="s">
        <v>167</v>
      </c>
    </row>
    <row r="132" s="2" customFormat="1" ht="24.15" customHeight="1">
      <c r="A132" s="39"/>
      <c r="B132" s="40"/>
      <c r="C132" s="222" t="s">
        <v>188</v>
      </c>
      <c r="D132" s="222" t="s">
        <v>169</v>
      </c>
      <c r="E132" s="223" t="s">
        <v>2043</v>
      </c>
      <c r="F132" s="224" t="s">
        <v>2044</v>
      </c>
      <c r="G132" s="225" t="s">
        <v>576</v>
      </c>
      <c r="H132" s="226">
        <v>1.5</v>
      </c>
      <c r="I132" s="227"/>
      <c r="J132" s="227"/>
      <c r="K132" s="228">
        <f>ROUND(P132*H132,2)</f>
        <v>0</v>
      </c>
      <c r="L132" s="224" t="s">
        <v>173</v>
      </c>
      <c r="M132" s="45"/>
      <c r="N132" s="229" t="s">
        <v>1</v>
      </c>
      <c r="O132" s="230" t="s">
        <v>41</v>
      </c>
      <c r="P132" s="231">
        <f>I132+J132</f>
        <v>0</v>
      </c>
      <c r="Q132" s="231">
        <f>ROUND(I132*H132,2)</f>
        <v>0</v>
      </c>
      <c r="R132" s="231">
        <f>ROUND(J132*H132,2)</f>
        <v>0</v>
      </c>
      <c r="S132" s="92"/>
      <c r="T132" s="232">
        <f>S132*H132</f>
        <v>0</v>
      </c>
      <c r="U132" s="232">
        <v>0.06053</v>
      </c>
      <c r="V132" s="232">
        <f>U132*H132</f>
        <v>0.090795000000000001</v>
      </c>
      <c r="W132" s="232">
        <v>0</v>
      </c>
      <c r="X132" s="233">
        <f>W132*H132</f>
        <v>0</v>
      </c>
      <c r="Y132" s="39"/>
      <c r="Z132" s="39"/>
      <c r="AA132" s="39"/>
      <c r="AB132" s="39"/>
      <c r="AC132" s="39"/>
      <c r="AD132" s="39"/>
      <c r="AE132" s="39"/>
      <c r="AR132" s="234" t="s">
        <v>174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2350</v>
      </c>
    </row>
    <row r="133" s="2" customFormat="1">
      <c r="A133" s="39"/>
      <c r="B133" s="40"/>
      <c r="C133" s="41"/>
      <c r="D133" s="236" t="s">
        <v>176</v>
      </c>
      <c r="E133" s="41"/>
      <c r="F133" s="237" t="s">
        <v>2044</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2046</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13" customFormat="1">
      <c r="A135" s="13"/>
      <c r="B135" s="244"/>
      <c r="C135" s="245"/>
      <c r="D135" s="236" t="s">
        <v>304</v>
      </c>
      <c r="E135" s="268" t="s">
        <v>1</v>
      </c>
      <c r="F135" s="246" t="s">
        <v>2351</v>
      </c>
      <c r="G135" s="245"/>
      <c r="H135" s="247">
        <v>1.5</v>
      </c>
      <c r="I135" s="248"/>
      <c r="J135" s="248"/>
      <c r="K135" s="245"/>
      <c r="L135" s="245"/>
      <c r="M135" s="249"/>
      <c r="N135" s="250"/>
      <c r="O135" s="251"/>
      <c r="P135" s="251"/>
      <c r="Q135" s="251"/>
      <c r="R135" s="251"/>
      <c r="S135" s="251"/>
      <c r="T135" s="251"/>
      <c r="U135" s="251"/>
      <c r="V135" s="251"/>
      <c r="W135" s="251"/>
      <c r="X135" s="252"/>
      <c r="Y135" s="13"/>
      <c r="Z135" s="13"/>
      <c r="AA135" s="13"/>
      <c r="AB135" s="13"/>
      <c r="AC135" s="13"/>
      <c r="AD135" s="13"/>
      <c r="AE135" s="13"/>
      <c r="AT135" s="253" t="s">
        <v>304</v>
      </c>
      <c r="AU135" s="253" t="s">
        <v>88</v>
      </c>
      <c r="AV135" s="13" t="s">
        <v>88</v>
      </c>
      <c r="AW135" s="13" t="s">
        <v>5</v>
      </c>
      <c r="AX135" s="13" t="s">
        <v>86</v>
      </c>
      <c r="AY135" s="253" t="s">
        <v>167</v>
      </c>
    </row>
    <row r="136" s="2" customFormat="1" ht="24.15" customHeight="1">
      <c r="A136" s="39"/>
      <c r="B136" s="40"/>
      <c r="C136" s="222" t="s">
        <v>174</v>
      </c>
      <c r="D136" s="222" t="s">
        <v>169</v>
      </c>
      <c r="E136" s="223" t="s">
        <v>2048</v>
      </c>
      <c r="F136" s="224" t="s">
        <v>2049</v>
      </c>
      <c r="G136" s="225" t="s">
        <v>433</v>
      </c>
      <c r="H136" s="226">
        <v>2.2999999999999998</v>
      </c>
      <c r="I136" s="227"/>
      <c r="J136" s="227"/>
      <c r="K136" s="228">
        <f>ROUND(P136*H136,2)</f>
        <v>0</v>
      </c>
      <c r="L136" s="224" t="s">
        <v>173</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174</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174</v>
      </c>
      <c r="BM136" s="234" t="s">
        <v>2352</v>
      </c>
    </row>
    <row r="137" s="2" customFormat="1">
      <c r="A137" s="39"/>
      <c r="B137" s="40"/>
      <c r="C137" s="41"/>
      <c r="D137" s="236" t="s">
        <v>176</v>
      </c>
      <c r="E137" s="41"/>
      <c r="F137" s="237" t="s">
        <v>2049</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2051</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13" customFormat="1">
      <c r="A139" s="13"/>
      <c r="B139" s="244"/>
      <c r="C139" s="245"/>
      <c r="D139" s="236" t="s">
        <v>304</v>
      </c>
      <c r="E139" s="268" t="s">
        <v>1</v>
      </c>
      <c r="F139" s="246" t="s">
        <v>2353</v>
      </c>
      <c r="G139" s="245"/>
      <c r="H139" s="247">
        <v>2.2999999999999998</v>
      </c>
      <c r="I139" s="248"/>
      <c r="J139" s="248"/>
      <c r="K139" s="245"/>
      <c r="L139" s="245"/>
      <c r="M139" s="249"/>
      <c r="N139" s="250"/>
      <c r="O139" s="251"/>
      <c r="P139" s="251"/>
      <c r="Q139" s="251"/>
      <c r="R139" s="251"/>
      <c r="S139" s="251"/>
      <c r="T139" s="251"/>
      <c r="U139" s="251"/>
      <c r="V139" s="251"/>
      <c r="W139" s="251"/>
      <c r="X139" s="252"/>
      <c r="Y139" s="13"/>
      <c r="Z139" s="13"/>
      <c r="AA139" s="13"/>
      <c r="AB139" s="13"/>
      <c r="AC139" s="13"/>
      <c r="AD139" s="13"/>
      <c r="AE139" s="13"/>
      <c r="AT139" s="253" t="s">
        <v>304</v>
      </c>
      <c r="AU139" s="253" t="s">
        <v>88</v>
      </c>
      <c r="AV139" s="13" t="s">
        <v>88</v>
      </c>
      <c r="AW139" s="13" t="s">
        <v>5</v>
      </c>
      <c r="AX139" s="13" t="s">
        <v>86</v>
      </c>
      <c r="AY139" s="253" t="s">
        <v>167</v>
      </c>
    </row>
    <row r="140" s="2" customFormat="1" ht="33" customHeight="1">
      <c r="A140" s="39"/>
      <c r="B140" s="40"/>
      <c r="C140" s="222" t="s">
        <v>201</v>
      </c>
      <c r="D140" s="222" t="s">
        <v>169</v>
      </c>
      <c r="E140" s="223" t="s">
        <v>2053</v>
      </c>
      <c r="F140" s="224" t="s">
        <v>2054</v>
      </c>
      <c r="G140" s="225" t="s">
        <v>433</v>
      </c>
      <c r="H140" s="226">
        <v>30.199999999999999</v>
      </c>
      <c r="I140" s="227"/>
      <c r="J140" s="227"/>
      <c r="K140" s="228">
        <f>ROUND(P140*H140,2)</f>
        <v>0</v>
      </c>
      <c r="L140" s="224" t="s">
        <v>173</v>
      </c>
      <c r="M140" s="45"/>
      <c r="N140" s="229" t="s">
        <v>1</v>
      </c>
      <c r="O140" s="230" t="s">
        <v>41</v>
      </c>
      <c r="P140" s="231">
        <f>I140+J140</f>
        <v>0</v>
      </c>
      <c r="Q140" s="231">
        <f>ROUND(I140*H140,2)</f>
        <v>0</v>
      </c>
      <c r="R140" s="231">
        <f>ROUND(J140*H140,2)</f>
        <v>0</v>
      </c>
      <c r="S140" s="92"/>
      <c r="T140" s="232">
        <f>S140*H140</f>
        <v>0</v>
      </c>
      <c r="U140" s="232">
        <v>0</v>
      </c>
      <c r="V140" s="232">
        <f>U140*H140</f>
        <v>0</v>
      </c>
      <c r="W140" s="232">
        <v>0</v>
      </c>
      <c r="X140" s="233">
        <f>W140*H140</f>
        <v>0</v>
      </c>
      <c r="Y140" s="39"/>
      <c r="Z140" s="39"/>
      <c r="AA140" s="39"/>
      <c r="AB140" s="39"/>
      <c r="AC140" s="39"/>
      <c r="AD140" s="39"/>
      <c r="AE140" s="39"/>
      <c r="AR140" s="234" t="s">
        <v>174</v>
      </c>
      <c r="AT140" s="234" t="s">
        <v>169</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174</v>
      </c>
      <c r="BM140" s="234" t="s">
        <v>2354</v>
      </c>
    </row>
    <row r="141" s="2" customFormat="1">
      <c r="A141" s="39"/>
      <c r="B141" s="40"/>
      <c r="C141" s="41"/>
      <c r="D141" s="236" t="s">
        <v>176</v>
      </c>
      <c r="E141" s="41"/>
      <c r="F141" s="237" t="s">
        <v>2054</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2" customFormat="1">
      <c r="A142" s="39"/>
      <c r="B142" s="40"/>
      <c r="C142" s="41"/>
      <c r="D142" s="241" t="s">
        <v>178</v>
      </c>
      <c r="E142" s="41"/>
      <c r="F142" s="242" t="s">
        <v>2056</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178</v>
      </c>
      <c r="AU142" s="18" t="s">
        <v>88</v>
      </c>
    </row>
    <row r="143" s="15" customFormat="1">
      <c r="A143" s="15"/>
      <c r="B143" s="283"/>
      <c r="C143" s="284"/>
      <c r="D143" s="236" t="s">
        <v>304</v>
      </c>
      <c r="E143" s="285" t="s">
        <v>1</v>
      </c>
      <c r="F143" s="286" t="s">
        <v>2355</v>
      </c>
      <c r="G143" s="284"/>
      <c r="H143" s="285" t="s">
        <v>1</v>
      </c>
      <c r="I143" s="287"/>
      <c r="J143" s="287"/>
      <c r="K143" s="284"/>
      <c r="L143" s="284"/>
      <c r="M143" s="288"/>
      <c r="N143" s="289"/>
      <c r="O143" s="290"/>
      <c r="P143" s="290"/>
      <c r="Q143" s="290"/>
      <c r="R143" s="290"/>
      <c r="S143" s="290"/>
      <c r="T143" s="290"/>
      <c r="U143" s="290"/>
      <c r="V143" s="290"/>
      <c r="W143" s="290"/>
      <c r="X143" s="291"/>
      <c r="Y143" s="15"/>
      <c r="Z143" s="15"/>
      <c r="AA143" s="15"/>
      <c r="AB143" s="15"/>
      <c r="AC143" s="15"/>
      <c r="AD143" s="15"/>
      <c r="AE143" s="15"/>
      <c r="AT143" s="292" t="s">
        <v>304</v>
      </c>
      <c r="AU143" s="292" t="s">
        <v>88</v>
      </c>
      <c r="AV143" s="15" t="s">
        <v>86</v>
      </c>
      <c r="AW143" s="15" t="s">
        <v>5</v>
      </c>
      <c r="AX143" s="15" t="s">
        <v>78</v>
      </c>
      <c r="AY143" s="292" t="s">
        <v>167</v>
      </c>
    </row>
    <row r="144" s="13" customFormat="1">
      <c r="A144" s="13"/>
      <c r="B144" s="244"/>
      <c r="C144" s="245"/>
      <c r="D144" s="236" t="s">
        <v>304</v>
      </c>
      <c r="E144" s="268" t="s">
        <v>1</v>
      </c>
      <c r="F144" s="246" t="s">
        <v>2356</v>
      </c>
      <c r="G144" s="245"/>
      <c r="H144" s="247">
        <v>30.199999999999999</v>
      </c>
      <c r="I144" s="248"/>
      <c r="J144" s="248"/>
      <c r="K144" s="245"/>
      <c r="L144" s="245"/>
      <c r="M144" s="249"/>
      <c r="N144" s="250"/>
      <c r="O144" s="251"/>
      <c r="P144" s="251"/>
      <c r="Q144" s="251"/>
      <c r="R144" s="251"/>
      <c r="S144" s="251"/>
      <c r="T144" s="251"/>
      <c r="U144" s="251"/>
      <c r="V144" s="251"/>
      <c r="W144" s="251"/>
      <c r="X144" s="252"/>
      <c r="Y144" s="13"/>
      <c r="Z144" s="13"/>
      <c r="AA144" s="13"/>
      <c r="AB144" s="13"/>
      <c r="AC144" s="13"/>
      <c r="AD144" s="13"/>
      <c r="AE144" s="13"/>
      <c r="AT144" s="253" t="s">
        <v>304</v>
      </c>
      <c r="AU144" s="253" t="s">
        <v>88</v>
      </c>
      <c r="AV144" s="13" t="s">
        <v>88</v>
      </c>
      <c r="AW144" s="13" t="s">
        <v>5</v>
      </c>
      <c r="AX144" s="13" t="s">
        <v>86</v>
      </c>
      <c r="AY144" s="253" t="s">
        <v>167</v>
      </c>
    </row>
    <row r="145" s="2" customFormat="1" ht="37.8" customHeight="1">
      <c r="A145" s="39"/>
      <c r="B145" s="40"/>
      <c r="C145" s="222" t="s">
        <v>208</v>
      </c>
      <c r="D145" s="222" t="s">
        <v>169</v>
      </c>
      <c r="E145" s="223" t="s">
        <v>2103</v>
      </c>
      <c r="F145" s="224" t="s">
        <v>2104</v>
      </c>
      <c r="G145" s="225" t="s">
        <v>433</v>
      </c>
      <c r="H145" s="226">
        <v>17.600000000000001</v>
      </c>
      <c r="I145" s="227"/>
      <c r="J145" s="227"/>
      <c r="K145" s="228">
        <f>ROUND(P145*H145,2)</f>
        <v>0</v>
      </c>
      <c r="L145" s="224" t="s">
        <v>173</v>
      </c>
      <c r="M145" s="45"/>
      <c r="N145" s="229" t="s">
        <v>1</v>
      </c>
      <c r="O145" s="230" t="s">
        <v>41</v>
      </c>
      <c r="P145" s="231">
        <f>I145+J145</f>
        <v>0</v>
      </c>
      <c r="Q145" s="231">
        <f>ROUND(I145*H145,2)</f>
        <v>0</v>
      </c>
      <c r="R145" s="231">
        <f>ROUND(J145*H145,2)</f>
        <v>0</v>
      </c>
      <c r="S145" s="92"/>
      <c r="T145" s="232">
        <f>S145*H145</f>
        <v>0</v>
      </c>
      <c r="U145" s="232">
        <v>0</v>
      </c>
      <c r="V145" s="232">
        <f>U145*H145</f>
        <v>0</v>
      </c>
      <c r="W145" s="232">
        <v>0</v>
      </c>
      <c r="X145" s="233">
        <f>W145*H145</f>
        <v>0</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2357</v>
      </c>
    </row>
    <row r="146" s="2" customFormat="1">
      <c r="A146" s="39"/>
      <c r="B146" s="40"/>
      <c r="C146" s="41"/>
      <c r="D146" s="236" t="s">
        <v>176</v>
      </c>
      <c r="E146" s="41"/>
      <c r="F146" s="237" t="s">
        <v>2104</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2106</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15" customFormat="1">
      <c r="A148" s="15"/>
      <c r="B148" s="283"/>
      <c r="C148" s="284"/>
      <c r="D148" s="236" t="s">
        <v>304</v>
      </c>
      <c r="E148" s="285" t="s">
        <v>1</v>
      </c>
      <c r="F148" s="286" t="s">
        <v>2358</v>
      </c>
      <c r="G148" s="284"/>
      <c r="H148" s="285" t="s">
        <v>1</v>
      </c>
      <c r="I148" s="287"/>
      <c r="J148" s="287"/>
      <c r="K148" s="284"/>
      <c r="L148" s="284"/>
      <c r="M148" s="288"/>
      <c r="N148" s="289"/>
      <c r="O148" s="290"/>
      <c r="P148" s="290"/>
      <c r="Q148" s="290"/>
      <c r="R148" s="290"/>
      <c r="S148" s="290"/>
      <c r="T148" s="290"/>
      <c r="U148" s="290"/>
      <c r="V148" s="290"/>
      <c r="W148" s="290"/>
      <c r="X148" s="291"/>
      <c r="Y148" s="15"/>
      <c r="Z148" s="15"/>
      <c r="AA148" s="15"/>
      <c r="AB148" s="15"/>
      <c r="AC148" s="15"/>
      <c r="AD148" s="15"/>
      <c r="AE148" s="15"/>
      <c r="AT148" s="292" t="s">
        <v>304</v>
      </c>
      <c r="AU148" s="292" t="s">
        <v>88</v>
      </c>
      <c r="AV148" s="15" t="s">
        <v>86</v>
      </c>
      <c r="AW148" s="15" t="s">
        <v>5</v>
      </c>
      <c r="AX148" s="15" t="s">
        <v>78</v>
      </c>
      <c r="AY148" s="292" t="s">
        <v>167</v>
      </c>
    </row>
    <row r="149" s="13" customFormat="1">
      <c r="A149" s="13"/>
      <c r="B149" s="244"/>
      <c r="C149" s="245"/>
      <c r="D149" s="236" t="s">
        <v>304</v>
      </c>
      <c r="E149" s="268" t="s">
        <v>1</v>
      </c>
      <c r="F149" s="246" t="s">
        <v>2359</v>
      </c>
      <c r="G149" s="245"/>
      <c r="H149" s="247">
        <v>17.600000000000001</v>
      </c>
      <c r="I149" s="248"/>
      <c r="J149" s="248"/>
      <c r="K149" s="245"/>
      <c r="L149" s="245"/>
      <c r="M149" s="249"/>
      <c r="N149" s="250"/>
      <c r="O149" s="251"/>
      <c r="P149" s="251"/>
      <c r="Q149" s="251"/>
      <c r="R149" s="251"/>
      <c r="S149" s="251"/>
      <c r="T149" s="251"/>
      <c r="U149" s="251"/>
      <c r="V149" s="251"/>
      <c r="W149" s="251"/>
      <c r="X149" s="252"/>
      <c r="Y149" s="13"/>
      <c r="Z149" s="13"/>
      <c r="AA149" s="13"/>
      <c r="AB149" s="13"/>
      <c r="AC149" s="13"/>
      <c r="AD149" s="13"/>
      <c r="AE149" s="13"/>
      <c r="AT149" s="253" t="s">
        <v>304</v>
      </c>
      <c r="AU149" s="253" t="s">
        <v>88</v>
      </c>
      <c r="AV149" s="13" t="s">
        <v>88</v>
      </c>
      <c r="AW149" s="13" t="s">
        <v>5</v>
      </c>
      <c r="AX149" s="13" t="s">
        <v>86</v>
      </c>
      <c r="AY149" s="253" t="s">
        <v>167</v>
      </c>
    </row>
    <row r="150" s="2" customFormat="1" ht="24.15" customHeight="1">
      <c r="A150" s="39"/>
      <c r="B150" s="40"/>
      <c r="C150" s="222" t="s">
        <v>215</v>
      </c>
      <c r="D150" s="222" t="s">
        <v>169</v>
      </c>
      <c r="E150" s="223" t="s">
        <v>2109</v>
      </c>
      <c r="F150" s="224" t="s">
        <v>2110</v>
      </c>
      <c r="G150" s="225" t="s">
        <v>433</v>
      </c>
      <c r="H150" s="226">
        <v>8.8000000000000007</v>
      </c>
      <c r="I150" s="227"/>
      <c r="J150" s="227"/>
      <c r="K150" s="228">
        <f>ROUND(P150*H150,2)</f>
        <v>0</v>
      </c>
      <c r="L150" s="224" t="s">
        <v>173</v>
      </c>
      <c r="M150" s="45"/>
      <c r="N150" s="229" t="s">
        <v>1</v>
      </c>
      <c r="O150" s="230" t="s">
        <v>41</v>
      </c>
      <c r="P150" s="231">
        <f>I150+J150</f>
        <v>0</v>
      </c>
      <c r="Q150" s="231">
        <f>ROUND(I150*H150,2)</f>
        <v>0</v>
      </c>
      <c r="R150" s="231">
        <f>ROUND(J150*H150,2)</f>
        <v>0</v>
      </c>
      <c r="S150" s="92"/>
      <c r="T150" s="232">
        <f>S150*H150</f>
        <v>0</v>
      </c>
      <c r="U150" s="232">
        <v>0</v>
      </c>
      <c r="V150" s="232">
        <f>U150*H150</f>
        <v>0</v>
      </c>
      <c r="W150" s="232">
        <v>0</v>
      </c>
      <c r="X150" s="233">
        <f>W150*H150</f>
        <v>0</v>
      </c>
      <c r="Y150" s="39"/>
      <c r="Z150" s="39"/>
      <c r="AA150" s="39"/>
      <c r="AB150" s="39"/>
      <c r="AC150" s="39"/>
      <c r="AD150" s="39"/>
      <c r="AE150" s="39"/>
      <c r="AR150" s="234" t="s">
        <v>174</v>
      </c>
      <c r="AT150" s="234" t="s">
        <v>169</v>
      </c>
      <c r="AU150" s="234" t="s">
        <v>88</v>
      </c>
      <c r="AY150" s="18" t="s">
        <v>167</v>
      </c>
      <c r="BE150" s="235">
        <f>IF(O150="základní",K150,0)</f>
        <v>0</v>
      </c>
      <c r="BF150" s="235">
        <f>IF(O150="snížená",K150,0)</f>
        <v>0</v>
      </c>
      <c r="BG150" s="235">
        <f>IF(O150="zákl. přenesená",K150,0)</f>
        <v>0</v>
      </c>
      <c r="BH150" s="235">
        <f>IF(O150="sníž. přenesená",K150,0)</f>
        <v>0</v>
      </c>
      <c r="BI150" s="235">
        <f>IF(O150="nulová",K150,0)</f>
        <v>0</v>
      </c>
      <c r="BJ150" s="18" t="s">
        <v>86</v>
      </c>
      <c r="BK150" s="235">
        <f>ROUND(P150*H150,2)</f>
        <v>0</v>
      </c>
      <c r="BL150" s="18" t="s">
        <v>174</v>
      </c>
      <c r="BM150" s="234" t="s">
        <v>2360</v>
      </c>
    </row>
    <row r="151" s="2" customFormat="1">
      <c r="A151" s="39"/>
      <c r="B151" s="40"/>
      <c r="C151" s="41"/>
      <c r="D151" s="236" t="s">
        <v>176</v>
      </c>
      <c r="E151" s="41"/>
      <c r="F151" s="237" t="s">
        <v>2110</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176</v>
      </c>
      <c r="AU151" s="18" t="s">
        <v>88</v>
      </c>
    </row>
    <row r="152" s="2" customFormat="1">
      <c r="A152" s="39"/>
      <c r="B152" s="40"/>
      <c r="C152" s="41"/>
      <c r="D152" s="241" t="s">
        <v>178</v>
      </c>
      <c r="E152" s="41"/>
      <c r="F152" s="242" t="s">
        <v>2112</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178</v>
      </c>
      <c r="AU152" s="18" t="s">
        <v>88</v>
      </c>
    </row>
    <row r="153" s="13" customFormat="1">
      <c r="A153" s="13"/>
      <c r="B153" s="244"/>
      <c r="C153" s="245"/>
      <c r="D153" s="236" t="s">
        <v>304</v>
      </c>
      <c r="E153" s="268" t="s">
        <v>1</v>
      </c>
      <c r="F153" s="246" t="s">
        <v>2361</v>
      </c>
      <c r="G153" s="245"/>
      <c r="H153" s="247">
        <v>8.8000000000000007</v>
      </c>
      <c r="I153" s="248"/>
      <c r="J153" s="248"/>
      <c r="K153" s="245"/>
      <c r="L153" s="245"/>
      <c r="M153" s="249"/>
      <c r="N153" s="250"/>
      <c r="O153" s="251"/>
      <c r="P153" s="251"/>
      <c r="Q153" s="251"/>
      <c r="R153" s="251"/>
      <c r="S153" s="251"/>
      <c r="T153" s="251"/>
      <c r="U153" s="251"/>
      <c r="V153" s="251"/>
      <c r="W153" s="251"/>
      <c r="X153" s="252"/>
      <c r="Y153" s="13"/>
      <c r="Z153" s="13"/>
      <c r="AA153" s="13"/>
      <c r="AB153" s="13"/>
      <c r="AC153" s="13"/>
      <c r="AD153" s="13"/>
      <c r="AE153" s="13"/>
      <c r="AT153" s="253" t="s">
        <v>304</v>
      </c>
      <c r="AU153" s="253" t="s">
        <v>88</v>
      </c>
      <c r="AV153" s="13" t="s">
        <v>88</v>
      </c>
      <c r="AW153" s="13" t="s">
        <v>5</v>
      </c>
      <c r="AX153" s="13" t="s">
        <v>86</v>
      </c>
      <c r="AY153" s="253" t="s">
        <v>167</v>
      </c>
    </row>
    <row r="154" s="2" customFormat="1" ht="37.8" customHeight="1">
      <c r="A154" s="39"/>
      <c r="B154" s="40"/>
      <c r="C154" s="222" t="s">
        <v>221</v>
      </c>
      <c r="D154" s="222" t="s">
        <v>169</v>
      </c>
      <c r="E154" s="223" t="s">
        <v>643</v>
      </c>
      <c r="F154" s="224" t="s">
        <v>644</v>
      </c>
      <c r="G154" s="225" t="s">
        <v>433</v>
      </c>
      <c r="H154" s="226">
        <v>44</v>
      </c>
      <c r="I154" s="227"/>
      <c r="J154" s="227"/>
      <c r="K154" s="228">
        <f>ROUND(P154*H154,2)</f>
        <v>0</v>
      </c>
      <c r="L154" s="224" t="s">
        <v>173</v>
      </c>
      <c r="M154" s="45"/>
      <c r="N154" s="229" t="s">
        <v>1</v>
      </c>
      <c r="O154" s="230" t="s">
        <v>41</v>
      </c>
      <c r="P154" s="231">
        <f>I154+J154</f>
        <v>0</v>
      </c>
      <c r="Q154" s="231">
        <f>ROUND(I154*H154,2)</f>
        <v>0</v>
      </c>
      <c r="R154" s="231">
        <f>ROUND(J154*H154,2)</f>
        <v>0</v>
      </c>
      <c r="S154" s="92"/>
      <c r="T154" s="232">
        <f>S154*H154</f>
        <v>0</v>
      </c>
      <c r="U154" s="232">
        <v>0</v>
      </c>
      <c r="V154" s="232">
        <f>U154*H154</f>
        <v>0</v>
      </c>
      <c r="W154" s="232">
        <v>0</v>
      </c>
      <c r="X154" s="233">
        <f>W154*H154</f>
        <v>0</v>
      </c>
      <c r="Y154" s="39"/>
      <c r="Z154" s="39"/>
      <c r="AA154" s="39"/>
      <c r="AB154" s="39"/>
      <c r="AC154" s="39"/>
      <c r="AD154" s="39"/>
      <c r="AE154" s="39"/>
      <c r="AR154" s="234" t="s">
        <v>174</v>
      </c>
      <c r="AT154" s="234" t="s">
        <v>169</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2362</v>
      </c>
    </row>
    <row r="155" s="2" customFormat="1">
      <c r="A155" s="39"/>
      <c r="B155" s="40"/>
      <c r="C155" s="41"/>
      <c r="D155" s="236" t="s">
        <v>176</v>
      </c>
      <c r="E155" s="41"/>
      <c r="F155" s="237" t="s">
        <v>644</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41" t="s">
        <v>178</v>
      </c>
      <c r="E156" s="41"/>
      <c r="F156" s="242" t="s">
        <v>2115</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178</v>
      </c>
      <c r="AU156" s="18" t="s">
        <v>88</v>
      </c>
    </row>
    <row r="157" s="15" customFormat="1">
      <c r="A157" s="15"/>
      <c r="B157" s="283"/>
      <c r="C157" s="284"/>
      <c r="D157" s="236" t="s">
        <v>304</v>
      </c>
      <c r="E157" s="285" t="s">
        <v>1</v>
      </c>
      <c r="F157" s="286" t="s">
        <v>2363</v>
      </c>
      <c r="G157" s="284"/>
      <c r="H157" s="285" t="s">
        <v>1</v>
      </c>
      <c r="I157" s="287"/>
      <c r="J157" s="287"/>
      <c r="K157" s="284"/>
      <c r="L157" s="284"/>
      <c r="M157" s="288"/>
      <c r="N157" s="289"/>
      <c r="O157" s="290"/>
      <c r="P157" s="290"/>
      <c r="Q157" s="290"/>
      <c r="R157" s="290"/>
      <c r="S157" s="290"/>
      <c r="T157" s="290"/>
      <c r="U157" s="290"/>
      <c r="V157" s="290"/>
      <c r="W157" s="290"/>
      <c r="X157" s="291"/>
      <c r="Y157" s="15"/>
      <c r="Z157" s="15"/>
      <c r="AA157" s="15"/>
      <c r="AB157" s="15"/>
      <c r="AC157" s="15"/>
      <c r="AD157" s="15"/>
      <c r="AE157" s="15"/>
      <c r="AT157" s="292" t="s">
        <v>304</v>
      </c>
      <c r="AU157" s="292" t="s">
        <v>88</v>
      </c>
      <c r="AV157" s="15" t="s">
        <v>86</v>
      </c>
      <c r="AW157" s="15" t="s">
        <v>5</v>
      </c>
      <c r="AX157" s="15" t="s">
        <v>78</v>
      </c>
      <c r="AY157" s="292" t="s">
        <v>167</v>
      </c>
    </row>
    <row r="158" s="13" customFormat="1">
      <c r="A158" s="13"/>
      <c r="B158" s="244"/>
      <c r="C158" s="245"/>
      <c r="D158" s="236" t="s">
        <v>304</v>
      </c>
      <c r="E158" s="268" t="s">
        <v>1</v>
      </c>
      <c r="F158" s="246" t="s">
        <v>2364</v>
      </c>
      <c r="G158" s="245"/>
      <c r="H158" s="247">
        <v>44</v>
      </c>
      <c r="I158" s="248"/>
      <c r="J158" s="248"/>
      <c r="K158" s="245"/>
      <c r="L158" s="245"/>
      <c r="M158" s="249"/>
      <c r="N158" s="250"/>
      <c r="O158" s="251"/>
      <c r="P158" s="251"/>
      <c r="Q158" s="251"/>
      <c r="R158" s="251"/>
      <c r="S158" s="251"/>
      <c r="T158" s="251"/>
      <c r="U158" s="251"/>
      <c r="V158" s="251"/>
      <c r="W158" s="251"/>
      <c r="X158" s="252"/>
      <c r="Y158" s="13"/>
      <c r="Z158" s="13"/>
      <c r="AA158" s="13"/>
      <c r="AB158" s="13"/>
      <c r="AC158" s="13"/>
      <c r="AD158" s="13"/>
      <c r="AE158" s="13"/>
      <c r="AT158" s="253" t="s">
        <v>304</v>
      </c>
      <c r="AU158" s="253" t="s">
        <v>88</v>
      </c>
      <c r="AV158" s="13" t="s">
        <v>88</v>
      </c>
      <c r="AW158" s="13" t="s">
        <v>5</v>
      </c>
      <c r="AX158" s="13" t="s">
        <v>86</v>
      </c>
      <c r="AY158" s="253" t="s">
        <v>167</v>
      </c>
    </row>
    <row r="159" s="2" customFormat="1" ht="33" customHeight="1">
      <c r="A159" s="39"/>
      <c r="B159" s="40"/>
      <c r="C159" s="222" t="s">
        <v>227</v>
      </c>
      <c r="D159" s="222" t="s">
        <v>169</v>
      </c>
      <c r="E159" s="223" t="s">
        <v>2117</v>
      </c>
      <c r="F159" s="224" t="s">
        <v>2118</v>
      </c>
      <c r="G159" s="225" t="s">
        <v>348</v>
      </c>
      <c r="H159" s="226">
        <v>14.1</v>
      </c>
      <c r="I159" s="227"/>
      <c r="J159" s="227"/>
      <c r="K159" s="228">
        <f>ROUND(P159*H159,2)</f>
        <v>0</v>
      </c>
      <c r="L159" s="224" t="s">
        <v>173</v>
      </c>
      <c r="M159" s="45"/>
      <c r="N159" s="229" t="s">
        <v>1</v>
      </c>
      <c r="O159" s="230" t="s">
        <v>41</v>
      </c>
      <c r="P159" s="231">
        <f>I159+J159</f>
        <v>0</v>
      </c>
      <c r="Q159" s="231">
        <f>ROUND(I159*H159,2)</f>
        <v>0</v>
      </c>
      <c r="R159" s="231">
        <f>ROUND(J159*H159,2)</f>
        <v>0</v>
      </c>
      <c r="S159" s="92"/>
      <c r="T159" s="232">
        <f>S159*H159</f>
        <v>0</v>
      </c>
      <c r="U159" s="232">
        <v>0</v>
      </c>
      <c r="V159" s="232">
        <f>U159*H159</f>
        <v>0</v>
      </c>
      <c r="W159" s="232">
        <v>0</v>
      </c>
      <c r="X159" s="233">
        <f>W159*H159</f>
        <v>0</v>
      </c>
      <c r="Y159" s="39"/>
      <c r="Z159" s="39"/>
      <c r="AA159" s="39"/>
      <c r="AB159" s="39"/>
      <c r="AC159" s="39"/>
      <c r="AD159" s="39"/>
      <c r="AE159" s="39"/>
      <c r="AR159" s="234" t="s">
        <v>174</v>
      </c>
      <c r="AT159" s="234" t="s">
        <v>169</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174</v>
      </c>
      <c r="BM159" s="234" t="s">
        <v>2365</v>
      </c>
    </row>
    <row r="160" s="2" customFormat="1">
      <c r="A160" s="39"/>
      <c r="B160" s="40"/>
      <c r="C160" s="41"/>
      <c r="D160" s="236" t="s">
        <v>176</v>
      </c>
      <c r="E160" s="41"/>
      <c r="F160" s="237" t="s">
        <v>2118</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176</v>
      </c>
      <c r="AU160" s="18" t="s">
        <v>88</v>
      </c>
    </row>
    <row r="161" s="2" customFormat="1">
      <c r="A161" s="39"/>
      <c r="B161" s="40"/>
      <c r="C161" s="41"/>
      <c r="D161" s="241" t="s">
        <v>178</v>
      </c>
      <c r="E161" s="41"/>
      <c r="F161" s="242" t="s">
        <v>2120</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178</v>
      </c>
      <c r="AU161" s="18" t="s">
        <v>88</v>
      </c>
    </row>
    <row r="162" s="13" customFormat="1">
      <c r="A162" s="13"/>
      <c r="B162" s="244"/>
      <c r="C162" s="245"/>
      <c r="D162" s="236" t="s">
        <v>304</v>
      </c>
      <c r="E162" s="268" t="s">
        <v>1</v>
      </c>
      <c r="F162" s="246" t="s">
        <v>2366</v>
      </c>
      <c r="G162" s="245"/>
      <c r="H162" s="247">
        <v>14.1</v>
      </c>
      <c r="I162" s="248"/>
      <c r="J162" s="248"/>
      <c r="K162" s="245"/>
      <c r="L162" s="245"/>
      <c r="M162" s="249"/>
      <c r="N162" s="250"/>
      <c r="O162" s="251"/>
      <c r="P162" s="251"/>
      <c r="Q162" s="251"/>
      <c r="R162" s="251"/>
      <c r="S162" s="251"/>
      <c r="T162" s="251"/>
      <c r="U162" s="251"/>
      <c r="V162" s="251"/>
      <c r="W162" s="251"/>
      <c r="X162" s="252"/>
      <c r="Y162" s="13"/>
      <c r="Z162" s="13"/>
      <c r="AA162" s="13"/>
      <c r="AB162" s="13"/>
      <c r="AC162" s="13"/>
      <c r="AD162" s="13"/>
      <c r="AE162" s="13"/>
      <c r="AT162" s="253" t="s">
        <v>304</v>
      </c>
      <c r="AU162" s="253" t="s">
        <v>88</v>
      </c>
      <c r="AV162" s="13" t="s">
        <v>88</v>
      </c>
      <c r="AW162" s="13" t="s">
        <v>5</v>
      </c>
      <c r="AX162" s="13" t="s">
        <v>86</v>
      </c>
      <c r="AY162" s="253" t="s">
        <v>167</v>
      </c>
    </row>
    <row r="163" s="2" customFormat="1" ht="24.15" customHeight="1">
      <c r="A163" s="39"/>
      <c r="B163" s="40"/>
      <c r="C163" s="222" t="s">
        <v>233</v>
      </c>
      <c r="D163" s="222" t="s">
        <v>169</v>
      </c>
      <c r="E163" s="223" t="s">
        <v>2122</v>
      </c>
      <c r="F163" s="224" t="s">
        <v>2123</v>
      </c>
      <c r="G163" s="225" t="s">
        <v>433</v>
      </c>
      <c r="H163" s="226">
        <v>8.8000000000000007</v>
      </c>
      <c r="I163" s="227"/>
      <c r="J163" s="227"/>
      <c r="K163" s="228">
        <f>ROUND(P163*H163,2)</f>
        <v>0</v>
      </c>
      <c r="L163" s="224" t="s">
        <v>173</v>
      </c>
      <c r="M163" s="45"/>
      <c r="N163" s="229"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2367</v>
      </c>
    </row>
    <row r="164" s="2" customFormat="1">
      <c r="A164" s="39"/>
      <c r="B164" s="40"/>
      <c r="C164" s="41"/>
      <c r="D164" s="236" t="s">
        <v>176</v>
      </c>
      <c r="E164" s="41"/>
      <c r="F164" s="237" t="s">
        <v>2123</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2125</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13" customFormat="1">
      <c r="A166" s="13"/>
      <c r="B166" s="244"/>
      <c r="C166" s="245"/>
      <c r="D166" s="236" t="s">
        <v>304</v>
      </c>
      <c r="E166" s="268" t="s">
        <v>1</v>
      </c>
      <c r="F166" s="246" t="s">
        <v>2368</v>
      </c>
      <c r="G166" s="245"/>
      <c r="H166" s="247">
        <v>30.199999999999999</v>
      </c>
      <c r="I166" s="248"/>
      <c r="J166" s="248"/>
      <c r="K166" s="245"/>
      <c r="L166" s="245"/>
      <c r="M166" s="249"/>
      <c r="N166" s="250"/>
      <c r="O166" s="251"/>
      <c r="P166" s="251"/>
      <c r="Q166" s="251"/>
      <c r="R166" s="251"/>
      <c r="S166" s="251"/>
      <c r="T166" s="251"/>
      <c r="U166" s="251"/>
      <c r="V166" s="251"/>
      <c r="W166" s="251"/>
      <c r="X166" s="252"/>
      <c r="Y166" s="13"/>
      <c r="Z166" s="13"/>
      <c r="AA166" s="13"/>
      <c r="AB166" s="13"/>
      <c r="AC166" s="13"/>
      <c r="AD166" s="13"/>
      <c r="AE166" s="13"/>
      <c r="AT166" s="253" t="s">
        <v>304</v>
      </c>
      <c r="AU166" s="253" t="s">
        <v>88</v>
      </c>
      <c r="AV166" s="13" t="s">
        <v>88</v>
      </c>
      <c r="AW166" s="13" t="s">
        <v>5</v>
      </c>
      <c r="AX166" s="13" t="s">
        <v>78</v>
      </c>
      <c r="AY166" s="253" t="s">
        <v>167</v>
      </c>
    </row>
    <row r="167" s="13" customFormat="1">
      <c r="A167" s="13"/>
      <c r="B167" s="244"/>
      <c r="C167" s="245"/>
      <c r="D167" s="236" t="s">
        <v>304</v>
      </c>
      <c r="E167" s="268" t="s">
        <v>1</v>
      </c>
      <c r="F167" s="246" t="s">
        <v>2369</v>
      </c>
      <c r="G167" s="245"/>
      <c r="H167" s="247">
        <v>-2.5</v>
      </c>
      <c r="I167" s="248"/>
      <c r="J167" s="248"/>
      <c r="K167" s="245"/>
      <c r="L167" s="245"/>
      <c r="M167" s="249"/>
      <c r="N167" s="250"/>
      <c r="O167" s="251"/>
      <c r="P167" s="251"/>
      <c r="Q167" s="251"/>
      <c r="R167" s="251"/>
      <c r="S167" s="251"/>
      <c r="T167" s="251"/>
      <c r="U167" s="251"/>
      <c r="V167" s="251"/>
      <c r="W167" s="251"/>
      <c r="X167" s="252"/>
      <c r="Y167" s="13"/>
      <c r="Z167" s="13"/>
      <c r="AA167" s="13"/>
      <c r="AB167" s="13"/>
      <c r="AC167" s="13"/>
      <c r="AD167" s="13"/>
      <c r="AE167" s="13"/>
      <c r="AT167" s="253" t="s">
        <v>304</v>
      </c>
      <c r="AU167" s="253" t="s">
        <v>88</v>
      </c>
      <c r="AV167" s="13" t="s">
        <v>88</v>
      </c>
      <c r="AW167" s="13" t="s">
        <v>5</v>
      </c>
      <c r="AX167" s="13" t="s">
        <v>78</v>
      </c>
      <c r="AY167" s="253" t="s">
        <v>167</v>
      </c>
    </row>
    <row r="168" s="13" customFormat="1">
      <c r="A168" s="13"/>
      <c r="B168" s="244"/>
      <c r="C168" s="245"/>
      <c r="D168" s="236" t="s">
        <v>304</v>
      </c>
      <c r="E168" s="268" t="s">
        <v>1</v>
      </c>
      <c r="F168" s="246" t="s">
        <v>2370</v>
      </c>
      <c r="G168" s="245"/>
      <c r="H168" s="247">
        <v>-10.1</v>
      </c>
      <c r="I168" s="248"/>
      <c r="J168" s="248"/>
      <c r="K168" s="245"/>
      <c r="L168" s="245"/>
      <c r="M168" s="249"/>
      <c r="N168" s="250"/>
      <c r="O168" s="251"/>
      <c r="P168" s="251"/>
      <c r="Q168" s="251"/>
      <c r="R168" s="251"/>
      <c r="S168" s="251"/>
      <c r="T168" s="251"/>
      <c r="U168" s="251"/>
      <c r="V168" s="251"/>
      <c r="W168" s="251"/>
      <c r="X168" s="252"/>
      <c r="Y168" s="13"/>
      <c r="Z168" s="13"/>
      <c r="AA168" s="13"/>
      <c r="AB168" s="13"/>
      <c r="AC168" s="13"/>
      <c r="AD168" s="13"/>
      <c r="AE168" s="13"/>
      <c r="AT168" s="253" t="s">
        <v>304</v>
      </c>
      <c r="AU168" s="253" t="s">
        <v>88</v>
      </c>
      <c r="AV168" s="13" t="s">
        <v>88</v>
      </c>
      <c r="AW168" s="13" t="s">
        <v>5</v>
      </c>
      <c r="AX168" s="13" t="s">
        <v>78</v>
      </c>
      <c r="AY168" s="253" t="s">
        <v>167</v>
      </c>
    </row>
    <row r="169" s="16" customFormat="1">
      <c r="A169" s="16"/>
      <c r="B169" s="293"/>
      <c r="C169" s="294"/>
      <c r="D169" s="236" t="s">
        <v>304</v>
      </c>
      <c r="E169" s="295" t="s">
        <v>1</v>
      </c>
      <c r="F169" s="296" t="s">
        <v>2133</v>
      </c>
      <c r="G169" s="294"/>
      <c r="H169" s="297">
        <v>17.600000000000001</v>
      </c>
      <c r="I169" s="298"/>
      <c r="J169" s="298"/>
      <c r="K169" s="294"/>
      <c r="L169" s="294"/>
      <c r="M169" s="299"/>
      <c r="N169" s="300"/>
      <c r="O169" s="301"/>
      <c r="P169" s="301"/>
      <c r="Q169" s="301"/>
      <c r="R169" s="301"/>
      <c r="S169" s="301"/>
      <c r="T169" s="301"/>
      <c r="U169" s="301"/>
      <c r="V169" s="301"/>
      <c r="W169" s="301"/>
      <c r="X169" s="302"/>
      <c r="Y169" s="16"/>
      <c r="Z169" s="16"/>
      <c r="AA169" s="16"/>
      <c r="AB169" s="16"/>
      <c r="AC169" s="16"/>
      <c r="AD169" s="16"/>
      <c r="AE169" s="16"/>
      <c r="AT169" s="303" t="s">
        <v>304</v>
      </c>
      <c r="AU169" s="303" t="s">
        <v>88</v>
      </c>
      <c r="AV169" s="16" t="s">
        <v>188</v>
      </c>
      <c r="AW169" s="16" t="s">
        <v>5</v>
      </c>
      <c r="AX169" s="16" t="s">
        <v>78</v>
      </c>
      <c r="AY169" s="303" t="s">
        <v>167</v>
      </c>
    </row>
    <row r="170" s="15" customFormat="1">
      <c r="A170" s="15"/>
      <c r="B170" s="283"/>
      <c r="C170" s="284"/>
      <c r="D170" s="236" t="s">
        <v>304</v>
      </c>
      <c r="E170" s="285" t="s">
        <v>1</v>
      </c>
      <c r="F170" s="286" t="s">
        <v>2134</v>
      </c>
      <c r="G170" s="284"/>
      <c r="H170" s="285" t="s">
        <v>1</v>
      </c>
      <c r="I170" s="287"/>
      <c r="J170" s="287"/>
      <c r="K170" s="284"/>
      <c r="L170" s="284"/>
      <c r="M170" s="288"/>
      <c r="N170" s="289"/>
      <c r="O170" s="290"/>
      <c r="P170" s="290"/>
      <c r="Q170" s="290"/>
      <c r="R170" s="290"/>
      <c r="S170" s="290"/>
      <c r="T170" s="290"/>
      <c r="U170" s="290"/>
      <c r="V170" s="290"/>
      <c r="W170" s="290"/>
      <c r="X170" s="291"/>
      <c r="Y170" s="15"/>
      <c r="Z170" s="15"/>
      <c r="AA170" s="15"/>
      <c r="AB170" s="15"/>
      <c r="AC170" s="15"/>
      <c r="AD170" s="15"/>
      <c r="AE170" s="15"/>
      <c r="AT170" s="292" t="s">
        <v>304</v>
      </c>
      <c r="AU170" s="292" t="s">
        <v>88</v>
      </c>
      <c r="AV170" s="15" t="s">
        <v>86</v>
      </c>
      <c r="AW170" s="15" t="s">
        <v>5</v>
      </c>
      <c r="AX170" s="15" t="s">
        <v>78</v>
      </c>
      <c r="AY170" s="292" t="s">
        <v>167</v>
      </c>
    </row>
    <row r="171" s="13" customFormat="1">
      <c r="A171" s="13"/>
      <c r="B171" s="244"/>
      <c r="C171" s="245"/>
      <c r="D171" s="236" t="s">
        <v>304</v>
      </c>
      <c r="E171" s="268" t="s">
        <v>1</v>
      </c>
      <c r="F171" s="246" t="s">
        <v>2371</v>
      </c>
      <c r="G171" s="245"/>
      <c r="H171" s="247">
        <v>8.8000000000000007</v>
      </c>
      <c r="I171" s="248"/>
      <c r="J171" s="248"/>
      <c r="K171" s="245"/>
      <c r="L171" s="245"/>
      <c r="M171" s="249"/>
      <c r="N171" s="250"/>
      <c r="O171" s="251"/>
      <c r="P171" s="251"/>
      <c r="Q171" s="251"/>
      <c r="R171" s="251"/>
      <c r="S171" s="251"/>
      <c r="T171" s="251"/>
      <c r="U171" s="251"/>
      <c r="V171" s="251"/>
      <c r="W171" s="251"/>
      <c r="X171" s="252"/>
      <c r="Y171" s="13"/>
      <c r="Z171" s="13"/>
      <c r="AA171" s="13"/>
      <c r="AB171" s="13"/>
      <c r="AC171" s="13"/>
      <c r="AD171" s="13"/>
      <c r="AE171" s="13"/>
      <c r="AT171" s="253" t="s">
        <v>304</v>
      </c>
      <c r="AU171" s="253" t="s">
        <v>88</v>
      </c>
      <c r="AV171" s="13" t="s">
        <v>88</v>
      </c>
      <c r="AW171" s="13" t="s">
        <v>5</v>
      </c>
      <c r="AX171" s="13" t="s">
        <v>86</v>
      </c>
      <c r="AY171" s="253" t="s">
        <v>167</v>
      </c>
    </row>
    <row r="172" s="2" customFormat="1" ht="16.5" customHeight="1">
      <c r="A172" s="39"/>
      <c r="B172" s="40"/>
      <c r="C172" s="222" t="s">
        <v>239</v>
      </c>
      <c r="D172" s="222" t="s">
        <v>169</v>
      </c>
      <c r="E172" s="223" t="s">
        <v>2136</v>
      </c>
      <c r="F172" s="224" t="s">
        <v>2137</v>
      </c>
      <c r="G172" s="225" t="s">
        <v>433</v>
      </c>
      <c r="H172" s="226">
        <v>8.8000000000000007</v>
      </c>
      <c r="I172" s="227"/>
      <c r="J172" s="227"/>
      <c r="K172" s="228">
        <f>ROUND(P172*H172,2)</f>
        <v>0</v>
      </c>
      <c r="L172" s="224" t="s">
        <v>1</v>
      </c>
      <c r="M172" s="45"/>
      <c r="N172" s="229" t="s">
        <v>1</v>
      </c>
      <c r="O172" s="230" t="s">
        <v>41</v>
      </c>
      <c r="P172" s="231">
        <f>I172+J172</f>
        <v>0</v>
      </c>
      <c r="Q172" s="231">
        <f>ROUND(I172*H172,2)</f>
        <v>0</v>
      </c>
      <c r="R172" s="231">
        <f>ROUND(J172*H172,2)</f>
        <v>0</v>
      </c>
      <c r="S172" s="92"/>
      <c r="T172" s="232">
        <f>S172*H172</f>
        <v>0</v>
      </c>
      <c r="U172" s="232">
        <v>0</v>
      </c>
      <c r="V172" s="232">
        <f>U172*H172</f>
        <v>0</v>
      </c>
      <c r="W172" s="232">
        <v>0</v>
      </c>
      <c r="X172" s="233">
        <f>W172*H172</f>
        <v>0</v>
      </c>
      <c r="Y172" s="39"/>
      <c r="Z172" s="39"/>
      <c r="AA172" s="39"/>
      <c r="AB172" s="39"/>
      <c r="AC172" s="39"/>
      <c r="AD172" s="39"/>
      <c r="AE172" s="39"/>
      <c r="AR172" s="234" t="s">
        <v>174</v>
      </c>
      <c r="AT172" s="234" t="s">
        <v>169</v>
      </c>
      <c r="AU172" s="234" t="s">
        <v>88</v>
      </c>
      <c r="AY172" s="18" t="s">
        <v>167</v>
      </c>
      <c r="BE172" s="235">
        <f>IF(O172="základní",K172,0)</f>
        <v>0</v>
      </c>
      <c r="BF172" s="235">
        <f>IF(O172="snížená",K172,0)</f>
        <v>0</v>
      </c>
      <c r="BG172" s="235">
        <f>IF(O172="zákl. přenesená",K172,0)</f>
        <v>0</v>
      </c>
      <c r="BH172" s="235">
        <f>IF(O172="sníž. přenesená",K172,0)</f>
        <v>0</v>
      </c>
      <c r="BI172" s="235">
        <f>IF(O172="nulová",K172,0)</f>
        <v>0</v>
      </c>
      <c r="BJ172" s="18" t="s">
        <v>86</v>
      </c>
      <c r="BK172" s="235">
        <f>ROUND(P172*H172,2)</f>
        <v>0</v>
      </c>
      <c r="BL172" s="18" t="s">
        <v>174</v>
      </c>
      <c r="BM172" s="234" t="s">
        <v>2372</v>
      </c>
    </row>
    <row r="173" s="2" customFormat="1">
      <c r="A173" s="39"/>
      <c r="B173" s="40"/>
      <c r="C173" s="41"/>
      <c r="D173" s="236" t="s">
        <v>176</v>
      </c>
      <c r="E173" s="41"/>
      <c r="F173" s="237" t="s">
        <v>2137</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176</v>
      </c>
      <c r="AU173" s="18" t="s">
        <v>88</v>
      </c>
    </row>
    <row r="174" s="15" customFormat="1">
      <c r="A174" s="15"/>
      <c r="B174" s="283"/>
      <c r="C174" s="284"/>
      <c r="D174" s="236" t="s">
        <v>304</v>
      </c>
      <c r="E174" s="285" t="s">
        <v>1</v>
      </c>
      <c r="F174" s="286" t="s">
        <v>2373</v>
      </c>
      <c r="G174" s="284"/>
      <c r="H174" s="285" t="s">
        <v>1</v>
      </c>
      <c r="I174" s="287"/>
      <c r="J174" s="287"/>
      <c r="K174" s="284"/>
      <c r="L174" s="284"/>
      <c r="M174" s="288"/>
      <c r="N174" s="289"/>
      <c r="O174" s="290"/>
      <c r="P174" s="290"/>
      <c r="Q174" s="290"/>
      <c r="R174" s="290"/>
      <c r="S174" s="290"/>
      <c r="T174" s="290"/>
      <c r="U174" s="290"/>
      <c r="V174" s="290"/>
      <c r="W174" s="290"/>
      <c r="X174" s="291"/>
      <c r="Y174" s="15"/>
      <c r="Z174" s="15"/>
      <c r="AA174" s="15"/>
      <c r="AB174" s="15"/>
      <c r="AC174" s="15"/>
      <c r="AD174" s="15"/>
      <c r="AE174" s="15"/>
      <c r="AT174" s="292" t="s">
        <v>304</v>
      </c>
      <c r="AU174" s="292" t="s">
        <v>88</v>
      </c>
      <c r="AV174" s="15" t="s">
        <v>86</v>
      </c>
      <c r="AW174" s="15" t="s">
        <v>5</v>
      </c>
      <c r="AX174" s="15" t="s">
        <v>78</v>
      </c>
      <c r="AY174" s="292" t="s">
        <v>167</v>
      </c>
    </row>
    <row r="175" s="13" customFormat="1">
      <c r="A175" s="13"/>
      <c r="B175" s="244"/>
      <c r="C175" s="245"/>
      <c r="D175" s="236" t="s">
        <v>304</v>
      </c>
      <c r="E175" s="268" t="s">
        <v>1</v>
      </c>
      <c r="F175" s="246" t="s">
        <v>2361</v>
      </c>
      <c r="G175" s="245"/>
      <c r="H175" s="247">
        <v>8.8000000000000007</v>
      </c>
      <c r="I175" s="248"/>
      <c r="J175" s="248"/>
      <c r="K175" s="245"/>
      <c r="L175" s="245"/>
      <c r="M175" s="249"/>
      <c r="N175" s="250"/>
      <c r="O175" s="251"/>
      <c r="P175" s="251"/>
      <c r="Q175" s="251"/>
      <c r="R175" s="251"/>
      <c r="S175" s="251"/>
      <c r="T175" s="251"/>
      <c r="U175" s="251"/>
      <c r="V175" s="251"/>
      <c r="W175" s="251"/>
      <c r="X175" s="252"/>
      <c r="Y175" s="13"/>
      <c r="Z175" s="13"/>
      <c r="AA175" s="13"/>
      <c r="AB175" s="13"/>
      <c r="AC175" s="13"/>
      <c r="AD175" s="13"/>
      <c r="AE175" s="13"/>
      <c r="AT175" s="253" t="s">
        <v>304</v>
      </c>
      <c r="AU175" s="253" t="s">
        <v>88</v>
      </c>
      <c r="AV175" s="13" t="s">
        <v>88</v>
      </c>
      <c r="AW175" s="13" t="s">
        <v>5</v>
      </c>
      <c r="AX175" s="13" t="s">
        <v>86</v>
      </c>
      <c r="AY175" s="253" t="s">
        <v>167</v>
      </c>
    </row>
    <row r="176" s="2" customFormat="1" ht="24.15" customHeight="1">
      <c r="A176" s="39"/>
      <c r="B176" s="40"/>
      <c r="C176" s="222" t="s">
        <v>245</v>
      </c>
      <c r="D176" s="222" t="s">
        <v>169</v>
      </c>
      <c r="E176" s="223" t="s">
        <v>2141</v>
      </c>
      <c r="F176" s="224" t="s">
        <v>2142</v>
      </c>
      <c r="G176" s="225" t="s">
        <v>433</v>
      </c>
      <c r="H176" s="226">
        <v>10.1</v>
      </c>
      <c r="I176" s="227"/>
      <c r="J176" s="227"/>
      <c r="K176" s="228">
        <f>ROUND(P176*H176,2)</f>
        <v>0</v>
      </c>
      <c r="L176" s="224" t="s">
        <v>173</v>
      </c>
      <c r="M176" s="45"/>
      <c r="N176" s="229" t="s">
        <v>1</v>
      </c>
      <c r="O176" s="230" t="s">
        <v>41</v>
      </c>
      <c r="P176" s="231">
        <f>I176+J176</f>
        <v>0</v>
      </c>
      <c r="Q176" s="231">
        <f>ROUND(I176*H176,2)</f>
        <v>0</v>
      </c>
      <c r="R176" s="231">
        <f>ROUND(J176*H176,2)</f>
        <v>0</v>
      </c>
      <c r="S176" s="92"/>
      <c r="T176" s="232">
        <f>S176*H176</f>
        <v>0</v>
      </c>
      <c r="U176" s="232">
        <v>0</v>
      </c>
      <c r="V176" s="232">
        <f>U176*H176</f>
        <v>0</v>
      </c>
      <c r="W176" s="232">
        <v>0</v>
      </c>
      <c r="X176" s="233">
        <f>W176*H176</f>
        <v>0</v>
      </c>
      <c r="Y176" s="39"/>
      <c r="Z176" s="39"/>
      <c r="AA176" s="39"/>
      <c r="AB176" s="39"/>
      <c r="AC176" s="39"/>
      <c r="AD176" s="39"/>
      <c r="AE176" s="39"/>
      <c r="AR176" s="234" t="s">
        <v>174</v>
      </c>
      <c r="AT176" s="234" t="s">
        <v>169</v>
      </c>
      <c r="AU176" s="234" t="s">
        <v>88</v>
      </c>
      <c r="AY176" s="18" t="s">
        <v>167</v>
      </c>
      <c r="BE176" s="235">
        <f>IF(O176="základní",K176,0)</f>
        <v>0</v>
      </c>
      <c r="BF176" s="235">
        <f>IF(O176="snížená",K176,0)</f>
        <v>0</v>
      </c>
      <c r="BG176" s="235">
        <f>IF(O176="zákl. přenesená",K176,0)</f>
        <v>0</v>
      </c>
      <c r="BH176" s="235">
        <f>IF(O176="sníž. přenesená",K176,0)</f>
        <v>0</v>
      </c>
      <c r="BI176" s="235">
        <f>IF(O176="nulová",K176,0)</f>
        <v>0</v>
      </c>
      <c r="BJ176" s="18" t="s">
        <v>86</v>
      </c>
      <c r="BK176" s="235">
        <f>ROUND(P176*H176,2)</f>
        <v>0</v>
      </c>
      <c r="BL176" s="18" t="s">
        <v>174</v>
      </c>
      <c r="BM176" s="234" t="s">
        <v>2374</v>
      </c>
    </row>
    <row r="177" s="2" customFormat="1">
      <c r="A177" s="39"/>
      <c r="B177" s="40"/>
      <c r="C177" s="41"/>
      <c r="D177" s="236" t="s">
        <v>176</v>
      </c>
      <c r="E177" s="41"/>
      <c r="F177" s="237" t="s">
        <v>2142</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176</v>
      </c>
      <c r="AU177" s="18" t="s">
        <v>88</v>
      </c>
    </row>
    <row r="178" s="2" customFormat="1">
      <c r="A178" s="39"/>
      <c r="B178" s="40"/>
      <c r="C178" s="41"/>
      <c r="D178" s="241" t="s">
        <v>178</v>
      </c>
      <c r="E178" s="41"/>
      <c r="F178" s="242" t="s">
        <v>2144</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178</v>
      </c>
      <c r="AU178" s="18" t="s">
        <v>88</v>
      </c>
    </row>
    <row r="179" s="13" customFormat="1">
      <c r="A179" s="13"/>
      <c r="B179" s="244"/>
      <c r="C179" s="245"/>
      <c r="D179" s="236" t="s">
        <v>304</v>
      </c>
      <c r="E179" s="268" t="s">
        <v>1</v>
      </c>
      <c r="F179" s="246" t="s">
        <v>2375</v>
      </c>
      <c r="G179" s="245"/>
      <c r="H179" s="247">
        <v>10.1</v>
      </c>
      <c r="I179" s="248"/>
      <c r="J179" s="248"/>
      <c r="K179" s="245"/>
      <c r="L179" s="245"/>
      <c r="M179" s="249"/>
      <c r="N179" s="250"/>
      <c r="O179" s="251"/>
      <c r="P179" s="251"/>
      <c r="Q179" s="251"/>
      <c r="R179" s="251"/>
      <c r="S179" s="251"/>
      <c r="T179" s="251"/>
      <c r="U179" s="251"/>
      <c r="V179" s="251"/>
      <c r="W179" s="251"/>
      <c r="X179" s="252"/>
      <c r="Y179" s="13"/>
      <c r="Z179" s="13"/>
      <c r="AA179" s="13"/>
      <c r="AB179" s="13"/>
      <c r="AC179" s="13"/>
      <c r="AD179" s="13"/>
      <c r="AE179" s="13"/>
      <c r="AT179" s="253" t="s">
        <v>304</v>
      </c>
      <c r="AU179" s="253" t="s">
        <v>88</v>
      </c>
      <c r="AV179" s="13" t="s">
        <v>88</v>
      </c>
      <c r="AW179" s="13" t="s">
        <v>5</v>
      </c>
      <c r="AX179" s="13" t="s">
        <v>86</v>
      </c>
      <c r="AY179" s="253" t="s">
        <v>167</v>
      </c>
    </row>
    <row r="180" s="2" customFormat="1" ht="24.15" customHeight="1">
      <c r="A180" s="39"/>
      <c r="B180" s="40"/>
      <c r="C180" s="254" t="s">
        <v>251</v>
      </c>
      <c r="D180" s="254" t="s">
        <v>345</v>
      </c>
      <c r="E180" s="255" t="s">
        <v>2149</v>
      </c>
      <c r="F180" s="256" t="s">
        <v>2150</v>
      </c>
      <c r="G180" s="257" t="s">
        <v>348</v>
      </c>
      <c r="H180" s="258">
        <v>19.199999999999999</v>
      </c>
      <c r="I180" s="259"/>
      <c r="J180" s="260"/>
      <c r="K180" s="261">
        <f>ROUND(P180*H180,2)</f>
        <v>0</v>
      </c>
      <c r="L180" s="256" t="s">
        <v>173</v>
      </c>
      <c r="M180" s="262"/>
      <c r="N180" s="263" t="s">
        <v>1</v>
      </c>
      <c r="O180" s="230" t="s">
        <v>41</v>
      </c>
      <c r="P180" s="231">
        <f>I180+J180</f>
        <v>0</v>
      </c>
      <c r="Q180" s="231">
        <f>ROUND(I180*H180,2)</f>
        <v>0</v>
      </c>
      <c r="R180" s="231">
        <f>ROUND(J180*H180,2)</f>
        <v>0</v>
      </c>
      <c r="S180" s="92"/>
      <c r="T180" s="232">
        <f>S180*H180</f>
        <v>0</v>
      </c>
      <c r="U180" s="232">
        <v>0</v>
      </c>
      <c r="V180" s="232">
        <f>U180*H180</f>
        <v>0</v>
      </c>
      <c r="W180" s="232">
        <v>0</v>
      </c>
      <c r="X180" s="233">
        <f>W180*H180</f>
        <v>0</v>
      </c>
      <c r="Y180" s="39"/>
      <c r="Z180" s="39"/>
      <c r="AA180" s="39"/>
      <c r="AB180" s="39"/>
      <c r="AC180" s="39"/>
      <c r="AD180" s="39"/>
      <c r="AE180" s="39"/>
      <c r="AR180" s="234" t="s">
        <v>221</v>
      </c>
      <c r="AT180" s="234" t="s">
        <v>345</v>
      </c>
      <c r="AU180" s="234" t="s">
        <v>88</v>
      </c>
      <c r="AY180" s="18" t="s">
        <v>167</v>
      </c>
      <c r="BE180" s="235">
        <f>IF(O180="základní",K180,0)</f>
        <v>0</v>
      </c>
      <c r="BF180" s="235">
        <f>IF(O180="snížená",K180,0)</f>
        <v>0</v>
      </c>
      <c r="BG180" s="235">
        <f>IF(O180="zákl. přenesená",K180,0)</f>
        <v>0</v>
      </c>
      <c r="BH180" s="235">
        <f>IF(O180="sníž. přenesená",K180,0)</f>
        <v>0</v>
      </c>
      <c r="BI180" s="235">
        <f>IF(O180="nulová",K180,0)</f>
        <v>0</v>
      </c>
      <c r="BJ180" s="18" t="s">
        <v>86</v>
      </c>
      <c r="BK180" s="235">
        <f>ROUND(P180*H180,2)</f>
        <v>0</v>
      </c>
      <c r="BL180" s="18" t="s">
        <v>174</v>
      </c>
      <c r="BM180" s="234" t="s">
        <v>2376</v>
      </c>
    </row>
    <row r="181" s="2" customFormat="1">
      <c r="A181" s="39"/>
      <c r="B181" s="40"/>
      <c r="C181" s="41"/>
      <c r="D181" s="236" t="s">
        <v>176</v>
      </c>
      <c r="E181" s="41"/>
      <c r="F181" s="237" t="s">
        <v>2150</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176</v>
      </c>
      <c r="AU181" s="18" t="s">
        <v>88</v>
      </c>
    </row>
    <row r="182" s="13" customFormat="1">
      <c r="A182" s="13"/>
      <c r="B182" s="244"/>
      <c r="C182" s="245"/>
      <c r="D182" s="236" t="s">
        <v>304</v>
      </c>
      <c r="E182" s="268" t="s">
        <v>1</v>
      </c>
      <c r="F182" s="246" t="s">
        <v>2377</v>
      </c>
      <c r="G182" s="245"/>
      <c r="H182" s="247">
        <v>19.199999999999999</v>
      </c>
      <c r="I182" s="248"/>
      <c r="J182" s="248"/>
      <c r="K182" s="245"/>
      <c r="L182" s="245"/>
      <c r="M182" s="249"/>
      <c r="N182" s="250"/>
      <c r="O182" s="251"/>
      <c r="P182" s="251"/>
      <c r="Q182" s="251"/>
      <c r="R182" s="251"/>
      <c r="S182" s="251"/>
      <c r="T182" s="251"/>
      <c r="U182" s="251"/>
      <c r="V182" s="251"/>
      <c r="W182" s="251"/>
      <c r="X182" s="252"/>
      <c r="Y182" s="13"/>
      <c r="Z182" s="13"/>
      <c r="AA182" s="13"/>
      <c r="AB182" s="13"/>
      <c r="AC182" s="13"/>
      <c r="AD182" s="13"/>
      <c r="AE182" s="13"/>
      <c r="AT182" s="253" t="s">
        <v>304</v>
      </c>
      <c r="AU182" s="253" t="s">
        <v>88</v>
      </c>
      <c r="AV182" s="13" t="s">
        <v>88</v>
      </c>
      <c r="AW182" s="13" t="s">
        <v>5</v>
      </c>
      <c r="AX182" s="13" t="s">
        <v>86</v>
      </c>
      <c r="AY182" s="253" t="s">
        <v>167</v>
      </c>
    </row>
    <row r="183" s="2" customFormat="1" ht="16.5" customHeight="1">
      <c r="A183" s="39"/>
      <c r="B183" s="40"/>
      <c r="C183" s="222" t="s">
        <v>257</v>
      </c>
      <c r="D183" s="222" t="s">
        <v>169</v>
      </c>
      <c r="E183" s="223" t="s">
        <v>2153</v>
      </c>
      <c r="F183" s="224" t="s">
        <v>2154</v>
      </c>
      <c r="G183" s="225" t="s">
        <v>2155</v>
      </c>
      <c r="H183" s="226">
        <v>1</v>
      </c>
      <c r="I183" s="227"/>
      <c r="J183" s="227"/>
      <c r="K183" s="228">
        <f>ROUND(P183*H183,2)</f>
        <v>0</v>
      </c>
      <c r="L183" s="224" t="s">
        <v>1</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2378</v>
      </c>
    </row>
    <row r="184" s="2" customFormat="1">
      <c r="A184" s="39"/>
      <c r="B184" s="40"/>
      <c r="C184" s="41"/>
      <c r="D184" s="236" t="s">
        <v>176</v>
      </c>
      <c r="E184" s="41"/>
      <c r="F184" s="237" t="s">
        <v>2154</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13" customFormat="1">
      <c r="A185" s="13"/>
      <c r="B185" s="244"/>
      <c r="C185" s="245"/>
      <c r="D185" s="236" t="s">
        <v>304</v>
      </c>
      <c r="E185" s="268" t="s">
        <v>1</v>
      </c>
      <c r="F185" s="246" t="s">
        <v>2293</v>
      </c>
      <c r="G185" s="245"/>
      <c r="H185" s="247">
        <v>1</v>
      </c>
      <c r="I185" s="248"/>
      <c r="J185" s="248"/>
      <c r="K185" s="245"/>
      <c r="L185" s="245"/>
      <c r="M185" s="249"/>
      <c r="N185" s="250"/>
      <c r="O185" s="251"/>
      <c r="P185" s="251"/>
      <c r="Q185" s="251"/>
      <c r="R185" s="251"/>
      <c r="S185" s="251"/>
      <c r="T185" s="251"/>
      <c r="U185" s="251"/>
      <c r="V185" s="251"/>
      <c r="W185" s="251"/>
      <c r="X185" s="252"/>
      <c r="Y185" s="13"/>
      <c r="Z185" s="13"/>
      <c r="AA185" s="13"/>
      <c r="AB185" s="13"/>
      <c r="AC185" s="13"/>
      <c r="AD185" s="13"/>
      <c r="AE185" s="13"/>
      <c r="AT185" s="253" t="s">
        <v>304</v>
      </c>
      <c r="AU185" s="253" t="s">
        <v>88</v>
      </c>
      <c r="AV185" s="13" t="s">
        <v>88</v>
      </c>
      <c r="AW185" s="13" t="s">
        <v>5</v>
      </c>
      <c r="AX185" s="13" t="s">
        <v>86</v>
      </c>
      <c r="AY185" s="253" t="s">
        <v>167</v>
      </c>
    </row>
    <row r="186" s="12" customFormat="1" ht="22.8" customHeight="1">
      <c r="A186" s="12"/>
      <c r="B186" s="205"/>
      <c r="C186" s="206"/>
      <c r="D186" s="207" t="s">
        <v>77</v>
      </c>
      <c r="E186" s="220" t="s">
        <v>174</v>
      </c>
      <c r="F186" s="220" t="s">
        <v>848</v>
      </c>
      <c r="G186" s="206"/>
      <c r="H186" s="206"/>
      <c r="I186" s="209"/>
      <c r="J186" s="209"/>
      <c r="K186" s="221">
        <f>BK186</f>
        <v>0</v>
      </c>
      <c r="L186" s="206"/>
      <c r="M186" s="211"/>
      <c r="N186" s="212"/>
      <c r="O186" s="213"/>
      <c r="P186" s="213"/>
      <c r="Q186" s="214">
        <f>SUM(Q187:Q190)</f>
        <v>0</v>
      </c>
      <c r="R186" s="214">
        <f>SUM(R187:R190)</f>
        <v>0</v>
      </c>
      <c r="S186" s="213"/>
      <c r="T186" s="215">
        <f>SUM(T187:T190)</f>
        <v>0</v>
      </c>
      <c r="U186" s="213"/>
      <c r="V186" s="215">
        <f>SUM(V187:V190)</f>
        <v>0</v>
      </c>
      <c r="W186" s="213"/>
      <c r="X186" s="216">
        <f>SUM(X187:X190)</f>
        <v>0</v>
      </c>
      <c r="Y186" s="12"/>
      <c r="Z186" s="12"/>
      <c r="AA186" s="12"/>
      <c r="AB186" s="12"/>
      <c r="AC186" s="12"/>
      <c r="AD186" s="12"/>
      <c r="AE186" s="12"/>
      <c r="AR186" s="217" t="s">
        <v>86</v>
      </c>
      <c r="AT186" s="218" t="s">
        <v>77</v>
      </c>
      <c r="AU186" s="218" t="s">
        <v>86</v>
      </c>
      <c r="AY186" s="217" t="s">
        <v>167</v>
      </c>
      <c r="BK186" s="219">
        <f>SUM(BK187:BK190)</f>
        <v>0</v>
      </c>
    </row>
    <row r="187" s="2" customFormat="1" ht="24.15" customHeight="1">
      <c r="A187" s="39"/>
      <c r="B187" s="40"/>
      <c r="C187" s="222" t="s">
        <v>9</v>
      </c>
      <c r="D187" s="222" t="s">
        <v>169</v>
      </c>
      <c r="E187" s="223" t="s">
        <v>2158</v>
      </c>
      <c r="F187" s="224" t="s">
        <v>2159</v>
      </c>
      <c r="G187" s="225" t="s">
        <v>433</v>
      </c>
      <c r="H187" s="226">
        <v>2.5</v>
      </c>
      <c r="I187" s="227"/>
      <c r="J187" s="227"/>
      <c r="K187" s="228">
        <f>ROUND(P187*H187,2)</f>
        <v>0</v>
      </c>
      <c r="L187" s="224" t="s">
        <v>173</v>
      </c>
      <c r="M187" s="45"/>
      <c r="N187" s="229" t="s">
        <v>1</v>
      </c>
      <c r="O187" s="230" t="s">
        <v>41</v>
      </c>
      <c r="P187" s="231">
        <f>I187+J187</f>
        <v>0</v>
      </c>
      <c r="Q187" s="231">
        <f>ROUND(I187*H187,2)</f>
        <v>0</v>
      </c>
      <c r="R187" s="231">
        <f>ROUND(J187*H187,2)</f>
        <v>0</v>
      </c>
      <c r="S187" s="92"/>
      <c r="T187" s="232">
        <f>S187*H187</f>
        <v>0</v>
      </c>
      <c r="U187" s="232">
        <v>0</v>
      </c>
      <c r="V187" s="232">
        <f>U187*H187</f>
        <v>0</v>
      </c>
      <c r="W187" s="232">
        <v>0</v>
      </c>
      <c r="X187" s="233">
        <f>W187*H187</f>
        <v>0</v>
      </c>
      <c r="Y187" s="39"/>
      <c r="Z187" s="39"/>
      <c r="AA187" s="39"/>
      <c r="AB187" s="39"/>
      <c r="AC187" s="39"/>
      <c r="AD187" s="39"/>
      <c r="AE187" s="39"/>
      <c r="AR187" s="234" t="s">
        <v>174</v>
      </c>
      <c r="AT187" s="234" t="s">
        <v>169</v>
      </c>
      <c r="AU187" s="234" t="s">
        <v>88</v>
      </c>
      <c r="AY187" s="18" t="s">
        <v>167</v>
      </c>
      <c r="BE187" s="235">
        <f>IF(O187="základní",K187,0)</f>
        <v>0</v>
      </c>
      <c r="BF187" s="235">
        <f>IF(O187="snížená",K187,0)</f>
        <v>0</v>
      </c>
      <c r="BG187" s="235">
        <f>IF(O187="zákl. přenesená",K187,0)</f>
        <v>0</v>
      </c>
      <c r="BH187" s="235">
        <f>IF(O187="sníž. přenesená",K187,0)</f>
        <v>0</v>
      </c>
      <c r="BI187" s="235">
        <f>IF(O187="nulová",K187,0)</f>
        <v>0</v>
      </c>
      <c r="BJ187" s="18" t="s">
        <v>86</v>
      </c>
      <c r="BK187" s="235">
        <f>ROUND(P187*H187,2)</f>
        <v>0</v>
      </c>
      <c r="BL187" s="18" t="s">
        <v>174</v>
      </c>
      <c r="BM187" s="234" t="s">
        <v>2379</v>
      </c>
    </row>
    <row r="188" s="2" customFormat="1">
      <c r="A188" s="39"/>
      <c r="B188" s="40"/>
      <c r="C188" s="41"/>
      <c r="D188" s="236" t="s">
        <v>176</v>
      </c>
      <c r="E188" s="41"/>
      <c r="F188" s="237" t="s">
        <v>2159</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176</v>
      </c>
      <c r="AU188" s="18" t="s">
        <v>88</v>
      </c>
    </row>
    <row r="189" s="2" customFormat="1">
      <c r="A189" s="39"/>
      <c r="B189" s="40"/>
      <c r="C189" s="41"/>
      <c r="D189" s="241" t="s">
        <v>178</v>
      </c>
      <c r="E189" s="41"/>
      <c r="F189" s="242" t="s">
        <v>2161</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178</v>
      </c>
      <c r="AU189" s="18" t="s">
        <v>88</v>
      </c>
    </row>
    <row r="190" s="13" customFormat="1">
      <c r="A190" s="13"/>
      <c r="B190" s="244"/>
      <c r="C190" s="245"/>
      <c r="D190" s="236" t="s">
        <v>304</v>
      </c>
      <c r="E190" s="268" t="s">
        <v>1</v>
      </c>
      <c r="F190" s="246" t="s">
        <v>2380</v>
      </c>
      <c r="G190" s="245"/>
      <c r="H190" s="247">
        <v>2.5</v>
      </c>
      <c r="I190" s="248"/>
      <c r="J190" s="248"/>
      <c r="K190" s="245"/>
      <c r="L190" s="245"/>
      <c r="M190" s="249"/>
      <c r="N190" s="250"/>
      <c r="O190" s="251"/>
      <c r="P190" s="251"/>
      <c r="Q190" s="251"/>
      <c r="R190" s="251"/>
      <c r="S190" s="251"/>
      <c r="T190" s="251"/>
      <c r="U190" s="251"/>
      <c r="V190" s="251"/>
      <c r="W190" s="251"/>
      <c r="X190" s="252"/>
      <c r="Y190" s="13"/>
      <c r="Z190" s="13"/>
      <c r="AA190" s="13"/>
      <c r="AB190" s="13"/>
      <c r="AC190" s="13"/>
      <c r="AD190" s="13"/>
      <c r="AE190" s="13"/>
      <c r="AT190" s="253" t="s">
        <v>304</v>
      </c>
      <c r="AU190" s="253" t="s">
        <v>88</v>
      </c>
      <c r="AV190" s="13" t="s">
        <v>88</v>
      </c>
      <c r="AW190" s="13" t="s">
        <v>5</v>
      </c>
      <c r="AX190" s="13" t="s">
        <v>86</v>
      </c>
      <c r="AY190" s="253" t="s">
        <v>167</v>
      </c>
    </row>
    <row r="191" s="12" customFormat="1" ht="22.8" customHeight="1">
      <c r="A191" s="12"/>
      <c r="B191" s="205"/>
      <c r="C191" s="206"/>
      <c r="D191" s="207" t="s">
        <v>77</v>
      </c>
      <c r="E191" s="220" t="s">
        <v>221</v>
      </c>
      <c r="F191" s="220" t="s">
        <v>952</v>
      </c>
      <c r="G191" s="206"/>
      <c r="H191" s="206"/>
      <c r="I191" s="209"/>
      <c r="J191" s="209"/>
      <c r="K191" s="221">
        <f>BK191</f>
        <v>0</v>
      </c>
      <c r="L191" s="206"/>
      <c r="M191" s="211"/>
      <c r="N191" s="212"/>
      <c r="O191" s="213"/>
      <c r="P191" s="213"/>
      <c r="Q191" s="214">
        <f>SUM(Q192:Q242)</f>
        <v>0</v>
      </c>
      <c r="R191" s="214">
        <f>SUM(R192:R242)</f>
        <v>0</v>
      </c>
      <c r="S191" s="213"/>
      <c r="T191" s="215">
        <f>SUM(T192:T242)</f>
        <v>0</v>
      </c>
      <c r="U191" s="213"/>
      <c r="V191" s="215">
        <f>SUM(V192:V242)</f>
        <v>0.14971999999999999</v>
      </c>
      <c r="W191" s="213"/>
      <c r="X191" s="216">
        <f>SUM(X192:X242)</f>
        <v>0</v>
      </c>
      <c r="Y191" s="12"/>
      <c r="Z191" s="12"/>
      <c r="AA191" s="12"/>
      <c r="AB191" s="12"/>
      <c r="AC191" s="12"/>
      <c r="AD191" s="12"/>
      <c r="AE191" s="12"/>
      <c r="AR191" s="217" t="s">
        <v>86</v>
      </c>
      <c r="AT191" s="218" t="s">
        <v>77</v>
      </c>
      <c r="AU191" s="218" t="s">
        <v>86</v>
      </c>
      <c r="AY191" s="217" t="s">
        <v>167</v>
      </c>
      <c r="BK191" s="219">
        <f>SUM(BK192:BK242)</f>
        <v>0</v>
      </c>
    </row>
    <row r="192" s="2" customFormat="1" ht="24.15" customHeight="1">
      <c r="A192" s="39"/>
      <c r="B192" s="40"/>
      <c r="C192" s="222" t="s">
        <v>268</v>
      </c>
      <c r="D192" s="222" t="s">
        <v>169</v>
      </c>
      <c r="E192" s="223" t="s">
        <v>2381</v>
      </c>
      <c r="F192" s="224" t="s">
        <v>2382</v>
      </c>
      <c r="G192" s="225" t="s">
        <v>576</v>
      </c>
      <c r="H192" s="226">
        <v>28</v>
      </c>
      <c r="I192" s="227"/>
      <c r="J192" s="227"/>
      <c r="K192" s="228">
        <f>ROUND(P192*H192,2)</f>
        <v>0</v>
      </c>
      <c r="L192" s="224" t="s">
        <v>478</v>
      </c>
      <c r="M192" s="45"/>
      <c r="N192" s="229" t="s">
        <v>1</v>
      </c>
      <c r="O192" s="230" t="s">
        <v>41</v>
      </c>
      <c r="P192" s="231">
        <f>I192+J192</f>
        <v>0</v>
      </c>
      <c r="Q192" s="231">
        <f>ROUND(I192*H192,2)</f>
        <v>0</v>
      </c>
      <c r="R192" s="231">
        <f>ROUND(J192*H192,2)</f>
        <v>0</v>
      </c>
      <c r="S192" s="92"/>
      <c r="T192" s="232">
        <f>S192*H192</f>
        <v>0</v>
      </c>
      <c r="U192" s="232">
        <v>0</v>
      </c>
      <c r="V192" s="232">
        <f>U192*H192</f>
        <v>0</v>
      </c>
      <c r="W192" s="232">
        <v>0</v>
      </c>
      <c r="X192" s="233">
        <f>W192*H192</f>
        <v>0</v>
      </c>
      <c r="Y192" s="39"/>
      <c r="Z192" s="39"/>
      <c r="AA192" s="39"/>
      <c r="AB192" s="39"/>
      <c r="AC192" s="39"/>
      <c r="AD192" s="39"/>
      <c r="AE192" s="39"/>
      <c r="AR192" s="234" t="s">
        <v>174</v>
      </c>
      <c r="AT192" s="234" t="s">
        <v>169</v>
      </c>
      <c r="AU192" s="234" t="s">
        <v>88</v>
      </c>
      <c r="AY192" s="18" t="s">
        <v>167</v>
      </c>
      <c r="BE192" s="235">
        <f>IF(O192="základní",K192,0)</f>
        <v>0</v>
      </c>
      <c r="BF192" s="235">
        <f>IF(O192="snížená",K192,0)</f>
        <v>0</v>
      </c>
      <c r="BG192" s="235">
        <f>IF(O192="zákl. přenesená",K192,0)</f>
        <v>0</v>
      </c>
      <c r="BH192" s="235">
        <f>IF(O192="sníž. přenesená",K192,0)</f>
        <v>0</v>
      </c>
      <c r="BI192" s="235">
        <f>IF(O192="nulová",K192,0)</f>
        <v>0</v>
      </c>
      <c r="BJ192" s="18" t="s">
        <v>86</v>
      </c>
      <c r="BK192" s="235">
        <f>ROUND(P192*H192,2)</f>
        <v>0</v>
      </c>
      <c r="BL192" s="18" t="s">
        <v>174</v>
      </c>
      <c r="BM192" s="234" t="s">
        <v>2383</v>
      </c>
    </row>
    <row r="193" s="2" customFormat="1">
      <c r="A193" s="39"/>
      <c r="B193" s="40"/>
      <c r="C193" s="41"/>
      <c r="D193" s="236" t="s">
        <v>176</v>
      </c>
      <c r="E193" s="41"/>
      <c r="F193" s="237" t="s">
        <v>2382</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176</v>
      </c>
      <c r="AU193" s="18" t="s">
        <v>88</v>
      </c>
    </row>
    <row r="194" s="2" customFormat="1">
      <c r="A194" s="39"/>
      <c r="B194" s="40"/>
      <c r="C194" s="41"/>
      <c r="D194" s="241" t="s">
        <v>178</v>
      </c>
      <c r="E194" s="41"/>
      <c r="F194" s="242" t="s">
        <v>2384</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178</v>
      </c>
      <c r="AU194" s="18" t="s">
        <v>88</v>
      </c>
    </row>
    <row r="195" s="15" customFormat="1">
      <c r="A195" s="15"/>
      <c r="B195" s="283"/>
      <c r="C195" s="284"/>
      <c r="D195" s="236" t="s">
        <v>304</v>
      </c>
      <c r="E195" s="285" t="s">
        <v>1</v>
      </c>
      <c r="F195" s="286" t="s">
        <v>2385</v>
      </c>
      <c r="G195" s="284"/>
      <c r="H195" s="285" t="s">
        <v>1</v>
      </c>
      <c r="I195" s="287"/>
      <c r="J195" s="287"/>
      <c r="K195" s="284"/>
      <c r="L195" s="284"/>
      <c r="M195" s="288"/>
      <c r="N195" s="289"/>
      <c r="O195" s="290"/>
      <c r="P195" s="290"/>
      <c r="Q195" s="290"/>
      <c r="R195" s="290"/>
      <c r="S195" s="290"/>
      <c r="T195" s="290"/>
      <c r="U195" s="290"/>
      <c r="V195" s="290"/>
      <c r="W195" s="290"/>
      <c r="X195" s="291"/>
      <c r="Y195" s="15"/>
      <c r="Z195" s="15"/>
      <c r="AA195" s="15"/>
      <c r="AB195" s="15"/>
      <c r="AC195" s="15"/>
      <c r="AD195" s="15"/>
      <c r="AE195" s="15"/>
      <c r="AT195" s="292" t="s">
        <v>304</v>
      </c>
      <c r="AU195" s="292" t="s">
        <v>88</v>
      </c>
      <c r="AV195" s="15" t="s">
        <v>86</v>
      </c>
      <c r="AW195" s="15" t="s">
        <v>5</v>
      </c>
      <c r="AX195" s="15" t="s">
        <v>78</v>
      </c>
      <c r="AY195" s="292" t="s">
        <v>167</v>
      </c>
    </row>
    <row r="196" s="13" customFormat="1">
      <c r="A196" s="13"/>
      <c r="B196" s="244"/>
      <c r="C196" s="245"/>
      <c r="D196" s="236" t="s">
        <v>304</v>
      </c>
      <c r="E196" s="268" t="s">
        <v>1</v>
      </c>
      <c r="F196" s="246" t="s">
        <v>2386</v>
      </c>
      <c r="G196" s="245"/>
      <c r="H196" s="247">
        <v>28</v>
      </c>
      <c r="I196" s="248"/>
      <c r="J196" s="248"/>
      <c r="K196" s="245"/>
      <c r="L196" s="245"/>
      <c r="M196" s="249"/>
      <c r="N196" s="250"/>
      <c r="O196" s="251"/>
      <c r="P196" s="251"/>
      <c r="Q196" s="251"/>
      <c r="R196" s="251"/>
      <c r="S196" s="251"/>
      <c r="T196" s="251"/>
      <c r="U196" s="251"/>
      <c r="V196" s="251"/>
      <c r="W196" s="251"/>
      <c r="X196" s="252"/>
      <c r="Y196" s="13"/>
      <c r="Z196" s="13"/>
      <c r="AA196" s="13"/>
      <c r="AB196" s="13"/>
      <c r="AC196" s="13"/>
      <c r="AD196" s="13"/>
      <c r="AE196" s="13"/>
      <c r="AT196" s="253" t="s">
        <v>304</v>
      </c>
      <c r="AU196" s="253" t="s">
        <v>88</v>
      </c>
      <c r="AV196" s="13" t="s">
        <v>88</v>
      </c>
      <c r="AW196" s="13" t="s">
        <v>5</v>
      </c>
      <c r="AX196" s="13" t="s">
        <v>86</v>
      </c>
      <c r="AY196" s="253" t="s">
        <v>167</v>
      </c>
    </row>
    <row r="197" s="2" customFormat="1" ht="24.15" customHeight="1">
      <c r="A197" s="39"/>
      <c r="B197" s="40"/>
      <c r="C197" s="254" t="s">
        <v>274</v>
      </c>
      <c r="D197" s="254" t="s">
        <v>345</v>
      </c>
      <c r="E197" s="255" t="s">
        <v>2387</v>
      </c>
      <c r="F197" s="256" t="s">
        <v>2388</v>
      </c>
      <c r="G197" s="257" t="s">
        <v>576</v>
      </c>
      <c r="H197" s="258">
        <v>28</v>
      </c>
      <c r="I197" s="259"/>
      <c r="J197" s="260"/>
      <c r="K197" s="261">
        <f>ROUND(P197*H197,2)</f>
        <v>0</v>
      </c>
      <c r="L197" s="256" t="s">
        <v>478</v>
      </c>
      <c r="M197" s="262"/>
      <c r="N197" s="263" t="s">
        <v>1</v>
      </c>
      <c r="O197" s="230" t="s">
        <v>41</v>
      </c>
      <c r="P197" s="231">
        <f>I197+J197</f>
        <v>0</v>
      </c>
      <c r="Q197" s="231">
        <f>ROUND(I197*H197,2)</f>
        <v>0</v>
      </c>
      <c r="R197" s="231">
        <f>ROUND(J197*H197,2)</f>
        <v>0</v>
      </c>
      <c r="S197" s="92"/>
      <c r="T197" s="232">
        <f>S197*H197</f>
        <v>0</v>
      </c>
      <c r="U197" s="232">
        <v>0.00027999999999999998</v>
      </c>
      <c r="V197" s="232">
        <f>U197*H197</f>
        <v>0.0078399999999999997</v>
      </c>
      <c r="W197" s="232">
        <v>0</v>
      </c>
      <c r="X197" s="233">
        <f>W197*H197</f>
        <v>0</v>
      </c>
      <c r="Y197" s="39"/>
      <c r="Z197" s="39"/>
      <c r="AA197" s="39"/>
      <c r="AB197" s="39"/>
      <c r="AC197" s="39"/>
      <c r="AD197" s="39"/>
      <c r="AE197" s="39"/>
      <c r="AR197" s="234" t="s">
        <v>221</v>
      </c>
      <c r="AT197" s="234" t="s">
        <v>345</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2389</v>
      </c>
    </row>
    <row r="198" s="2" customFormat="1">
      <c r="A198" s="39"/>
      <c r="B198" s="40"/>
      <c r="C198" s="41"/>
      <c r="D198" s="236" t="s">
        <v>176</v>
      </c>
      <c r="E198" s="41"/>
      <c r="F198" s="237" t="s">
        <v>2388</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13" customFormat="1">
      <c r="A199" s="13"/>
      <c r="B199" s="244"/>
      <c r="C199" s="245"/>
      <c r="D199" s="236" t="s">
        <v>304</v>
      </c>
      <c r="E199" s="268" t="s">
        <v>1</v>
      </c>
      <c r="F199" s="246" t="s">
        <v>2386</v>
      </c>
      <c r="G199" s="245"/>
      <c r="H199" s="247">
        <v>28</v>
      </c>
      <c r="I199" s="248"/>
      <c r="J199" s="248"/>
      <c r="K199" s="245"/>
      <c r="L199" s="245"/>
      <c r="M199" s="249"/>
      <c r="N199" s="250"/>
      <c r="O199" s="251"/>
      <c r="P199" s="251"/>
      <c r="Q199" s="251"/>
      <c r="R199" s="251"/>
      <c r="S199" s="251"/>
      <c r="T199" s="251"/>
      <c r="U199" s="251"/>
      <c r="V199" s="251"/>
      <c r="W199" s="251"/>
      <c r="X199" s="252"/>
      <c r="Y199" s="13"/>
      <c r="Z199" s="13"/>
      <c r="AA199" s="13"/>
      <c r="AB199" s="13"/>
      <c r="AC199" s="13"/>
      <c r="AD199" s="13"/>
      <c r="AE199" s="13"/>
      <c r="AT199" s="253" t="s">
        <v>304</v>
      </c>
      <c r="AU199" s="253" t="s">
        <v>88</v>
      </c>
      <c r="AV199" s="13" t="s">
        <v>88</v>
      </c>
      <c r="AW199" s="13" t="s">
        <v>5</v>
      </c>
      <c r="AX199" s="13" t="s">
        <v>86</v>
      </c>
      <c r="AY199" s="253" t="s">
        <v>167</v>
      </c>
    </row>
    <row r="200" s="2" customFormat="1" ht="24.15" customHeight="1">
      <c r="A200" s="39"/>
      <c r="B200" s="40"/>
      <c r="C200" s="222" t="s">
        <v>280</v>
      </c>
      <c r="D200" s="222" t="s">
        <v>169</v>
      </c>
      <c r="E200" s="223" t="s">
        <v>2390</v>
      </c>
      <c r="F200" s="224" t="s">
        <v>2391</v>
      </c>
      <c r="G200" s="225" t="s">
        <v>182</v>
      </c>
      <c r="H200" s="226">
        <v>1</v>
      </c>
      <c r="I200" s="227"/>
      <c r="J200" s="227"/>
      <c r="K200" s="228">
        <f>ROUND(P200*H200,2)</f>
        <v>0</v>
      </c>
      <c r="L200" s="224" t="s">
        <v>173</v>
      </c>
      <c r="M200" s="45"/>
      <c r="N200" s="229" t="s">
        <v>1</v>
      </c>
      <c r="O200" s="230" t="s">
        <v>41</v>
      </c>
      <c r="P200" s="231">
        <f>I200+J200</f>
        <v>0</v>
      </c>
      <c r="Q200" s="231">
        <f>ROUND(I200*H200,2)</f>
        <v>0</v>
      </c>
      <c r="R200" s="231">
        <f>ROUND(J200*H200,2)</f>
        <v>0</v>
      </c>
      <c r="S200" s="92"/>
      <c r="T200" s="232">
        <f>S200*H200</f>
        <v>0</v>
      </c>
      <c r="U200" s="232">
        <v>0</v>
      </c>
      <c r="V200" s="232">
        <f>U200*H200</f>
        <v>0</v>
      </c>
      <c r="W200" s="232">
        <v>0</v>
      </c>
      <c r="X200" s="233">
        <f>W200*H200</f>
        <v>0</v>
      </c>
      <c r="Y200" s="39"/>
      <c r="Z200" s="39"/>
      <c r="AA200" s="39"/>
      <c r="AB200" s="39"/>
      <c r="AC200" s="39"/>
      <c r="AD200" s="39"/>
      <c r="AE200" s="39"/>
      <c r="AR200" s="234" t="s">
        <v>174</v>
      </c>
      <c r="AT200" s="234" t="s">
        <v>169</v>
      </c>
      <c r="AU200" s="234" t="s">
        <v>88</v>
      </c>
      <c r="AY200" s="18" t="s">
        <v>167</v>
      </c>
      <c r="BE200" s="235">
        <f>IF(O200="základní",K200,0)</f>
        <v>0</v>
      </c>
      <c r="BF200" s="235">
        <f>IF(O200="snížená",K200,0)</f>
        <v>0</v>
      </c>
      <c r="BG200" s="235">
        <f>IF(O200="zákl. přenesená",K200,0)</f>
        <v>0</v>
      </c>
      <c r="BH200" s="235">
        <f>IF(O200="sníž. přenesená",K200,0)</f>
        <v>0</v>
      </c>
      <c r="BI200" s="235">
        <f>IF(O200="nulová",K200,0)</f>
        <v>0</v>
      </c>
      <c r="BJ200" s="18" t="s">
        <v>86</v>
      </c>
      <c r="BK200" s="235">
        <f>ROUND(P200*H200,2)</f>
        <v>0</v>
      </c>
      <c r="BL200" s="18" t="s">
        <v>174</v>
      </c>
      <c r="BM200" s="234" t="s">
        <v>2392</v>
      </c>
    </row>
    <row r="201" s="2" customFormat="1">
      <c r="A201" s="39"/>
      <c r="B201" s="40"/>
      <c r="C201" s="41"/>
      <c r="D201" s="236" t="s">
        <v>176</v>
      </c>
      <c r="E201" s="41"/>
      <c r="F201" s="237" t="s">
        <v>2391</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176</v>
      </c>
      <c r="AU201" s="18" t="s">
        <v>88</v>
      </c>
    </row>
    <row r="202" s="2" customFormat="1">
      <c r="A202" s="39"/>
      <c r="B202" s="40"/>
      <c r="C202" s="41"/>
      <c r="D202" s="241" t="s">
        <v>178</v>
      </c>
      <c r="E202" s="41"/>
      <c r="F202" s="242" t="s">
        <v>2393</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178</v>
      </c>
      <c r="AU202" s="18" t="s">
        <v>88</v>
      </c>
    </row>
    <row r="203" s="15" customFormat="1">
      <c r="A203" s="15"/>
      <c r="B203" s="283"/>
      <c r="C203" s="284"/>
      <c r="D203" s="236" t="s">
        <v>304</v>
      </c>
      <c r="E203" s="285" t="s">
        <v>1</v>
      </c>
      <c r="F203" s="286" t="s">
        <v>2385</v>
      </c>
      <c r="G203" s="284"/>
      <c r="H203" s="285" t="s">
        <v>1</v>
      </c>
      <c r="I203" s="287"/>
      <c r="J203" s="287"/>
      <c r="K203" s="284"/>
      <c r="L203" s="284"/>
      <c r="M203" s="288"/>
      <c r="N203" s="289"/>
      <c r="O203" s="290"/>
      <c r="P203" s="290"/>
      <c r="Q203" s="290"/>
      <c r="R203" s="290"/>
      <c r="S203" s="290"/>
      <c r="T203" s="290"/>
      <c r="U203" s="290"/>
      <c r="V203" s="290"/>
      <c r="W203" s="290"/>
      <c r="X203" s="291"/>
      <c r="Y203" s="15"/>
      <c r="Z203" s="15"/>
      <c r="AA203" s="15"/>
      <c r="AB203" s="15"/>
      <c r="AC203" s="15"/>
      <c r="AD203" s="15"/>
      <c r="AE203" s="15"/>
      <c r="AT203" s="292" t="s">
        <v>304</v>
      </c>
      <c r="AU203" s="292" t="s">
        <v>88</v>
      </c>
      <c r="AV203" s="15" t="s">
        <v>86</v>
      </c>
      <c r="AW203" s="15" t="s">
        <v>5</v>
      </c>
      <c r="AX203" s="15" t="s">
        <v>78</v>
      </c>
      <c r="AY203" s="292" t="s">
        <v>167</v>
      </c>
    </row>
    <row r="204" s="13" customFormat="1">
      <c r="A204" s="13"/>
      <c r="B204" s="244"/>
      <c r="C204" s="245"/>
      <c r="D204" s="236" t="s">
        <v>304</v>
      </c>
      <c r="E204" s="268" t="s">
        <v>1</v>
      </c>
      <c r="F204" s="246" t="s">
        <v>2293</v>
      </c>
      <c r="G204" s="245"/>
      <c r="H204" s="247">
        <v>1</v>
      </c>
      <c r="I204" s="248"/>
      <c r="J204" s="248"/>
      <c r="K204" s="245"/>
      <c r="L204" s="245"/>
      <c r="M204" s="249"/>
      <c r="N204" s="250"/>
      <c r="O204" s="251"/>
      <c r="P204" s="251"/>
      <c r="Q204" s="251"/>
      <c r="R204" s="251"/>
      <c r="S204" s="251"/>
      <c r="T204" s="251"/>
      <c r="U204" s="251"/>
      <c r="V204" s="251"/>
      <c r="W204" s="251"/>
      <c r="X204" s="252"/>
      <c r="Y204" s="13"/>
      <c r="Z204" s="13"/>
      <c r="AA204" s="13"/>
      <c r="AB204" s="13"/>
      <c r="AC204" s="13"/>
      <c r="AD204" s="13"/>
      <c r="AE204" s="13"/>
      <c r="AT204" s="253" t="s">
        <v>304</v>
      </c>
      <c r="AU204" s="253" t="s">
        <v>88</v>
      </c>
      <c r="AV204" s="13" t="s">
        <v>88</v>
      </c>
      <c r="AW204" s="13" t="s">
        <v>5</v>
      </c>
      <c r="AX204" s="13" t="s">
        <v>86</v>
      </c>
      <c r="AY204" s="253" t="s">
        <v>167</v>
      </c>
    </row>
    <row r="205" s="2" customFormat="1" ht="24.15" customHeight="1">
      <c r="A205" s="39"/>
      <c r="B205" s="40"/>
      <c r="C205" s="254" t="s">
        <v>286</v>
      </c>
      <c r="D205" s="254" t="s">
        <v>345</v>
      </c>
      <c r="E205" s="255" t="s">
        <v>2394</v>
      </c>
      <c r="F205" s="256" t="s">
        <v>2395</v>
      </c>
      <c r="G205" s="257" t="s">
        <v>182</v>
      </c>
      <c r="H205" s="258">
        <v>1</v>
      </c>
      <c r="I205" s="259"/>
      <c r="J205" s="260"/>
      <c r="K205" s="261">
        <f>ROUND(P205*H205,2)</f>
        <v>0</v>
      </c>
      <c r="L205" s="256" t="s">
        <v>1</v>
      </c>
      <c r="M205" s="262"/>
      <c r="N205" s="263" t="s">
        <v>1</v>
      </c>
      <c r="O205" s="230" t="s">
        <v>41</v>
      </c>
      <c r="P205" s="231">
        <f>I205+J205</f>
        <v>0</v>
      </c>
      <c r="Q205" s="231">
        <f>ROUND(I205*H205,2)</f>
        <v>0</v>
      </c>
      <c r="R205" s="231">
        <f>ROUND(J205*H205,2)</f>
        <v>0</v>
      </c>
      <c r="S205" s="92"/>
      <c r="T205" s="232">
        <f>S205*H205</f>
        <v>0</v>
      </c>
      <c r="U205" s="232">
        <v>0.0028</v>
      </c>
      <c r="V205" s="232">
        <f>U205*H205</f>
        <v>0.0028</v>
      </c>
      <c r="W205" s="232">
        <v>0</v>
      </c>
      <c r="X205" s="233">
        <f>W205*H205</f>
        <v>0</v>
      </c>
      <c r="Y205" s="39"/>
      <c r="Z205" s="39"/>
      <c r="AA205" s="39"/>
      <c r="AB205" s="39"/>
      <c r="AC205" s="39"/>
      <c r="AD205" s="39"/>
      <c r="AE205" s="39"/>
      <c r="AR205" s="234" t="s">
        <v>221</v>
      </c>
      <c r="AT205" s="234" t="s">
        <v>345</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2396</v>
      </c>
    </row>
    <row r="206" s="2" customFormat="1">
      <c r="A206" s="39"/>
      <c r="B206" s="40"/>
      <c r="C206" s="41"/>
      <c r="D206" s="236" t="s">
        <v>176</v>
      </c>
      <c r="E206" s="41"/>
      <c r="F206" s="237" t="s">
        <v>2395</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13" customFormat="1">
      <c r="A207" s="13"/>
      <c r="B207" s="244"/>
      <c r="C207" s="245"/>
      <c r="D207" s="236" t="s">
        <v>304</v>
      </c>
      <c r="E207" s="268" t="s">
        <v>1</v>
      </c>
      <c r="F207" s="246" t="s">
        <v>2293</v>
      </c>
      <c r="G207" s="245"/>
      <c r="H207" s="247">
        <v>1</v>
      </c>
      <c r="I207" s="248"/>
      <c r="J207" s="248"/>
      <c r="K207" s="245"/>
      <c r="L207" s="245"/>
      <c r="M207" s="249"/>
      <c r="N207" s="250"/>
      <c r="O207" s="251"/>
      <c r="P207" s="251"/>
      <c r="Q207" s="251"/>
      <c r="R207" s="251"/>
      <c r="S207" s="251"/>
      <c r="T207" s="251"/>
      <c r="U207" s="251"/>
      <c r="V207" s="251"/>
      <c r="W207" s="251"/>
      <c r="X207" s="252"/>
      <c r="Y207" s="13"/>
      <c r="Z207" s="13"/>
      <c r="AA207" s="13"/>
      <c r="AB207" s="13"/>
      <c r="AC207" s="13"/>
      <c r="AD207" s="13"/>
      <c r="AE207" s="13"/>
      <c r="AT207" s="253" t="s">
        <v>304</v>
      </c>
      <c r="AU207" s="253" t="s">
        <v>88</v>
      </c>
      <c r="AV207" s="13" t="s">
        <v>88</v>
      </c>
      <c r="AW207" s="13" t="s">
        <v>5</v>
      </c>
      <c r="AX207" s="13" t="s">
        <v>86</v>
      </c>
      <c r="AY207" s="253" t="s">
        <v>167</v>
      </c>
    </row>
    <row r="208" s="2" customFormat="1" ht="24.15" customHeight="1">
      <c r="A208" s="39"/>
      <c r="B208" s="40"/>
      <c r="C208" s="222" t="s">
        <v>292</v>
      </c>
      <c r="D208" s="222" t="s">
        <v>169</v>
      </c>
      <c r="E208" s="223" t="s">
        <v>2397</v>
      </c>
      <c r="F208" s="224" t="s">
        <v>2398</v>
      </c>
      <c r="G208" s="225" t="s">
        <v>182</v>
      </c>
      <c r="H208" s="226">
        <v>1</v>
      </c>
      <c r="I208" s="227"/>
      <c r="J208" s="227"/>
      <c r="K208" s="228">
        <f>ROUND(P208*H208,2)</f>
        <v>0</v>
      </c>
      <c r="L208" s="224" t="s">
        <v>478</v>
      </c>
      <c r="M208" s="45"/>
      <c r="N208" s="229" t="s">
        <v>1</v>
      </c>
      <c r="O208" s="230" t="s">
        <v>41</v>
      </c>
      <c r="P208" s="231">
        <f>I208+J208</f>
        <v>0</v>
      </c>
      <c r="Q208" s="231">
        <f>ROUND(I208*H208,2)</f>
        <v>0</v>
      </c>
      <c r="R208" s="231">
        <f>ROUND(J208*H208,2)</f>
        <v>0</v>
      </c>
      <c r="S208" s="92"/>
      <c r="T208" s="232">
        <f>S208*H208</f>
        <v>0</v>
      </c>
      <c r="U208" s="232">
        <v>0.00016000000000000001</v>
      </c>
      <c r="V208" s="232">
        <f>U208*H208</f>
        <v>0.00016000000000000001</v>
      </c>
      <c r="W208" s="232">
        <v>0</v>
      </c>
      <c r="X208" s="233">
        <f>W208*H208</f>
        <v>0</v>
      </c>
      <c r="Y208" s="39"/>
      <c r="Z208" s="39"/>
      <c r="AA208" s="39"/>
      <c r="AB208" s="39"/>
      <c r="AC208" s="39"/>
      <c r="AD208" s="39"/>
      <c r="AE208" s="39"/>
      <c r="AR208" s="234" t="s">
        <v>174</v>
      </c>
      <c r="AT208" s="234" t="s">
        <v>169</v>
      </c>
      <c r="AU208" s="234" t="s">
        <v>88</v>
      </c>
      <c r="AY208" s="18" t="s">
        <v>167</v>
      </c>
      <c r="BE208" s="235">
        <f>IF(O208="základní",K208,0)</f>
        <v>0</v>
      </c>
      <c r="BF208" s="235">
        <f>IF(O208="snížená",K208,0)</f>
        <v>0</v>
      </c>
      <c r="BG208" s="235">
        <f>IF(O208="zákl. přenesená",K208,0)</f>
        <v>0</v>
      </c>
      <c r="BH208" s="235">
        <f>IF(O208="sníž. přenesená",K208,0)</f>
        <v>0</v>
      </c>
      <c r="BI208" s="235">
        <f>IF(O208="nulová",K208,0)</f>
        <v>0</v>
      </c>
      <c r="BJ208" s="18" t="s">
        <v>86</v>
      </c>
      <c r="BK208" s="235">
        <f>ROUND(P208*H208,2)</f>
        <v>0</v>
      </c>
      <c r="BL208" s="18" t="s">
        <v>174</v>
      </c>
      <c r="BM208" s="234" t="s">
        <v>2399</v>
      </c>
    </row>
    <row r="209" s="2" customFormat="1">
      <c r="A209" s="39"/>
      <c r="B209" s="40"/>
      <c r="C209" s="41"/>
      <c r="D209" s="236" t="s">
        <v>176</v>
      </c>
      <c r="E209" s="41"/>
      <c r="F209" s="237" t="s">
        <v>2398</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176</v>
      </c>
      <c r="AU209" s="18" t="s">
        <v>88</v>
      </c>
    </row>
    <row r="210" s="2" customFormat="1">
      <c r="A210" s="39"/>
      <c r="B210" s="40"/>
      <c r="C210" s="41"/>
      <c r="D210" s="241" t="s">
        <v>178</v>
      </c>
      <c r="E210" s="41"/>
      <c r="F210" s="242" t="s">
        <v>2400</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178</v>
      </c>
      <c r="AU210" s="18" t="s">
        <v>88</v>
      </c>
    </row>
    <row r="211" s="15" customFormat="1">
      <c r="A211" s="15"/>
      <c r="B211" s="283"/>
      <c r="C211" s="284"/>
      <c r="D211" s="236" t="s">
        <v>304</v>
      </c>
      <c r="E211" s="285" t="s">
        <v>1</v>
      </c>
      <c r="F211" s="286" t="s">
        <v>2385</v>
      </c>
      <c r="G211" s="284"/>
      <c r="H211" s="285" t="s">
        <v>1</v>
      </c>
      <c r="I211" s="287"/>
      <c r="J211" s="287"/>
      <c r="K211" s="284"/>
      <c r="L211" s="284"/>
      <c r="M211" s="288"/>
      <c r="N211" s="289"/>
      <c r="O211" s="290"/>
      <c r="P211" s="290"/>
      <c r="Q211" s="290"/>
      <c r="R211" s="290"/>
      <c r="S211" s="290"/>
      <c r="T211" s="290"/>
      <c r="U211" s="290"/>
      <c r="V211" s="290"/>
      <c r="W211" s="290"/>
      <c r="X211" s="291"/>
      <c r="Y211" s="15"/>
      <c r="Z211" s="15"/>
      <c r="AA211" s="15"/>
      <c r="AB211" s="15"/>
      <c r="AC211" s="15"/>
      <c r="AD211" s="15"/>
      <c r="AE211" s="15"/>
      <c r="AT211" s="292" t="s">
        <v>304</v>
      </c>
      <c r="AU211" s="292" t="s">
        <v>88</v>
      </c>
      <c r="AV211" s="15" t="s">
        <v>86</v>
      </c>
      <c r="AW211" s="15" t="s">
        <v>5</v>
      </c>
      <c r="AX211" s="15" t="s">
        <v>78</v>
      </c>
      <c r="AY211" s="292" t="s">
        <v>167</v>
      </c>
    </row>
    <row r="212" s="13" customFormat="1">
      <c r="A212" s="13"/>
      <c r="B212" s="244"/>
      <c r="C212" s="245"/>
      <c r="D212" s="236" t="s">
        <v>304</v>
      </c>
      <c r="E212" s="268" t="s">
        <v>1</v>
      </c>
      <c r="F212" s="246" t="s">
        <v>2293</v>
      </c>
      <c r="G212" s="245"/>
      <c r="H212" s="247">
        <v>1</v>
      </c>
      <c r="I212" s="248"/>
      <c r="J212" s="248"/>
      <c r="K212" s="245"/>
      <c r="L212" s="245"/>
      <c r="M212" s="249"/>
      <c r="N212" s="250"/>
      <c r="O212" s="251"/>
      <c r="P212" s="251"/>
      <c r="Q212" s="251"/>
      <c r="R212" s="251"/>
      <c r="S212" s="251"/>
      <c r="T212" s="251"/>
      <c r="U212" s="251"/>
      <c r="V212" s="251"/>
      <c r="W212" s="251"/>
      <c r="X212" s="252"/>
      <c r="Y212" s="13"/>
      <c r="Z212" s="13"/>
      <c r="AA212" s="13"/>
      <c r="AB212" s="13"/>
      <c r="AC212" s="13"/>
      <c r="AD212" s="13"/>
      <c r="AE212" s="13"/>
      <c r="AT212" s="253" t="s">
        <v>304</v>
      </c>
      <c r="AU212" s="253" t="s">
        <v>88</v>
      </c>
      <c r="AV212" s="13" t="s">
        <v>88</v>
      </c>
      <c r="AW212" s="13" t="s">
        <v>5</v>
      </c>
      <c r="AX212" s="13" t="s">
        <v>86</v>
      </c>
      <c r="AY212" s="253" t="s">
        <v>167</v>
      </c>
    </row>
    <row r="213" s="2" customFormat="1" ht="16.5" customHeight="1">
      <c r="A213" s="39"/>
      <c r="B213" s="40"/>
      <c r="C213" s="254" t="s">
        <v>8</v>
      </c>
      <c r="D213" s="254" t="s">
        <v>345</v>
      </c>
      <c r="E213" s="255" t="s">
        <v>2401</v>
      </c>
      <c r="F213" s="256" t="s">
        <v>2402</v>
      </c>
      <c r="G213" s="257" t="s">
        <v>182</v>
      </c>
      <c r="H213" s="258">
        <v>1</v>
      </c>
      <c r="I213" s="259"/>
      <c r="J213" s="260"/>
      <c r="K213" s="261">
        <f>ROUND(P213*H213,2)</f>
        <v>0</v>
      </c>
      <c r="L213" s="256" t="s">
        <v>1</v>
      </c>
      <c r="M213" s="262"/>
      <c r="N213" s="263" t="s">
        <v>1</v>
      </c>
      <c r="O213" s="230" t="s">
        <v>41</v>
      </c>
      <c r="P213" s="231">
        <f>I213+J213</f>
        <v>0</v>
      </c>
      <c r="Q213" s="231">
        <f>ROUND(I213*H213,2)</f>
        <v>0</v>
      </c>
      <c r="R213" s="231">
        <f>ROUND(J213*H213,2)</f>
        <v>0</v>
      </c>
      <c r="S213" s="92"/>
      <c r="T213" s="232">
        <f>S213*H213</f>
        <v>0</v>
      </c>
      <c r="U213" s="232">
        <v>0.0026800000000000001</v>
      </c>
      <c r="V213" s="232">
        <f>U213*H213</f>
        <v>0.0026800000000000001</v>
      </c>
      <c r="W213" s="232">
        <v>0</v>
      </c>
      <c r="X213" s="233">
        <f>W213*H213</f>
        <v>0</v>
      </c>
      <c r="Y213" s="39"/>
      <c r="Z213" s="39"/>
      <c r="AA213" s="39"/>
      <c r="AB213" s="39"/>
      <c r="AC213" s="39"/>
      <c r="AD213" s="39"/>
      <c r="AE213" s="39"/>
      <c r="AR213" s="234" t="s">
        <v>221</v>
      </c>
      <c r="AT213" s="234" t="s">
        <v>345</v>
      </c>
      <c r="AU213" s="234" t="s">
        <v>88</v>
      </c>
      <c r="AY213" s="18" t="s">
        <v>167</v>
      </c>
      <c r="BE213" s="235">
        <f>IF(O213="základní",K213,0)</f>
        <v>0</v>
      </c>
      <c r="BF213" s="235">
        <f>IF(O213="snížená",K213,0)</f>
        <v>0</v>
      </c>
      <c r="BG213" s="235">
        <f>IF(O213="zákl. přenesená",K213,0)</f>
        <v>0</v>
      </c>
      <c r="BH213" s="235">
        <f>IF(O213="sníž. přenesená",K213,0)</f>
        <v>0</v>
      </c>
      <c r="BI213" s="235">
        <f>IF(O213="nulová",K213,0)</f>
        <v>0</v>
      </c>
      <c r="BJ213" s="18" t="s">
        <v>86</v>
      </c>
      <c r="BK213" s="235">
        <f>ROUND(P213*H213,2)</f>
        <v>0</v>
      </c>
      <c r="BL213" s="18" t="s">
        <v>174</v>
      </c>
      <c r="BM213" s="234" t="s">
        <v>2403</v>
      </c>
    </row>
    <row r="214" s="2" customFormat="1">
      <c r="A214" s="39"/>
      <c r="B214" s="40"/>
      <c r="C214" s="41"/>
      <c r="D214" s="236" t="s">
        <v>176</v>
      </c>
      <c r="E214" s="41"/>
      <c r="F214" s="237" t="s">
        <v>2402</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176</v>
      </c>
      <c r="AU214" s="18" t="s">
        <v>88</v>
      </c>
    </row>
    <row r="215" s="13" customFormat="1">
      <c r="A215" s="13"/>
      <c r="B215" s="244"/>
      <c r="C215" s="245"/>
      <c r="D215" s="236" t="s">
        <v>304</v>
      </c>
      <c r="E215" s="268" t="s">
        <v>1</v>
      </c>
      <c r="F215" s="246" t="s">
        <v>2293</v>
      </c>
      <c r="G215" s="245"/>
      <c r="H215" s="247">
        <v>1</v>
      </c>
      <c r="I215" s="248"/>
      <c r="J215" s="248"/>
      <c r="K215" s="245"/>
      <c r="L215" s="245"/>
      <c r="M215" s="249"/>
      <c r="N215" s="250"/>
      <c r="O215" s="251"/>
      <c r="P215" s="251"/>
      <c r="Q215" s="251"/>
      <c r="R215" s="251"/>
      <c r="S215" s="251"/>
      <c r="T215" s="251"/>
      <c r="U215" s="251"/>
      <c r="V215" s="251"/>
      <c r="W215" s="251"/>
      <c r="X215" s="252"/>
      <c r="Y215" s="13"/>
      <c r="Z215" s="13"/>
      <c r="AA215" s="13"/>
      <c r="AB215" s="13"/>
      <c r="AC215" s="13"/>
      <c r="AD215" s="13"/>
      <c r="AE215" s="13"/>
      <c r="AT215" s="253" t="s">
        <v>304</v>
      </c>
      <c r="AU215" s="253" t="s">
        <v>88</v>
      </c>
      <c r="AV215" s="13" t="s">
        <v>88</v>
      </c>
      <c r="AW215" s="13" t="s">
        <v>5</v>
      </c>
      <c r="AX215" s="13" t="s">
        <v>86</v>
      </c>
      <c r="AY215" s="253" t="s">
        <v>167</v>
      </c>
    </row>
    <row r="216" s="2" customFormat="1" ht="24.15" customHeight="1">
      <c r="A216" s="39"/>
      <c r="B216" s="40"/>
      <c r="C216" s="254" t="s">
        <v>306</v>
      </c>
      <c r="D216" s="254" t="s">
        <v>345</v>
      </c>
      <c r="E216" s="255" t="s">
        <v>2404</v>
      </c>
      <c r="F216" s="256" t="s">
        <v>2405</v>
      </c>
      <c r="G216" s="257" t="s">
        <v>182</v>
      </c>
      <c r="H216" s="258">
        <v>1</v>
      </c>
      <c r="I216" s="259"/>
      <c r="J216" s="260"/>
      <c r="K216" s="261">
        <f>ROUND(P216*H216,2)</f>
        <v>0</v>
      </c>
      <c r="L216" s="256" t="s">
        <v>1</v>
      </c>
      <c r="M216" s="262"/>
      <c r="N216" s="263" t="s">
        <v>1</v>
      </c>
      <c r="O216" s="230" t="s">
        <v>41</v>
      </c>
      <c r="P216" s="231">
        <f>I216+J216</f>
        <v>0</v>
      </c>
      <c r="Q216" s="231">
        <f>ROUND(I216*H216,2)</f>
        <v>0</v>
      </c>
      <c r="R216" s="231">
        <f>ROUND(J216*H216,2)</f>
        <v>0</v>
      </c>
      <c r="S216" s="92"/>
      <c r="T216" s="232">
        <f>S216*H216</f>
        <v>0</v>
      </c>
      <c r="U216" s="232">
        <v>0.0033899999999999998</v>
      </c>
      <c r="V216" s="232">
        <f>U216*H216</f>
        <v>0.0033899999999999998</v>
      </c>
      <c r="W216" s="232">
        <v>0</v>
      </c>
      <c r="X216" s="233">
        <f>W216*H216</f>
        <v>0</v>
      </c>
      <c r="Y216" s="39"/>
      <c r="Z216" s="39"/>
      <c r="AA216" s="39"/>
      <c r="AB216" s="39"/>
      <c r="AC216" s="39"/>
      <c r="AD216" s="39"/>
      <c r="AE216" s="39"/>
      <c r="AR216" s="234" t="s">
        <v>221</v>
      </c>
      <c r="AT216" s="234" t="s">
        <v>345</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2406</v>
      </c>
    </row>
    <row r="217" s="2" customFormat="1">
      <c r="A217" s="39"/>
      <c r="B217" s="40"/>
      <c r="C217" s="41"/>
      <c r="D217" s="236" t="s">
        <v>176</v>
      </c>
      <c r="E217" s="41"/>
      <c r="F217" s="237" t="s">
        <v>2405</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13" customFormat="1">
      <c r="A218" s="13"/>
      <c r="B218" s="244"/>
      <c r="C218" s="245"/>
      <c r="D218" s="236" t="s">
        <v>304</v>
      </c>
      <c r="E218" s="268" t="s">
        <v>1</v>
      </c>
      <c r="F218" s="246" t="s">
        <v>2293</v>
      </c>
      <c r="G218" s="245"/>
      <c r="H218" s="247">
        <v>1</v>
      </c>
      <c r="I218" s="248"/>
      <c r="J218" s="248"/>
      <c r="K218" s="245"/>
      <c r="L218" s="245"/>
      <c r="M218" s="249"/>
      <c r="N218" s="250"/>
      <c r="O218" s="251"/>
      <c r="P218" s="251"/>
      <c r="Q218" s="251"/>
      <c r="R218" s="251"/>
      <c r="S218" s="251"/>
      <c r="T218" s="251"/>
      <c r="U218" s="251"/>
      <c r="V218" s="251"/>
      <c r="W218" s="251"/>
      <c r="X218" s="252"/>
      <c r="Y218" s="13"/>
      <c r="Z218" s="13"/>
      <c r="AA218" s="13"/>
      <c r="AB218" s="13"/>
      <c r="AC218" s="13"/>
      <c r="AD218" s="13"/>
      <c r="AE218" s="13"/>
      <c r="AT218" s="253" t="s">
        <v>304</v>
      </c>
      <c r="AU218" s="253" t="s">
        <v>88</v>
      </c>
      <c r="AV218" s="13" t="s">
        <v>88</v>
      </c>
      <c r="AW218" s="13" t="s">
        <v>5</v>
      </c>
      <c r="AX218" s="13" t="s">
        <v>86</v>
      </c>
      <c r="AY218" s="253" t="s">
        <v>167</v>
      </c>
    </row>
    <row r="219" s="2" customFormat="1" ht="24.15" customHeight="1">
      <c r="A219" s="39"/>
      <c r="B219" s="40"/>
      <c r="C219" s="222" t="s">
        <v>313</v>
      </c>
      <c r="D219" s="222" t="s">
        <v>169</v>
      </c>
      <c r="E219" s="223" t="s">
        <v>2407</v>
      </c>
      <c r="F219" s="224" t="s">
        <v>2408</v>
      </c>
      <c r="G219" s="225" t="s">
        <v>576</v>
      </c>
      <c r="H219" s="226">
        <v>28</v>
      </c>
      <c r="I219" s="227"/>
      <c r="J219" s="227"/>
      <c r="K219" s="228">
        <f>ROUND(P219*H219,2)</f>
        <v>0</v>
      </c>
      <c r="L219" s="224" t="s">
        <v>478</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174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2409</v>
      </c>
    </row>
    <row r="220" s="2" customFormat="1">
      <c r="A220" s="39"/>
      <c r="B220" s="40"/>
      <c r="C220" s="41"/>
      <c r="D220" s="236" t="s">
        <v>176</v>
      </c>
      <c r="E220" s="41"/>
      <c r="F220" s="237" t="s">
        <v>2408</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2" customFormat="1">
      <c r="A221" s="39"/>
      <c r="B221" s="40"/>
      <c r="C221" s="41"/>
      <c r="D221" s="241" t="s">
        <v>178</v>
      </c>
      <c r="E221" s="41"/>
      <c r="F221" s="242" t="s">
        <v>2410</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178</v>
      </c>
      <c r="AU221" s="18" t="s">
        <v>88</v>
      </c>
    </row>
    <row r="222" s="13" customFormat="1">
      <c r="A222" s="13"/>
      <c r="B222" s="244"/>
      <c r="C222" s="245"/>
      <c r="D222" s="236" t="s">
        <v>304</v>
      </c>
      <c r="E222" s="268" t="s">
        <v>1</v>
      </c>
      <c r="F222" s="246" t="s">
        <v>2386</v>
      </c>
      <c r="G222" s="245"/>
      <c r="H222" s="247">
        <v>28</v>
      </c>
      <c r="I222" s="248"/>
      <c r="J222" s="248"/>
      <c r="K222" s="245"/>
      <c r="L222" s="245"/>
      <c r="M222" s="249"/>
      <c r="N222" s="250"/>
      <c r="O222" s="251"/>
      <c r="P222" s="251"/>
      <c r="Q222" s="251"/>
      <c r="R222" s="251"/>
      <c r="S222" s="251"/>
      <c r="T222" s="251"/>
      <c r="U222" s="251"/>
      <c r="V222" s="251"/>
      <c r="W222" s="251"/>
      <c r="X222" s="252"/>
      <c r="Y222" s="13"/>
      <c r="Z222" s="13"/>
      <c r="AA222" s="13"/>
      <c r="AB222" s="13"/>
      <c r="AC222" s="13"/>
      <c r="AD222" s="13"/>
      <c r="AE222" s="13"/>
      <c r="AT222" s="253" t="s">
        <v>304</v>
      </c>
      <c r="AU222" s="253" t="s">
        <v>88</v>
      </c>
      <c r="AV222" s="13" t="s">
        <v>88</v>
      </c>
      <c r="AW222" s="13" t="s">
        <v>5</v>
      </c>
      <c r="AX222" s="13" t="s">
        <v>86</v>
      </c>
      <c r="AY222" s="253" t="s">
        <v>167</v>
      </c>
    </row>
    <row r="223" s="2" customFormat="1" ht="24.15" customHeight="1">
      <c r="A223" s="39"/>
      <c r="B223" s="40"/>
      <c r="C223" s="222" t="s">
        <v>320</v>
      </c>
      <c r="D223" s="222" t="s">
        <v>169</v>
      </c>
      <c r="E223" s="223" t="s">
        <v>2411</v>
      </c>
      <c r="F223" s="224" t="s">
        <v>2412</v>
      </c>
      <c r="G223" s="225" t="s">
        <v>576</v>
      </c>
      <c r="H223" s="226">
        <v>28</v>
      </c>
      <c r="I223" s="227"/>
      <c r="J223" s="227"/>
      <c r="K223" s="228">
        <f>ROUND(P223*H223,2)</f>
        <v>0</v>
      </c>
      <c r="L223" s="224" t="s">
        <v>478</v>
      </c>
      <c r="M223" s="45"/>
      <c r="N223" s="229" t="s">
        <v>1</v>
      </c>
      <c r="O223" s="230" t="s">
        <v>41</v>
      </c>
      <c r="P223" s="231">
        <f>I223+J223</f>
        <v>0</v>
      </c>
      <c r="Q223" s="231">
        <f>ROUND(I223*H223,2)</f>
        <v>0</v>
      </c>
      <c r="R223" s="231">
        <f>ROUND(J223*H223,2)</f>
        <v>0</v>
      </c>
      <c r="S223" s="92"/>
      <c r="T223" s="232">
        <f>S223*H223</f>
        <v>0</v>
      </c>
      <c r="U223" s="232">
        <v>0</v>
      </c>
      <c r="V223" s="232">
        <f>U223*H223</f>
        <v>0</v>
      </c>
      <c r="W223" s="232">
        <v>0</v>
      </c>
      <c r="X223" s="233">
        <f>W223*H223</f>
        <v>0</v>
      </c>
      <c r="Y223" s="39"/>
      <c r="Z223" s="39"/>
      <c r="AA223" s="39"/>
      <c r="AB223" s="39"/>
      <c r="AC223" s="39"/>
      <c r="AD223" s="39"/>
      <c r="AE223" s="39"/>
      <c r="AR223" s="234" t="s">
        <v>174</v>
      </c>
      <c r="AT223" s="234" t="s">
        <v>169</v>
      </c>
      <c r="AU223" s="234" t="s">
        <v>88</v>
      </c>
      <c r="AY223" s="18" t="s">
        <v>167</v>
      </c>
      <c r="BE223" s="235">
        <f>IF(O223="základní",K223,0)</f>
        <v>0</v>
      </c>
      <c r="BF223" s="235">
        <f>IF(O223="snížená",K223,0)</f>
        <v>0</v>
      </c>
      <c r="BG223" s="235">
        <f>IF(O223="zákl. přenesená",K223,0)</f>
        <v>0</v>
      </c>
      <c r="BH223" s="235">
        <f>IF(O223="sníž. přenesená",K223,0)</f>
        <v>0</v>
      </c>
      <c r="BI223" s="235">
        <f>IF(O223="nulová",K223,0)</f>
        <v>0</v>
      </c>
      <c r="BJ223" s="18" t="s">
        <v>86</v>
      </c>
      <c r="BK223" s="235">
        <f>ROUND(P223*H223,2)</f>
        <v>0</v>
      </c>
      <c r="BL223" s="18" t="s">
        <v>174</v>
      </c>
      <c r="BM223" s="234" t="s">
        <v>2413</v>
      </c>
    </row>
    <row r="224" s="2" customFormat="1">
      <c r="A224" s="39"/>
      <c r="B224" s="40"/>
      <c r="C224" s="41"/>
      <c r="D224" s="236" t="s">
        <v>176</v>
      </c>
      <c r="E224" s="41"/>
      <c r="F224" s="237" t="s">
        <v>2412</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176</v>
      </c>
      <c r="AU224" s="18" t="s">
        <v>88</v>
      </c>
    </row>
    <row r="225" s="2" customFormat="1">
      <c r="A225" s="39"/>
      <c r="B225" s="40"/>
      <c r="C225" s="41"/>
      <c r="D225" s="241" t="s">
        <v>178</v>
      </c>
      <c r="E225" s="41"/>
      <c r="F225" s="242" t="s">
        <v>2414</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178</v>
      </c>
      <c r="AU225" s="18" t="s">
        <v>88</v>
      </c>
    </row>
    <row r="226" s="13" customFormat="1">
      <c r="A226" s="13"/>
      <c r="B226" s="244"/>
      <c r="C226" s="245"/>
      <c r="D226" s="236" t="s">
        <v>304</v>
      </c>
      <c r="E226" s="268" t="s">
        <v>1</v>
      </c>
      <c r="F226" s="246" t="s">
        <v>2386</v>
      </c>
      <c r="G226" s="245"/>
      <c r="H226" s="247">
        <v>28</v>
      </c>
      <c r="I226" s="248"/>
      <c r="J226" s="248"/>
      <c r="K226" s="245"/>
      <c r="L226" s="245"/>
      <c r="M226" s="249"/>
      <c r="N226" s="250"/>
      <c r="O226" s="251"/>
      <c r="P226" s="251"/>
      <c r="Q226" s="251"/>
      <c r="R226" s="251"/>
      <c r="S226" s="251"/>
      <c r="T226" s="251"/>
      <c r="U226" s="251"/>
      <c r="V226" s="251"/>
      <c r="W226" s="251"/>
      <c r="X226" s="252"/>
      <c r="Y226" s="13"/>
      <c r="Z226" s="13"/>
      <c r="AA226" s="13"/>
      <c r="AB226" s="13"/>
      <c r="AC226" s="13"/>
      <c r="AD226" s="13"/>
      <c r="AE226" s="13"/>
      <c r="AT226" s="253" t="s">
        <v>304</v>
      </c>
      <c r="AU226" s="253" t="s">
        <v>88</v>
      </c>
      <c r="AV226" s="13" t="s">
        <v>88</v>
      </c>
      <c r="AW226" s="13" t="s">
        <v>5</v>
      </c>
      <c r="AX226" s="13" t="s">
        <v>86</v>
      </c>
      <c r="AY226" s="253" t="s">
        <v>167</v>
      </c>
    </row>
    <row r="227" s="2" customFormat="1" ht="24.15" customHeight="1">
      <c r="A227" s="39"/>
      <c r="B227" s="40"/>
      <c r="C227" s="222" t="s">
        <v>326</v>
      </c>
      <c r="D227" s="222" t="s">
        <v>169</v>
      </c>
      <c r="E227" s="223" t="s">
        <v>2415</v>
      </c>
      <c r="F227" s="224" t="s">
        <v>2416</v>
      </c>
      <c r="G227" s="225" t="s">
        <v>182</v>
      </c>
      <c r="H227" s="226">
        <v>1</v>
      </c>
      <c r="I227" s="227"/>
      <c r="J227" s="227"/>
      <c r="K227" s="228">
        <f>ROUND(P227*H227,2)</f>
        <v>0</v>
      </c>
      <c r="L227" s="224" t="s">
        <v>478</v>
      </c>
      <c r="M227" s="45"/>
      <c r="N227" s="229" t="s">
        <v>1</v>
      </c>
      <c r="O227" s="230" t="s">
        <v>41</v>
      </c>
      <c r="P227" s="231">
        <f>I227+J227</f>
        <v>0</v>
      </c>
      <c r="Q227" s="231">
        <f>ROUND(I227*H227,2)</f>
        <v>0</v>
      </c>
      <c r="R227" s="231">
        <f>ROUND(J227*H227,2)</f>
        <v>0</v>
      </c>
      <c r="S227" s="92"/>
      <c r="T227" s="232">
        <f>S227*H227</f>
        <v>0</v>
      </c>
      <c r="U227" s="232">
        <v>0.12303</v>
      </c>
      <c r="V227" s="232">
        <f>U227*H227</f>
        <v>0.12303</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2417</v>
      </c>
    </row>
    <row r="228" s="2" customFormat="1">
      <c r="A228" s="39"/>
      <c r="B228" s="40"/>
      <c r="C228" s="41"/>
      <c r="D228" s="236" t="s">
        <v>176</v>
      </c>
      <c r="E228" s="41"/>
      <c r="F228" s="237" t="s">
        <v>2416</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2" customFormat="1">
      <c r="A229" s="39"/>
      <c r="B229" s="40"/>
      <c r="C229" s="41"/>
      <c r="D229" s="241" t="s">
        <v>178</v>
      </c>
      <c r="E229" s="41"/>
      <c r="F229" s="242" t="s">
        <v>2418</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178</v>
      </c>
      <c r="AU229" s="18" t="s">
        <v>88</v>
      </c>
    </row>
    <row r="230" s="15" customFormat="1">
      <c r="A230" s="15"/>
      <c r="B230" s="283"/>
      <c r="C230" s="284"/>
      <c r="D230" s="236" t="s">
        <v>304</v>
      </c>
      <c r="E230" s="285" t="s">
        <v>1</v>
      </c>
      <c r="F230" s="286" t="s">
        <v>2385</v>
      </c>
      <c r="G230" s="284"/>
      <c r="H230" s="285" t="s">
        <v>1</v>
      </c>
      <c r="I230" s="287"/>
      <c r="J230" s="287"/>
      <c r="K230" s="284"/>
      <c r="L230" s="284"/>
      <c r="M230" s="288"/>
      <c r="N230" s="289"/>
      <c r="O230" s="290"/>
      <c r="P230" s="290"/>
      <c r="Q230" s="290"/>
      <c r="R230" s="290"/>
      <c r="S230" s="290"/>
      <c r="T230" s="290"/>
      <c r="U230" s="290"/>
      <c r="V230" s="290"/>
      <c r="W230" s="290"/>
      <c r="X230" s="291"/>
      <c r="Y230" s="15"/>
      <c r="Z230" s="15"/>
      <c r="AA230" s="15"/>
      <c r="AB230" s="15"/>
      <c r="AC230" s="15"/>
      <c r="AD230" s="15"/>
      <c r="AE230" s="15"/>
      <c r="AT230" s="292" t="s">
        <v>304</v>
      </c>
      <c r="AU230" s="292" t="s">
        <v>88</v>
      </c>
      <c r="AV230" s="15" t="s">
        <v>86</v>
      </c>
      <c r="AW230" s="15" t="s">
        <v>5</v>
      </c>
      <c r="AX230" s="15" t="s">
        <v>78</v>
      </c>
      <c r="AY230" s="292" t="s">
        <v>167</v>
      </c>
    </row>
    <row r="231" s="13" customFormat="1">
      <c r="A231" s="13"/>
      <c r="B231" s="244"/>
      <c r="C231" s="245"/>
      <c r="D231" s="236" t="s">
        <v>304</v>
      </c>
      <c r="E231" s="268" t="s">
        <v>1</v>
      </c>
      <c r="F231" s="246" t="s">
        <v>2293</v>
      </c>
      <c r="G231" s="245"/>
      <c r="H231" s="247">
        <v>1</v>
      </c>
      <c r="I231" s="248"/>
      <c r="J231" s="248"/>
      <c r="K231" s="245"/>
      <c r="L231" s="245"/>
      <c r="M231" s="249"/>
      <c r="N231" s="250"/>
      <c r="O231" s="251"/>
      <c r="P231" s="251"/>
      <c r="Q231" s="251"/>
      <c r="R231" s="251"/>
      <c r="S231" s="251"/>
      <c r="T231" s="251"/>
      <c r="U231" s="251"/>
      <c r="V231" s="251"/>
      <c r="W231" s="251"/>
      <c r="X231" s="252"/>
      <c r="Y231" s="13"/>
      <c r="Z231" s="13"/>
      <c r="AA231" s="13"/>
      <c r="AB231" s="13"/>
      <c r="AC231" s="13"/>
      <c r="AD231" s="13"/>
      <c r="AE231" s="13"/>
      <c r="AT231" s="253" t="s">
        <v>304</v>
      </c>
      <c r="AU231" s="253" t="s">
        <v>88</v>
      </c>
      <c r="AV231" s="13" t="s">
        <v>88</v>
      </c>
      <c r="AW231" s="13" t="s">
        <v>5</v>
      </c>
      <c r="AX231" s="13" t="s">
        <v>86</v>
      </c>
      <c r="AY231" s="253" t="s">
        <v>167</v>
      </c>
    </row>
    <row r="232" s="2" customFormat="1" ht="24.15" customHeight="1">
      <c r="A232" s="39"/>
      <c r="B232" s="40"/>
      <c r="C232" s="254" t="s">
        <v>332</v>
      </c>
      <c r="D232" s="254" t="s">
        <v>345</v>
      </c>
      <c r="E232" s="255" t="s">
        <v>2419</v>
      </c>
      <c r="F232" s="256" t="s">
        <v>2420</v>
      </c>
      <c r="G232" s="257" t="s">
        <v>182</v>
      </c>
      <c r="H232" s="258">
        <v>1</v>
      </c>
      <c r="I232" s="259"/>
      <c r="J232" s="260"/>
      <c r="K232" s="261">
        <f>ROUND(P232*H232,2)</f>
        <v>0</v>
      </c>
      <c r="L232" s="256" t="s">
        <v>1</v>
      </c>
      <c r="M232" s="262"/>
      <c r="N232" s="263" t="s">
        <v>1</v>
      </c>
      <c r="O232" s="230" t="s">
        <v>41</v>
      </c>
      <c r="P232" s="231">
        <f>I232+J232</f>
        <v>0</v>
      </c>
      <c r="Q232" s="231">
        <f>ROUND(I232*H232,2)</f>
        <v>0</v>
      </c>
      <c r="R232" s="231">
        <f>ROUND(J232*H232,2)</f>
        <v>0</v>
      </c>
      <c r="S232" s="92"/>
      <c r="T232" s="232">
        <f>S232*H232</f>
        <v>0</v>
      </c>
      <c r="U232" s="232">
        <v>0.0071000000000000004</v>
      </c>
      <c r="V232" s="232">
        <f>U232*H232</f>
        <v>0.0071000000000000004</v>
      </c>
      <c r="W232" s="232">
        <v>0</v>
      </c>
      <c r="X232" s="233">
        <f>W232*H232</f>
        <v>0</v>
      </c>
      <c r="Y232" s="39"/>
      <c r="Z232" s="39"/>
      <c r="AA232" s="39"/>
      <c r="AB232" s="39"/>
      <c r="AC232" s="39"/>
      <c r="AD232" s="39"/>
      <c r="AE232" s="39"/>
      <c r="AR232" s="234" t="s">
        <v>221</v>
      </c>
      <c r="AT232" s="234" t="s">
        <v>345</v>
      </c>
      <c r="AU232" s="234" t="s">
        <v>88</v>
      </c>
      <c r="AY232" s="18" t="s">
        <v>167</v>
      </c>
      <c r="BE232" s="235">
        <f>IF(O232="základní",K232,0)</f>
        <v>0</v>
      </c>
      <c r="BF232" s="235">
        <f>IF(O232="snížená",K232,0)</f>
        <v>0</v>
      </c>
      <c r="BG232" s="235">
        <f>IF(O232="zákl. přenesená",K232,0)</f>
        <v>0</v>
      </c>
      <c r="BH232" s="235">
        <f>IF(O232="sníž. přenesená",K232,0)</f>
        <v>0</v>
      </c>
      <c r="BI232" s="235">
        <f>IF(O232="nulová",K232,0)</f>
        <v>0</v>
      </c>
      <c r="BJ232" s="18" t="s">
        <v>86</v>
      </c>
      <c r="BK232" s="235">
        <f>ROUND(P232*H232,2)</f>
        <v>0</v>
      </c>
      <c r="BL232" s="18" t="s">
        <v>174</v>
      </c>
      <c r="BM232" s="234" t="s">
        <v>2421</v>
      </c>
    </row>
    <row r="233" s="2" customFormat="1">
      <c r="A233" s="39"/>
      <c r="B233" s="40"/>
      <c r="C233" s="41"/>
      <c r="D233" s="236" t="s">
        <v>176</v>
      </c>
      <c r="E233" s="41"/>
      <c r="F233" s="237" t="s">
        <v>2420</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176</v>
      </c>
      <c r="AU233" s="18" t="s">
        <v>88</v>
      </c>
    </row>
    <row r="234" s="13" customFormat="1">
      <c r="A234" s="13"/>
      <c r="B234" s="244"/>
      <c r="C234" s="245"/>
      <c r="D234" s="236" t="s">
        <v>304</v>
      </c>
      <c r="E234" s="268" t="s">
        <v>1</v>
      </c>
      <c r="F234" s="246" t="s">
        <v>2293</v>
      </c>
      <c r="G234" s="245"/>
      <c r="H234" s="247">
        <v>1</v>
      </c>
      <c r="I234" s="248"/>
      <c r="J234" s="248"/>
      <c r="K234" s="245"/>
      <c r="L234" s="245"/>
      <c r="M234" s="249"/>
      <c r="N234" s="250"/>
      <c r="O234" s="251"/>
      <c r="P234" s="251"/>
      <c r="Q234" s="251"/>
      <c r="R234" s="251"/>
      <c r="S234" s="251"/>
      <c r="T234" s="251"/>
      <c r="U234" s="251"/>
      <c r="V234" s="251"/>
      <c r="W234" s="251"/>
      <c r="X234" s="252"/>
      <c r="Y234" s="13"/>
      <c r="Z234" s="13"/>
      <c r="AA234" s="13"/>
      <c r="AB234" s="13"/>
      <c r="AC234" s="13"/>
      <c r="AD234" s="13"/>
      <c r="AE234" s="13"/>
      <c r="AT234" s="253" t="s">
        <v>304</v>
      </c>
      <c r="AU234" s="253" t="s">
        <v>88</v>
      </c>
      <c r="AV234" s="13" t="s">
        <v>88</v>
      </c>
      <c r="AW234" s="13" t="s">
        <v>5</v>
      </c>
      <c r="AX234" s="13" t="s">
        <v>86</v>
      </c>
      <c r="AY234" s="253" t="s">
        <v>167</v>
      </c>
    </row>
    <row r="235" s="2" customFormat="1" ht="24.15" customHeight="1">
      <c r="A235" s="39"/>
      <c r="B235" s="40"/>
      <c r="C235" s="222" t="s">
        <v>338</v>
      </c>
      <c r="D235" s="222" t="s">
        <v>169</v>
      </c>
      <c r="E235" s="223" t="s">
        <v>2422</v>
      </c>
      <c r="F235" s="224" t="s">
        <v>2423</v>
      </c>
      <c r="G235" s="225" t="s">
        <v>182</v>
      </c>
      <c r="H235" s="226">
        <v>2</v>
      </c>
      <c r="I235" s="227"/>
      <c r="J235" s="227"/>
      <c r="K235" s="228">
        <f>ROUND(P235*H235,2)</f>
        <v>0</v>
      </c>
      <c r="L235" s="224" t="s">
        <v>478</v>
      </c>
      <c r="M235" s="45"/>
      <c r="N235" s="229" t="s">
        <v>1</v>
      </c>
      <c r="O235" s="230" t="s">
        <v>41</v>
      </c>
      <c r="P235" s="231">
        <f>I235+J235</f>
        <v>0</v>
      </c>
      <c r="Q235" s="231">
        <f>ROUND(I235*H235,2)</f>
        <v>0</v>
      </c>
      <c r="R235" s="231">
        <f>ROUND(J235*H235,2)</f>
        <v>0</v>
      </c>
      <c r="S235" s="92"/>
      <c r="T235" s="232">
        <f>S235*H235</f>
        <v>0</v>
      </c>
      <c r="U235" s="232">
        <v>0.00031</v>
      </c>
      <c r="V235" s="232">
        <f>U235*H235</f>
        <v>0.00062</v>
      </c>
      <c r="W235" s="232">
        <v>0</v>
      </c>
      <c r="X235" s="233">
        <f>W235*H235</f>
        <v>0</v>
      </c>
      <c r="Y235" s="39"/>
      <c r="Z235" s="39"/>
      <c r="AA235" s="39"/>
      <c r="AB235" s="39"/>
      <c r="AC235" s="39"/>
      <c r="AD235" s="39"/>
      <c r="AE235" s="39"/>
      <c r="AR235" s="234" t="s">
        <v>174</v>
      </c>
      <c r="AT235" s="234" t="s">
        <v>169</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174</v>
      </c>
      <c r="BM235" s="234" t="s">
        <v>2424</v>
      </c>
    </row>
    <row r="236" s="2" customFormat="1">
      <c r="A236" s="39"/>
      <c r="B236" s="40"/>
      <c r="C236" s="41"/>
      <c r="D236" s="236" t="s">
        <v>176</v>
      </c>
      <c r="E236" s="41"/>
      <c r="F236" s="237" t="s">
        <v>2423</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2" customFormat="1">
      <c r="A237" s="39"/>
      <c r="B237" s="40"/>
      <c r="C237" s="41"/>
      <c r="D237" s="241" t="s">
        <v>178</v>
      </c>
      <c r="E237" s="41"/>
      <c r="F237" s="242" t="s">
        <v>2425</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178</v>
      </c>
      <c r="AU237" s="18" t="s">
        <v>88</v>
      </c>
    </row>
    <row r="238" s="13" customFormat="1">
      <c r="A238" s="13"/>
      <c r="B238" s="244"/>
      <c r="C238" s="245"/>
      <c r="D238" s="236" t="s">
        <v>304</v>
      </c>
      <c r="E238" s="268" t="s">
        <v>1</v>
      </c>
      <c r="F238" s="246" t="s">
        <v>2047</v>
      </c>
      <c r="G238" s="245"/>
      <c r="H238" s="247">
        <v>2</v>
      </c>
      <c r="I238" s="248"/>
      <c r="J238" s="248"/>
      <c r="K238" s="245"/>
      <c r="L238" s="245"/>
      <c r="M238" s="249"/>
      <c r="N238" s="250"/>
      <c r="O238" s="251"/>
      <c r="P238" s="251"/>
      <c r="Q238" s="251"/>
      <c r="R238" s="251"/>
      <c r="S238" s="251"/>
      <c r="T238" s="251"/>
      <c r="U238" s="251"/>
      <c r="V238" s="251"/>
      <c r="W238" s="251"/>
      <c r="X238" s="252"/>
      <c r="Y238" s="13"/>
      <c r="Z238" s="13"/>
      <c r="AA238" s="13"/>
      <c r="AB238" s="13"/>
      <c r="AC238" s="13"/>
      <c r="AD238" s="13"/>
      <c r="AE238" s="13"/>
      <c r="AT238" s="253" t="s">
        <v>304</v>
      </c>
      <c r="AU238" s="253" t="s">
        <v>88</v>
      </c>
      <c r="AV238" s="13" t="s">
        <v>88</v>
      </c>
      <c r="AW238" s="13" t="s">
        <v>5</v>
      </c>
      <c r="AX238" s="13" t="s">
        <v>86</v>
      </c>
      <c r="AY238" s="253" t="s">
        <v>167</v>
      </c>
    </row>
    <row r="239" s="2" customFormat="1">
      <c r="A239" s="39"/>
      <c r="B239" s="40"/>
      <c r="C239" s="222" t="s">
        <v>344</v>
      </c>
      <c r="D239" s="222" t="s">
        <v>169</v>
      </c>
      <c r="E239" s="223" t="s">
        <v>2426</v>
      </c>
      <c r="F239" s="224" t="s">
        <v>2427</v>
      </c>
      <c r="G239" s="225" t="s">
        <v>576</v>
      </c>
      <c r="H239" s="226">
        <v>30</v>
      </c>
      <c r="I239" s="227"/>
      <c r="J239" s="227"/>
      <c r="K239" s="228">
        <f>ROUND(P239*H239,2)</f>
        <v>0</v>
      </c>
      <c r="L239" s="224" t="s">
        <v>173</v>
      </c>
      <c r="M239" s="45"/>
      <c r="N239" s="229" t="s">
        <v>1</v>
      </c>
      <c r="O239" s="230" t="s">
        <v>41</v>
      </c>
      <c r="P239" s="231">
        <f>I239+J239</f>
        <v>0</v>
      </c>
      <c r="Q239" s="231">
        <f>ROUND(I239*H239,2)</f>
        <v>0</v>
      </c>
      <c r="R239" s="231">
        <f>ROUND(J239*H239,2)</f>
        <v>0</v>
      </c>
      <c r="S239" s="92"/>
      <c r="T239" s="232">
        <f>S239*H239</f>
        <v>0</v>
      </c>
      <c r="U239" s="232">
        <v>6.9999999999999994E-05</v>
      </c>
      <c r="V239" s="232">
        <f>U239*H239</f>
        <v>0.0020999999999999999</v>
      </c>
      <c r="W239" s="232">
        <v>0</v>
      </c>
      <c r="X239" s="233">
        <f>W239*H239</f>
        <v>0</v>
      </c>
      <c r="Y239" s="39"/>
      <c r="Z239" s="39"/>
      <c r="AA239" s="39"/>
      <c r="AB239" s="39"/>
      <c r="AC239" s="39"/>
      <c r="AD239" s="39"/>
      <c r="AE239" s="39"/>
      <c r="AR239" s="234" t="s">
        <v>174</v>
      </c>
      <c r="AT239" s="234" t="s">
        <v>169</v>
      </c>
      <c r="AU239" s="234" t="s">
        <v>88</v>
      </c>
      <c r="AY239" s="18" t="s">
        <v>167</v>
      </c>
      <c r="BE239" s="235">
        <f>IF(O239="základní",K239,0)</f>
        <v>0</v>
      </c>
      <c r="BF239" s="235">
        <f>IF(O239="snížená",K239,0)</f>
        <v>0</v>
      </c>
      <c r="BG239" s="235">
        <f>IF(O239="zákl. přenesená",K239,0)</f>
        <v>0</v>
      </c>
      <c r="BH239" s="235">
        <f>IF(O239="sníž. přenesená",K239,0)</f>
        <v>0</v>
      </c>
      <c r="BI239" s="235">
        <f>IF(O239="nulová",K239,0)</f>
        <v>0</v>
      </c>
      <c r="BJ239" s="18" t="s">
        <v>86</v>
      </c>
      <c r="BK239" s="235">
        <f>ROUND(P239*H239,2)</f>
        <v>0</v>
      </c>
      <c r="BL239" s="18" t="s">
        <v>174</v>
      </c>
      <c r="BM239" s="234" t="s">
        <v>2428</v>
      </c>
    </row>
    <row r="240" s="2" customFormat="1">
      <c r="A240" s="39"/>
      <c r="B240" s="40"/>
      <c r="C240" s="41"/>
      <c r="D240" s="236" t="s">
        <v>176</v>
      </c>
      <c r="E240" s="41"/>
      <c r="F240" s="237" t="s">
        <v>2427</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176</v>
      </c>
      <c r="AU240" s="18" t="s">
        <v>88</v>
      </c>
    </row>
    <row r="241" s="2" customFormat="1">
      <c r="A241" s="39"/>
      <c r="B241" s="40"/>
      <c r="C241" s="41"/>
      <c r="D241" s="241" t="s">
        <v>178</v>
      </c>
      <c r="E241" s="41"/>
      <c r="F241" s="242" t="s">
        <v>2429</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178</v>
      </c>
      <c r="AU241" s="18" t="s">
        <v>88</v>
      </c>
    </row>
    <row r="242" s="13" customFormat="1">
      <c r="A242" s="13"/>
      <c r="B242" s="244"/>
      <c r="C242" s="245"/>
      <c r="D242" s="236" t="s">
        <v>304</v>
      </c>
      <c r="E242" s="268" t="s">
        <v>1</v>
      </c>
      <c r="F242" s="246" t="s">
        <v>2430</v>
      </c>
      <c r="G242" s="245"/>
      <c r="H242" s="247">
        <v>30</v>
      </c>
      <c r="I242" s="248"/>
      <c r="J242" s="248"/>
      <c r="K242" s="245"/>
      <c r="L242" s="245"/>
      <c r="M242" s="249"/>
      <c r="N242" s="250"/>
      <c r="O242" s="251"/>
      <c r="P242" s="251"/>
      <c r="Q242" s="251"/>
      <c r="R242" s="251"/>
      <c r="S242" s="251"/>
      <c r="T242" s="251"/>
      <c r="U242" s="251"/>
      <c r="V242" s="251"/>
      <c r="W242" s="251"/>
      <c r="X242" s="252"/>
      <c r="Y242" s="13"/>
      <c r="Z242" s="13"/>
      <c r="AA242" s="13"/>
      <c r="AB242" s="13"/>
      <c r="AC242" s="13"/>
      <c r="AD242" s="13"/>
      <c r="AE242" s="13"/>
      <c r="AT242" s="253" t="s">
        <v>304</v>
      </c>
      <c r="AU242" s="253" t="s">
        <v>88</v>
      </c>
      <c r="AV242" s="13" t="s">
        <v>88</v>
      </c>
      <c r="AW242" s="13" t="s">
        <v>5</v>
      </c>
      <c r="AX242" s="13" t="s">
        <v>86</v>
      </c>
      <c r="AY242" s="253" t="s">
        <v>167</v>
      </c>
    </row>
    <row r="243" s="12" customFormat="1" ht="22.8" customHeight="1">
      <c r="A243" s="12"/>
      <c r="B243" s="205"/>
      <c r="C243" s="206"/>
      <c r="D243" s="207" t="s">
        <v>77</v>
      </c>
      <c r="E243" s="220" t="s">
        <v>1281</v>
      </c>
      <c r="F243" s="220" t="s">
        <v>1282</v>
      </c>
      <c r="G243" s="206"/>
      <c r="H243" s="206"/>
      <c r="I243" s="209"/>
      <c r="J243" s="209"/>
      <c r="K243" s="221">
        <f>BK243</f>
        <v>0</v>
      </c>
      <c r="L243" s="206"/>
      <c r="M243" s="211"/>
      <c r="N243" s="212"/>
      <c r="O243" s="213"/>
      <c r="P243" s="213"/>
      <c r="Q243" s="214">
        <f>SUM(Q244:Q246)</f>
        <v>0</v>
      </c>
      <c r="R243" s="214">
        <f>SUM(R244:R246)</f>
        <v>0</v>
      </c>
      <c r="S243" s="213"/>
      <c r="T243" s="215">
        <f>SUM(T244:T246)</f>
        <v>0</v>
      </c>
      <c r="U243" s="213"/>
      <c r="V243" s="215">
        <f>SUM(V244:V246)</f>
        <v>0</v>
      </c>
      <c r="W243" s="213"/>
      <c r="X243" s="216">
        <f>SUM(X244:X246)</f>
        <v>0</v>
      </c>
      <c r="Y243" s="12"/>
      <c r="Z243" s="12"/>
      <c r="AA243" s="12"/>
      <c r="AB243" s="12"/>
      <c r="AC243" s="12"/>
      <c r="AD243" s="12"/>
      <c r="AE243" s="12"/>
      <c r="AR243" s="217" t="s">
        <v>86</v>
      </c>
      <c r="AT243" s="218" t="s">
        <v>77</v>
      </c>
      <c r="AU243" s="218" t="s">
        <v>86</v>
      </c>
      <c r="AY243" s="217" t="s">
        <v>167</v>
      </c>
      <c r="BK243" s="219">
        <f>SUM(BK244:BK246)</f>
        <v>0</v>
      </c>
    </row>
    <row r="244" s="2" customFormat="1" ht="24.15" customHeight="1">
      <c r="A244" s="39"/>
      <c r="B244" s="40"/>
      <c r="C244" s="222" t="s">
        <v>351</v>
      </c>
      <c r="D244" s="222" t="s">
        <v>169</v>
      </c>
      <c r="E244" s="223" t="s">
        <v>2431</v>
      </c>
      <c r="F244" s="224" t="s">
        <v>2432</v>
      </c>
      <c r="G244" s="225" t="s">
        <v>348</v>
      </c>
      <c r="H244" s="226">
        <v>0.20000000000000001</v>
      </c>
      <c r="I244" s="227"/>
      <c r="J244" s="227"/>
      <c r="K244" s="228">
        <f>ROUND(P244*H244,2)</f>
        <v>0</v>
      </c>
      <c r="L244" s="224" t="s">
        <v>173</v>
      </c>
      <c r="M244" s="45"/>
      <c r="N244" s="229" t="s">
        <v>1</v>
      </c>
      <c r="O244" s="230" t="s">
        <v>41</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174</v>
      </c>
      <c r="AT244" s="234" t="s">
        <v>169</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174</v>
      </c>
      <c r="BM244" s="234" t="s">
        <v>2433</v>
      </c>
    </row>
    <row r="245" s="2" customFormat="1">
      <c r="A245" s="39"/>
      <c r="B245" s="40"/>
      <c r="C245" s="41"/>
      <c r="D245" s="236" t="s">
        <v>176</v>
      </c>
      <c r="E245" s="41"/>
      <c r="F245" s="237" t="s">
        <v>2432</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41" t="s">
        <v>178</v>
      </c>
      <c r="E246" s="41"/>
      <c r="F246" s="242" t="s">
        <v>2434</v>
      </c>
      <c r="G246" s="41"/>
      <c r="H246" s="41"/>
      <c r="I246" s="238"/>
      <c r="J246" s="238"/>
      <c r="K246" s="41"/>
      <c r="L246" s="41"/>
      <c r="M246" s="45"/>
      <c r="N246" s="264"/>
      <c r="O246" s="265"/>
      <c r="P246" s="266"/>
      <c r="Q246" s="266"/>
      <c r="R246" s="266"/>
      <c r="S246" s="266"/>
      <c r="T246" s="266"/>
      <c r="U246" s="266"/>
      <c r="V246" s="266"/>
      <c r="W246" s="266"/>
      <c r="X246" s="267"/>
      <c r="Y246" s="39"/>
      <c r="Z246" s="39"/>
      <c r="AA246" s="39"/>
      <c r="AB246" s="39"/>
      <c r="AC246" s="39"/>
      <c r="AD246" s="39"/>
      <c r="AE246" s="39"/>
      <c r="AT246" s="18" t="s">
        <v>178</v>
      </c>
      <c r="AU246" s="18" t="s">
        <v>88</v>
      </c>
    </row>
    <row r="247" s="2" customFormat="1" ht="6.96" customHeight="1">
      <c r="A247" s="39"/>
      <c r="B247" s="67"/>
      <c r="C247" s="68"/>
      <c r="D247" s="68"/>
      <c r="E247" s="68"/>
      <c r="F247" s="68"/>
      <c r="G247" s="68"/>
      <c r="H247" s="68"/>
      <c r="I247" s="68"/>
      <c r="J247" s="68"/>
      <c r="K247" s="68"/>
      <c r="L247" s="68"/>
      <c r="M247" s="45"/>
      <c r="N247" s="39"/>
      <c r="P247" s="39"/>
      <c r="Q247" s="39"/>
      <c r="R247" s="39"/>
      <c r="S247" s="39"/>
      <c r="T247" s="39"/>
      <c r="U247" s="39"/>
      <c r="V247" s="39"/>
      <c r="W247" s="39"/>
      <c r="X247" s="39"/>
      <c r="Y247" s="39"/>
      <c r="Z247" s="39"/>
      <c r="AA247" s="39"/>
      <c r="AB247" s="39"/>
      <c r="AC247" s="39"/>
      <c r="AD247" s="39"/>
      <c r="AE247" s="39"/>
    </row>
  </sheetData>
  <sheetProtection sheet="1" autoFilter="0" formatColumns="0" formatRows="0" objects="1" scenarios="1" spinCount="100000" saltValue="W0ORPE6TW5GCppc5E7/vl3ykEOQBQIGpKB2dRGQYoaLMuvTV9H4MQkpNAaPX33Z7Lcm1eYi76mEM7K3KffCicw==" hashValue="PZkcnG58pcOkJk27nc4rK19u0UU47LXsi1mkx5YGhpA+SDRyA4NGo4pp50yrrw63dSa7PHBxLrsaxhXt7LDqpw==" algorithmName="SHA-512" password="CC35"/>
  <autoFilter ref="C120:L246"/>
  <mergeCells count="9">
    <mergeCell ref="E7:H7"/>
    <mergeCell ref="E9:H9"/>
    <mergeCell ref="E18:H18"/>
    <mergeCell ref="E27:H27"/>
    <mergeCell ref="E85:H85"/>
    <mergeCell ref="E87:H87"/>
    <mergeCell ref="E111:H111"/>
    <mergeCell ref="E113:H113"/>
    <mergeCell ref="M2:Z2"/>
  </mergeCells>
  <hyperlinks>
    <hyperlink ref="F126" r:id="rId1" display="https://podminky.urs.cz/item/CS_URS_2023_01/115101221"/>
    <hyperlink ref="F130" r:id="rId2" display="https://podminky.urs.cz/item/CS_URS_2023_01/115101301"/>
    <hyperlink ref="F134" r:id="rId3" display="https://podminky.urs.cz/item/CS_URS_2023_01/119001422"/>
    <hyperlink ref="F138" r:id="rId4" display="https://podminky.urs.cz/item/CS_URS_2023_01/139001101"/>
    <hyperlink ref="F142" r:id="rId5" display="https://podminky.urs.cz/item/CS_URS_2023_01/132254205"/>
    <hyperlink ref="F147" r:id="rId6" display="https://podminky.urs.cz/item/CS_URS_2023_01/162351103"/>
    <hyperlink ref="F152" r:id="rId7" display="https://podminky.urs.cz/item/CS_URS_2023_01/167151111"/>
    <hyperlink ref="F156" r:id="rId8" display="https://podminky.urs.cz/item/CS_URS_2023_01/162751117"/>
    <hyperlink ref="F161" r:id="rId9" display="https://podminky.urs.cz/item/CS_URS_2023_01/171201231"/>
    <hyperlink ref="F165" r:id="rId10" display="https://podminky.urs.cz/item/CS_URS_2023_01/174151101"/>
    <hyperlink ref="F178" r:id="rId11" display="https://podminky.urs.cz/item/CS_URS_2023_01/175151101"/>
    <hyperlink ref="F189" r:id="rId12" display="https://podminky.urs.cz/item/CS_URS_2023_01/451573111"/>
    <hyperlink ref="F194" r:id="rId13" display="https://podminky.urs.cz/item/CS_URS_2023_02/871161211"/>
    <hyperlink ref="F202" r:id="rId14" display="https://podminky.urs.cz/item/CS_URS_2023_01/891249111"/>
    <hyperlink ref="F210" r:id="rId15" display="https://podminky.urs.cz/item/CS_URS_2023_02/891161321"/>
    <hyperlink ref="F221" r:id="rId16" display="https://podminky.urs.cz/item/CS_URS_2023_02/892233122"/>
    <hyperlink ref="F225" r:id="rId17" display="https://podminky.urs.cz/item/CS_URS_2023_02/892241111"/>
    <hyperlink ref="F229" r:id="rId18" display="https://podminky.urs.cz/item/CS_URS_2023_02/899401112"/>
    <hyperlink ref="F237" r:id="rId19" display="https://podminky.urs.cz/item/CS_URS_2023_02/899712111"/>
    <hyperlink ref="F241" r:id="rId20" display="https://podminky.urs.cz/item/CS_URS_2023_01/899722112"/>
    <hyperlink ref="F246" r:id="rId21" display="https://podminky.urs.cz/item/CS_URS_2023_01/99827610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116</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2435</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22</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22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22</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ROUND(K125,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ROUND((SUM(BE125:BE290)),  2)</f>
        <v>0</v>
      </c>
      <c r="G35" s="39"/>
      <c r="H35" s="39"/>
      <c r="I35" s="157">
        <v>0.20999999999999999</v>
      </c>
      <c r="J35" s="39"/>
      <c r="K35" s="152">
        <f>ROUND(((SUM(BE125:BE290))*I35),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ROUND((SUM(BF125:BF290)),  2)</f>
        <v>0</v>
      </c>
      <c r="G36" s="39"/>
      <c r="H36" s="39"/>
      <c r="I36" s="157">
        <v>0.14999999999999999</v>
      </c>
      <c r="J36" s="39"/>
      <c r="K36" s="152">
        <f>ROUND(((SUM(BF125:BF290))*I36),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ROUND((SUM(BG125:BG290)),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ROUND((SUM(BH125:BH290)),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ROUND((SUM(BI125:BI290)),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311 - Vodní hospodářství - kašna</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 xml:space="preserve"> </v>
      </c>
      <c r="G91" s="41"/>
      <c r="H91" s="41"/>
      <c r="I91" s="33" t="s">
        <v>31</v>
      </c>
      <c r="J91" s="37" t="str">
        <f>E21</f>
        <v xml:space="preserve"> </v>
      </c>
      <c r="K91" s="41"/>
      <c r="L91" s="41"/>
      <c r="M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33</v>
      </c>
      <c r="J92" s="37" t="str">
        <f>E24</f>
        <v xml:space="preserve"> </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Q125</f>
        <v>0</v>
      </c>
      <c r="J96" s="111">
        <f>R125</f>
        <v>0</v>
      </c>
      <c r="K96" s="111">
        <f>K125</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Q126</f>
        <v>0</v>
      </c>
      <c r="J97" s="185">
        <f>R126</f>
        <v>0</v>
      </c>
      <c r="K97" s="185">
        <f>K126</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Q127</f>
        <v>0</v>
      </c>
      <c r="J98" s="191">
        <f>R127</f>
        <v>0</v>
      </c>
      <c r="K98" s="191">
        <f>K127</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466</v>
      </c>
      <c r="E99" s="190"/>
      <c r="F99" s="190"/>
      <c r="G99" s="190"/>
      <c r="H99" s="190"/>
      <c r="I99" s="191">
        <f>Q187</f>
        <v>0</v>
      </c>
      <c r="J99" s="191">
        <f>R187</f>
        <v>0</v>
      </c>
      <c r="K99" s="191">
        <f>K187</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467</v>
      </c>
      <c r="E100" s="190"/>
      <c r="F100" s="190"/>
      <c r="G100" s="190"/>
      <c r="H100" s="190"/>
      <c r="I100" s="191">
        <f>Q209</f>
        <v>0</v>
      </c>
      <c r="J100" s="191">
        <f>R209</f>
        <v>0</v>
      </c>
      <c r="K100" s="191">
        <f>K209</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468</v>
      </c>
      <c r="E101" s="190"/>
      <c r="F101" s="190"/>
      <c r="G101" s="190"/>
      <c r="H101" s="190"/>
      <c r="I101" s="191">
        <f>Q218</f>
        <v>0</v>
      </c>
      <c r="J101" s="191">
        <f>R218</f>
        <v>0</v>
      </c>
      <c r="K101" s="191">
        <f>K218</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2025</v>
      </c>
      <c r="E102" s="190"/>
      <c r="F102" s="190"/>
      <c r="G102" s="190"/>
      <c r="H102" s="190"/>
      <c r="I102" s="191">
        <f>Q261</f>
        <v>0</v>
      </c>
      <c r="J102" s="191">
        <f>R261</f>
        <v>0</v>
      </c>
      <c r="K102" s="191">
        <f>K261</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471</v>
      </c>
      <c r="E103" s="190"/>
      <c r="F103" s="190"/>
      <c r="G103" s="190"/>
      <c r="H103" s="190"/>
      <c r="I103" s="191">
        <f>Q277</f>
        <v>0</v>
      </c>
      <c r="J103" s="191">
        <f>R277</f>
        <v>0</v>
      </c>
      <c r="K103" s="191">
        <f>K277</f>
        <v>0</v>
      </c>
      <c r="L103" s="188"/>
      <c r="M103" s="192"/>
      <c r="S103" s="10"/>
      <c r="T103" s="10"/>
      <c r="U103" s="10"/>
      <c r="V103" s="10"/>
      <c r="W103" s="10"/>
      <c r="X103" s="10"/>
      <c r="Y103" s="10"/>
      <c r="Z103" s="10"/>
      <c r="AA103" s="10"/>
      <c r="AB103" s="10"/>
      <c r="AC103" s="10"/>
      <c r="AD103" s="10"/>
      <c r="AE103" s="10"/>
    </row>
    <row r="104" s="9" customFormat="1" ht="24.96" customHeight="1">
      <c r="A104" s="9"/>
      <c r="B104" s="181"/>
      <c r="C104" s="182"/>
      <c r="D104" s="183" t="s">
        <v>472</v>
      </c>
      <c r="E104" s="184"/>
      <c r="F104" s="184"/>
      <c r="G104" s="184"/>
      <c r="H104" s="184"/>
      <c r="I104" s="185">
        <f>Q282</f>
        <v>0</v>
      </c>
      <c r="J104" s="185">
        <f>R282</f>
        <v>0</v>
      </c>
      <c r="K104" s="185">
        <f>K282</f>
        <v>0</v>
      </c>
      <c r="L104" s="182"/>
      <c r="M104" s="186"/>
      <c r="S104" s="9"/>
      <c r="T104" s="9"/>
      <c r="U104" s="9"/>
      <c r="V104" s="9"/>
      <c r="W104" s="9"/>
      <c r="X104" s="9"/>
      <c r="Y104" s="9"/>
      <c r="Z104" s="9"/>
      <c r="AA104" s="9"/>
      <c r="AB104" s="9"/>
      <c r="AC104" s="9"/>
      <c r="AD104" s="9"/>
      <c r="AE104" s="9"/>
    </row>
    <row r="105" s="10" customFormat="1" ht="19.92" customHeight="1">
      <c r="A105" s="10"/>
      <c r="B105" s="187"/>
      <c r="C105" s="188"/>
      <c r="D105" s="189" t="s">
        <v>473</v>
      </c>
      <c r="E105" s="190"/>
      <c r="F105" s="190"/>
      <c r="G105" s="190"/>
      <c r="H105" s="190"/>
      <c r="I105" s="191">
        <f>Q283</f>
        <v>0</v>
      </c>
      <c r="J105" s="191">
        <f>R283</f>
        <v>0</v>
      </c>
      <c r="K105" s="191">
        <f>K283</f>
        <v>0</v>
      </c>
      <c r="L105" s="188"/>
      <c r="M105" s="192"/>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8"/>
      <c r="M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70"/>
      <c r="M111" s="64"/>
      <c r="S111" s="39"/>
      <c r="T111" s="39"/>
      <c r="U111" s="39"/>
      <c r="V111" s="39"/>
      <c r="W111" s="39"/>
      <c r="X111" s="39"/>
      <c r="Y111" s="39"/>
      <c r="Z111" s="39"/>
      <c r="AA111" s="39"/>
      <c r="AB111" s="39"/>
      <c r="AC111" s="39"/>
      <c r="AD111" s="39"/>
      <c r="AE111" s="39"/>
    </row>
    <row r="112" s="2" customFormat="1" ht="24.96" customHeight="1">
      <c r="A112" s="39"/>
      <c r="B112" s="40"/>
      <c r="C112" s="24" t="s">
        <v>148</v>
      </c>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2" customHeight="1">
      <c r="A114" s="39"/>
      <c r="B114" s="40"/>
      <c r="C114" s="33" t="s">
        <v>17</v>
      </c>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6.5" customHeight="1">
      <c r="A115" s="39"/>
      <c r="B115" s="40"/>
      <c r="C115" s="41"/>
      <c r="D115" s="41"/>
      <c r="E115" s="176" t="str">
        <f>E7</f>
        <v>Úpravy náměstí Republiky v rámci MPZ Tachov</v>
      </c>
      <c r="F115" s="33"/>
      <c r="G115" s="33"/>
      <c r="H115" s="33"/>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133</v>
      </c>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311 - Vodní hospodářství - kašna</v>
      </c>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41"/>
      <c r="M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F12</f>
        <v>Tachov</v>
      </c>
      <c r="G119" s="41"/>
      <c r="H119" s="41"/>
      <c r="I119" s="33" t="s">
        <v>23</v>
      </c>
      <c r="J119" s="80" t="str">
        <f>IF(J12="","",J12)</f>
        <v>11. 12. 2023</v>
      </c>
      <c r="K119" s="41"/>
      <c r="L119" s="41"/>
      <c r="M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15.15" customHeight="1">
      <c r="A121" s="39"/>
      <c r="B121" s="40"/>
      <c r="C121" s="33" t="s">
        <v>25</v>
      </c>
      <c r="D121" s="41"/>
      <c r="E121" s="41"/>
      <c r="F121" s="28" t="str">
        <f>E15</f>
        <v xml:space="preserve"> </v>
      </c>
      <c r="G121" s="41"/>
      <c r="H121" s="41"/>
      <c r="I121" s="33" t="s">
        <v>31</v>
      </c>
      <c r="J121" s="37" t="str">
        <f>E21</f>
        <v xml:space="preserve"> </v>
      </c>
      <c r="K121" s="41"/>
      <c r="L121" s="41"/>
      <c r="M121" s="64"/>
      <c r="S121" s="39"/>
      <c r="T121" s="39"/>
      <c r="U121" s="39"/>
      <c r="V121" s="39"/>
      <c r="W121" s="39"/>
      <c r="X121" s="39"/>
      <c r="Y121" s="39"/>
      <c r="Z121" s="39"/>
      <c r="AA121" s="39"/>
      <c r="AB121" s="39"/>
      <c r="AC121" s="39"/>
      <c r="AD121" s="39"/>
      <c r="AE121" s="39"/>
    </row>
    <row r="122" s="2" customFormat="1" ht="15.15" customHeight="1">
      <c r="A122" s="39"/>
      <c r="B122" s="40"/>
      <c r="C122" s="33" t="s">
        <v>29</v>
      </c>
      <c r="D122" s="41"/>
      <c r="E122" s="41"/>
      <c r="F122" s="28" t="str">
        <f>IF(E18="","",E18)</f>
        <v>Vyplň údaj</v>
      </c>
      <c r="G122" s="41"/>
      <c r="H122" s="41"/>
      <c r="I122" s="33" t="s">
        <v>33</v>
      </c>
      <c r="J122" s="37" t="str">
        <f>E24</f>
        <v xml:space="preserve"> </v>
      </c>
      <c r="K122" s="41"/>
      <c r="L122" s="41"/>
      <c r="M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41"/>
      <c r="M123" s="64"/>
      <c r="S123" s="39"/>
      <c r="T123" s="39"/>
      <c r="U123" s="39"/>
      <c r="V123" s="39"/>
      <c r="W123" s="39"/>
      <c r="X123" s="39"/>
      <c r="Y123" s="39"/>
      <c r="Z123" s="39"/>
      <c r="AA123" s="39"/>
      <c r="AB123" s="39"/>
      <c r="AC123" s="39"/>
      <c r="AD123" s="39"/>
      <c r="AE123" s="39"/>
    </row>
    <row r="124" s="11" customFormat="1" ht="29.28" customHeight="1">
      <c r="A124" s="193"/>
      <c r="B124" s="194"/>
      <c r="C124" s="195" t="s">
        <v>149</v>
      </c>
      <c r="D124" s="196" t="s">
        <v>61</v>
      </c>
      <c r="E124" s="196" t="s">
        <v>57</v>
      </c>
      <c r="F124" s="196" t="s">
        <v>58</v>
      </c>
      <c r="G124" s="196" t="s">
        <v>150</v>
      </c>
      <c r="H124" s="196" t="s">
        <v>151</v>
      </c>
      <c r="I124" s="196" t="s">
        <v>152</v>
      </c>
      <c r="J124" s="196" t="s">
        <v>153</v>
      </c>
      <c r="K124" s="196" t="s">
        <v>143</v>
      </c>
      <c r="L124" s="197" t="s">
        <v>154</v>
      </c>
      <c r="M124" s="198"/>
      <c r="N124" s="101" t="s">
        <v>1</v>
      </c>
      <c r="O124" s="102" t="s">
        <v>40</v>
      </c>
      <c r="P124" s="102" t="s">
        <v>155</v>
      </c>
      <c r="Q124" s="102" t="s">
        <v>156</v>
      </c>
      <c r="R124" s="102" t="s">
        <v>157</v>
      </c>
      <c r="S124" s="102" t="s">
        <v>158</v>
      </c>
      <c r="T124" s="102" t="s">
        <v>159</v>
      </c>
      <c r="U124" s="102" t="s">
        <v>160</v>
      </c>
      <c r="V124" s="102" t="s">
        <v>161</v>
      </c>
      <c r="W124" s="102" t="s">
        <v>162</v>
      </c>
      <c r="X124" s="103" t="s">
        <v>163</v>
      </c>
      <c r="Y124" s="193"/>
      <c r="Z124" s="193"/>
      <c r="AA124" s="193"/>
      <c r="AB124" s="193"/>
      <c r="AC124" s="193"/>
      <c r="AD124" s="193"/>
      <c r="AE124" s="193"/>
    </row>
    <row r="125" s="2" customFormat="1" ht="22.8" customHeight="1">
      <c r="A125" s="39"/>
      <c r="B125" s="40"/>
      <c r="C125" s="108" t="s">
        <v>164</v>
      </c>
      <c r="D125" s="41"/>
      <c r="E125" s="41"/>
      <c r="F125" s="41"/>
      <c r="G125" s="41"/>
      <c r="H125" s="41"/>
      <c r="I125" s="41"/>
      <c r="J125" s="41"/>
      <c r="K125" s="199">
        <f>BK125</f>
        <v>0</v>
      </c>
      <c r="L125" s="41"/>
      <c r="M125" s="45"/>
      <c r="N125" s="104"/>
      <c r="O125" s="200"/>
      <c r="P125" s="105"/>
      <c r="Q125" s="201">
        <f>Q126+Q282</f>
        <v>0</v>
      </c>
      <c r="R125" s="201">
        <f>R126+R282</f>
        <v>0</v>
      </c>
      <c r="S125" s="105"/>
      <c r="T125" s="202">
        <f>T126+T282</f>
        <v>0</v>
      </c>
      <c r="U125" s="105"/>
      <c r="V125" s="202">
        <f>V126+V282</f>
        <v>0.32652100000000001</v>
      </c>
      <c r="W125" s="105"/>
      <c r="X125" s="203">
        <f>X126+X282</f>
        <v>0.0123</v>
      </c>
      <c r="Y125" s="39"/>
      <c r="Z125" s="39"/>
      <c r="AA125" s="39"/>
      <c r="AB125" s="39"/>
      <c r="AC125" s="39"/>
      <c r="AD125" s="39"/>
      <c r="AE125" s="39"/>
      <c r="AT125" s="18" t="s">
        <v>77</v>
      </c>
      <c r="AU125" s="18" t="s">
        <v>145</v>
      </c>
      <c r="BK125" s="204">
        <f>BK126+BK282</f>
        <v>0</v>
      </c>
    </row>
    <row r="126" s="12" customFormat="1" ht="25.92" customHeight="1">
      <c r="A126" s="12"/>
      <c r="B126" s="205"/>
      <c r="C126" s="206"/>
      <c r="D126" s="207" t="s">
        <v>77</v>
      </c>
      <c r="E126" s="208" t="s">
        <v>165</v>
      </c>
      <c r="F126" s="208" t="s">
        <v>166</v>
      </c>
      <c r="G126" s="206"/>
      <c r="H126" s="206"/>
      <c r="I126" s="209"/>
      <c r="J126" s="209"/>
      <c r="K126" s="210">
        <f>BK126</f>
        <v>0</v>
      </c>
      <c r="L126" s="206"/>
      <c r="M126" s="211"/>
      <c r="N126" s="212"/>
      <c r="O126" s="213"/>
      <c r="P126" s="213"/>
      <c r="Q126" s="214">
        <f>Q127+Q187+Q209+Q218+Q261+Q277</f>
        <v>0</v>
      </c>
      <c r="R126" s="214">
        <f>R127+R187+R209+R218+R261+R277</f>
        <v>0</v>
      </c>
      <c r="S126" s="213"/>
      <c r="T126" s="215">
        <f>T127+T187+T209+T218+T261+T277</f>
        <v>0</v>
      </c>
      <c r="U126" s="213"/>
      <c r="V126" s="215">
        <f>V127+V187+V209+V218+V261+V277</f>
        <v>0.26226100000000002</v>
      </c>
      <c r="W126" s="213"/>
      <c r="X126" s="216">
        <f>X127+X187+X209+X218+X261+X277</f>
        <v>0.0123</v>
      </c>
      <c r="Y126" s="12"/>
      <c r="Z126" s="12"/>
      <c r="AA126" s="12"/>
      <c r="AB126" s="12"/>
      <c r="AC126" s="12"/>
      <c r="AD126" s="12"/>
      <c r="AE126" s="12"/>
      <c r="AR126" s="217" t="s">
        <v>86</v>
      </c>
      <c r="AT126" s="218" t="s">
        <v>77</v>
      </c>
      <c r="AU126" s="218" t="s">
        <v>78</v>
      </c>
      <c r="AY126" s="217" t="s">
        <v>167</v>
      </c>
      <c r="BK126" s="219">
        <f>BK127+BK187+BK209+BK218+BK261+BK277</f>
        <v>0</v>
      </c>
    </row>
    <row r="127" s="12" customFormat="1" ht="22.8" customHeight="1">
      <c r="A127" s="12"/>
      <c r="B127" s="205"/>
      <c r="C127" s="206"/>
      <c r="D127" s="207" t="s">
        <v>77</v>
      </c>
      <c r="E127" s="220" t="s">
        <v>86</v>
      </c>
      <c r="F127" s="220" t="s">
        <v>168</v>
      </c>
      <c r="G127" s="206"/>
      <c r="H127" s="206"/>
      <c r="I127" s="209"/>
      <c r="J127" s="209"/>
      <c r="K127" s="221">
        <f>BK127</f>
        <v>0</v>
      </c>
      <c r="L127" s="206"/>
      <c r="M127" s="211"/>
      <c r="N127" s="212"/>
      <c r="O127" s="213"/>
      <c r="P127" s="213"/>
      <c r="Q127" s="214">
        <f>SUM(Q128:Q186)</f>
        <v>0</v>
      </c>
      <c r="R127" s="214">
        <f>SUM(R128:R186)</f>
        <v>0</v>
      </c>
      <c r="S127" s="213"/>
      <c r="T127" s="215">
        <f>SUM(T128:T186)</f>
        <v>0</v>
      </c>
      <c r="U127" s="213"/>
      <c r="V127" s="215">
        <f>SUM(V128:V186)</f>
        <v>0.0018</v>
      </c>
      <c r="W127" s="213"/>
      <c r="X127" s="216">
        <f>SUM(X128:X186)</f>
        <v>0</v>
      </c>
      <c r="Y127" s="12"/>
      <c r="Z127" s="12"/>
      <c r="AA127" s="12"/>
      <c r="AB127" s="12"/>
      <c r="AC127" s="12"/>
      <c r="AD127" s="12"/>
      <c r="AE127" s="12"/>
      <c r="AR127" s="217" t="s">
        <v>86</v>
      </c>
      <c r="AT127" s="218" t="s">
        <v>77</v>
      </c>
      <c r="AU127" s="218" t="s">
        <v>86</v>
      </c>
      <c r="AY127" s="217" t="s">
        <v>167</v>
      </c>
      <c r="BK127" s="219">
        <f>SUM(BK128:BK186)</f>
        <v>0</v>
      </c>
    </row>
    <row r="128" s="2" customFormat="1" ht="24.15" customHeight="1">
      <c r="A128" s="39"/>
      <c r="B128" s="40"/>
      <c r="C128" s="222" t="s">
        <v>86</v>
      </c>
      <c r="D128" s="222" t="s">
        <v>169</v>
      </c>
      <c r="E128" s="223" t="s">
        <v>2436</v>
      </c>
      <c r="F128" s="224" t="s">
        <v>2437</v>
      </c>
      <c r="G128" s="225" t="s">
        <v>2028</v>
      </c>
      <c r="H128" s="226">
        <v>60</v>
      </c>
      <c r="I128" s="227"/>
      <c r="J128" s="227"/>
      <c r="K128" s="228">
        <f>ROUND(P128*H128,2)</f>
        <v>0</v>
      </c>
      <c r="L128" s="224" t="s">
        <v>173</v>
      </c>
      <c r="M128" s="45"/>
      <c r="N128" s="229" t="s">
        <v>1</v>
      </c>
      <c r="O128" s="230" t="s">
        <v>41</v>
      </c>
      <c r="P128" s="231">
        <f>I128+J128</f>
        <v>0</v>
      </c>
      <c r="Q128" s="231">
        <f>ROUND(I128*H128,2)</f>
        <v>0</v>
      </c>
      <c r="R128" s="231">
        <f>ROUND(J128*H128,2)</f>
        <v>0</v>
      </c>
      <c r="S128" s="92"/>
      <c r="T128" s="232">
        <f>S128*H128</f>
        <v>0</v>
      </c>
      <c r="U128" s="232">
        <v>3.0000000000000001E-05</v>
      </c>
      <c r="V128" s="232">
        <f>U128*H128</f>
        <v>0.0018</v>
      </c>
      <c r="W128" s="232">
        <v>0</v>
      </c>
      <c r="X128" s="233">
        <f>W128*H128</f>
        <v>0</v>
      </c>
      <c r="Y128" s="39"/>
      <c r="Z128" s="39"/>
      <c r="AA128" s="39"/>
      <c r="AB128" s="39"/>
      <c r="AC128" s="39"/>
      <c r="AD128" s="39"/>
      <c r="AE128" s="39"/>
      <c r="AR128" s="234" t="s">
        <v>174</v>
      </c>
      <c r="AT128" s="234" t="s">
        <v>169</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174</v>
      </c>
      <c r="BM128" s="234" t="s">
        <v>2438</v>
      </c>
    </row>
    <row r="129" s="2" customFormat="1">
      <c r="A129" s="39"/>
      <c r="B129" s="40"/>
      <c r="C129" s="41"/>
      <c r="D129" s="236" t="s">
        <v>176</v>
      </c>
      <c r="E129" s="41"/>
      <c r="F129" s="237" t="s">
        <v>2437</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2" customFormat="1">
      <c r="A130" s="39"/>
      <c r="B130" s="40"/>
      <c r="C130" s="41"/>
      <c r="D130" s="241" t="s">
        <v>178</v>
      </c>
      <c r="E130" s="41"/>
      <c r="F130" s="242" t="s">
        <v>2439</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178</v>
      </c>
      <c r="AU130" s="18" t="s">
        <v>88</v>
      </c>
    </row>
    <row r="131" s="13" customFormat="1">
      <c r="A131" s="13"/>
      <c r="B131" s="244"/>
      <c r="C131" s="245"/>
      <c r="D131" s="236" t="s">
        <v>304</v>
      </c>
      <c r="E131" s="268" t="s">
        <v>1</v>
      </c>
      <c r="F131" s="246" t="s">
        <v>2440</v>
      </c>
      <c r="G131" s="245"/>
      <c r="H131" s="247">
        <v>60</v>
      </c>
      <c r="I131" s="248"/>
      <c r="J131" s="248"/>
      <c r="K131" s="245"/>
      <c r="L131" s="245"/>
      <c r="M131" s="249"/>
      <c r="N131" s="250"/>
      <c r="O131" s="251"/>
      <c r="P131" s="251"/>
      <c r="Q131" s="251"/>
      <c r="R131" s="251"/>
      <c r="S131" s="251"/>
      <c r="T131" s="251"/>
      <c r="U131" s="251"/>
      <c r="V131" s="251"/>
      <c r="W131" s="251"/>
      <c r="X131" s="252"/>
      <c r="Y131" s="13"/>
      <c r="Z131" s="13"/>
      <c r="AA131" s="13"/>
      <c r="AB131" s="13"/>
      <c r="AC131" s="13"/>
      <c r="AD131" s="13"/>
      <c r="AE131" s="13"/>
      <c r="AT131" s="253" t="s">
        <v>304</v>
      </c>
      <c r="AU131" s="253" t="s">
        <v>88</v>
      </c>
      <c r="AV131" s="13" t="s">
        <v>88</v>
      </c>
      <c r="AW131" s="13" t="s">
        <v>5</v>
      </c>
      <c r="AX131" s="13" t="s">
        <v>86</v>
      </c>
      <c r="AY131" s="253" t="s">
        <v>167</v>
      </c>
    </row>
    <row r="132" s="2" customFormat="1" ht="24.15" customHeight="1">
      <c r="A132" s="39"/>
      <c r="B132" s="40"/>
      <c r="C132" s="222" t="s">
        <v>88</v>
      </c>
      <c r="D132" s="222" t="s">
        <v>169</v>
      </c>
      <c r="E132" s="223" t="s">
        <v>2032</v>
      </c>
      <c r="F132" s="224" t="s">
        <v>2033</v>
      </c>
      <c r="G132" s="225" t="s">
        <v>2034</v>
      </c>
      <c r="H132" s="226">
        <v>20</v>
      </c>
      <c r="I132" s="227"/>
      <c r="J132" s="227"/>
      <c r="K132" s="228">
        <f>ROUND(P132*H132,2)</f>
        <v>0</v>
      </c>
      <c r="L132" s="224" t="s">
        <v>173</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174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2441</v>
      </c>
    </row>
    <row r="133" s="2" customFormat="1">
      <c r="A133" s="39"/>
      <c r="B133" s="40"/>
      <c r="C133" s="41"/>
      <c r="D133" s="236" t="s">
        <v>176</v>
      </c>
      <c r="E133" s="41"/>
      <c r="F133" s="237" t="s">
        <v>2033</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2036</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13" customFormat="1">
      <c r="A135" s="13"/>
      <c r="B135" s="244"/>
      <c r="C135" s="245"/>
      <c r="D135" s="236" t="s">
        <v>304</v>
      </c>
      <c r="E135" s="268" t="s">
        <v>1</v>
      </c>
      <c r="F135" s="246" t="s">
        <v>2442</v>
      </c>
      <c r="G135" s="245"/>
      <c r="H135" s="247">
        <v>20</v>
      </c>
      <c r="I135" s="248"/>
      <c r="J135" s="248"/>
      <c r="K135" s="245"/>
      <c r="L135" s="245"/>
      <c r="M135" s="249"/>
      <c r="N135" s="250"/>
      <c r="O135" s="251"/>
      <c r="P135" s="251"/>
      <c r="Q135" s="251"/>
      <c r="R135" s="251"/>
      <c r="S135" s="251"/>
      <c r="T135" s="251"/>
      <c r="U135" s="251"/>
      <c r="V135" s="251"/>
      <c r="W135" s="251"/>
      <c r="X135" s="252"/>
      <c r="Y135" s="13"/>
      <c r="Z135" s="13"/>
      <c r="AA135" s="13"/>
      <c r="AB135" s="13"/>
      <c r="AC135" s="13"/>
      <c r="AD135" s="13"/>
      <c r="AE135" s="13"/>
      <c r="AT135" s="253" t="s">
        <v>304</v>
      </c>
      <c r="AU135" s="253" t="s">
        <v>88</v>
      </c>
      <c r="AV135" s="13" t="s">
        <v>88</v>
      </c>
      <c r="AW135" s="13" t="s">
        <v>5</v>
      </c>
      <c r="AX135" s="13" t="s">
        <v>86</v>
      </c>
      <c r="AY135" s="253" t="s">
        <v>167</v>
      </c>
    </row>
    <row r="136" s="2" customFormat="1" ht="33" customHeight="1">
      <c r="A136" s="39"/>
      <c r="B136" s="40"/>
      <c r="C136" s="222" t="s">
        <v>188</v>
      </c>
      <c r="D136" s="222" t="s">
        <v>169</v>
      </c>
      <c r="E136" s="223" t="s">
        <v>2443</v>
      </c>
      <c r="F136" s="224" t="s">
        <v>2444</v>
      </c>
      <c r="G136" s="225" t="s">
        <v>433</v>
      </c>
      <c r="H136" s="226">
        <v>47.600000000000001</v>
      </c>
      <c r="I136" s="227"/>
      <c r="J136" s="227"/>
      <c r="K136" s="228">
        <f>ROUND(P136*H136,2)</f>
        <v>0</v>
      </c>
      <c r="L136" s="224" t="s">
        <v>478</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174</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174</v>
      </c>
      <c r="BM136" s="234" t="s">
        <v>2445</v>
      </c>
    </row>
    <row r="137" s="2" customFormat="1">
      <c r="A137" s="39"/>
      <c r="B137" s="40"/>
      <c r="C137" s="41"/>
      <c r="D137" s="236" t="s">
        <v>176</v>
      </c>
      <c r="E137" s="41"/>
      <c r="F137" s="237" t="s">
        <v>2444</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2446</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15" customFormat="1">
      <c r="A139" s="15"/>
      <c r="B139" s="283"/>
      <c r="C139" s="284"/>
      <c r="D139" s="236" t="s">
        <v>304</v>
      </c>
      <c r="E139" s="285" t="s">
        <v>1</v>
      </c>
      <c r="F139" s="286" t="s">
        <v>2447</v>
      </c>
      <c r="G139" s="284"/>
      <c r="H139" s="285" t="s">
        <v>1</v>
      </c>
      <c r="I139" s="287"/>
      <c r="J139" s="287"/>
      <c r="K139" s="284"/>
      <c r="L139" s="284"/>
      <c r="M139" s="288"/>
      <c r="N139" s="289"/>
      <c r="O139" s="290"/>
      <c r="P139" s="290"/>
      <c r="Q139" s="290"/>
      <c r="R139" s="290"/>
      <c r="S139" s="290"/>
      <c r="T139" s="290"/>
      <c r="U139" s="290"/>
      <c r="V139" s="290"/>
      <c r="W139" s="290"/>
      <c r="X139" s="291"/>
      <c r="Y139" s="15"/>
      <c r="Z139" s="15"/>
      <c r="AA139" s="15"/>
      <c r="AB139" s="15"/>
      <c r="AC139" s="15"/>
      <c r="AD139" s="15"/>
      <c r="AE139" s="15"/>
      <c r="AT139" s="292" t="s">
        <v>304</v>
      </c>
      <c r="AU139" s="292" t="s">
        <v>88</v>
      </c>
      <c r="AV139" s="15" t="s">
        <v>86</v>
      </c>
      <c r="AW139" s="15" t="s">
        <v>5</v>
      </c>
      <c r="AX139" s="15" t="s">
        <v>78</v>
      </c>
      <c r="AY139" s="292" t="s">
        <v>167</v>
      </c>
    </row>
    <row r="140" s="13" customFormat="1">
      <c r="A140" s="13"/>
      <c r="B140" s="244"/>
      <c r="C140" s="245"/>
      <c r="D140" s="236" t="s">
        <v>304</v>
      </c>
      <c r="E140" s="268" t="s">
        <v>1</v>
      </c>
      <c r="F140" s="246" t="s">
        <v>2448</v>
      </c>
      <c r="G140" s="245"/>
      <c r="H140" s="247">
        <v>47.600000000000001</v>
      </c>
      <c r="I140" s="248"/>
      <c r="J140" s="248"/>
      <c r="K140" s="245"/>
      <c r="L140" s="245"/>
      <c r="M140" s="249"/>
      <c r="N140" s="250"/>
      <c r="O140" s="251"/>
      <c r="P140" s="251"/>
      <c r="Q140" s="251"/>
      <c r="R140" s="251"/>
      <c r="S140" s="251"/>
      <c r="T140" s="251"/>
      <c r="U140" s="251"/>
      <c r="V140" s="251"/>
      <c r="W140" s="251"/>
      <c r="X140" s="252"/>
      <c r="Y140" s="13"/>
      <c r="Z140" s="13"/>
      <c r="AA140" s="13"/>
      <c r="AB140" s="13"/>
      <c r="AC140" s="13"/>
      <c r="AD140" s="13"/>
      <c r="AE140" s="13"/>
      <c r="AT140" s="253" t="s">
        <v>304</v>
      </c>
      <c r="AU140" s="253" t="s">
        <v>88</v>
      </c>
      <c r="AV140" s="13" t="s">
        <v>88</v>
      </c>
      <c r="AW140" s="13" t="s">
        <v>5</v>
      </c>
      <c r="AX140" s="13" t="s">
        <v>86</v>
      </c>
      <c r="AY140" s="253" t="s">
        <v>167</v>
      </c>
    </row>
    <row r="141" s="2" customFormat="1" ht="33" customHeight="1">
      <c r="A141" s="39"/>
      <c r="B141" s="40"/>
      <c r="C141" s="222" t="s">
        <v>174</v>
      </c>
      <c r="D141" s="222" t="s">
        <v>169</v>
      </c>
      <c r="E141" s="223" t="s">
        <v>2449</v>
      </c>
      <c r="F141" s="224" t="s">
        <v>2450</v>
      </c>
      <c r="G141" s="225" t="s">
        <v>433</v>
      </c>
      <c r="H141" s="226">
        <v>23.899999999999999</v>
      </c>
      <c r="I141" s="227"/>
      <c r="J141" s="227"/>
      <c r="K141" s="228">
        <f>ROUND(P141*H141,2)</f>
        <v>0</v>
      </c>
      <c r="L141" s="224" t="s">
        <v>173</v>
      </c>
      <c r="M141" s="45"/>
      <c r="N141" s="229" t="s">
        <v>1</v>
      </c>
      <c r="O141" s="230" t="s">
        <v>41</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174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2451</v>
      </c>
    </row>
    <row r="142" s="2" customFormat="1">
      <c r="A142" s="39"/>
      <c r="B142" s="40"/>
      <c r="C142" s="41"/>
      <c r="D142" s="236" t="s">
        <v>176</v>
      </c>
      <c r="E142" s="41"/>
      <c r="F142" s="237" t="s">
        <v>2450</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41" t="s">
        <v>178</v>
      </c>
      <c r="E143" s="41"/>
      <c r="F143" s="242" t="s">
        <v>2452</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178</v>
      </c>
      <c r="AU143" s="18" t="s">
        <v>88</v>
      </c>
    </row>
    <row r="144" s="15" customFormat="1">
      <c r="A144" s="15"/>
      <c r="B144" s="283"/>
      <c r="C144" s="284"/>
      <c r="D144" s="236" t="s">
        <v>304</v>
      </c>
      <c r="E144" s="285" t="s">
        <v>1</v>
      </c>
      <c r="F144" s="286" t="s">
        <v>2453</v>
      </c>
      <c r="G144" s="284"/>
      <c r="H144" s="285" t="s">
        <v>1</v>
      </c>
      <c r="I144" s="287"/>
      <c r="J144" s="287"/>
      <c r="K144" s="284"/>
      <c r="L144" s="284"/>
      <c r="M144" s="288"/>
      <c r="N144" s="289"/>
      <c r="O144" s="290"/>
      <c r="P144" s="290"/>
      <c r="Q144" s="290"/>
      <c r="R144" s="290"/>
      <c r="S144" s="290"/>
      <c r="T144" s="290"/>
      <c r="U144" s="290"/>
      <c r="V144" s="290"/>
      <c r="W144" s="290"/>
      <c r="X144" s="291"/>
      <c r="Y144" s="15"/>
      <c r="Z144" s="15"/>
      <c r="AA144" s="15"/>
      <c r="AB144" s="15"/>
      <c r="AC144" s="15"/>
      <c r="AD144" s="15"/>
      <c r="AE144" s="15"/>
      <c r="AT144" s="292" t="s">
        <v>304</v>
      </c>
      <c r="AU144" s="292" t="s">
        <v>88</v>
      </c>
      <c r="AV144" s="15" t="s">
        <v>86</v>
      </c>
      <c r="AW144" s="15" t="s">
        <v>5</v>
      </c>
      <c r="AX144" s="15" t="s">
        <v>78</v>
      </c>
      <c r="AY144" s="292" t="s">
        <v>167</v>
      </c>
    </row>
    <row r="145" s="13" customFormat="1">
      <c r="A145" s="13"/>
      <c r="B145" s="244"/>
      <c r="C145" s="245"/>
      <c r="D145" s="236" t="s">
        <v>304</v>
      </c>
      <c r="E145" s="268" t="s">
        <v>1</v>
      </c>
      <c r="F145" s="246" t="s">
        <v>2454</v>
      </c>
      <c r="G145" s="245"/>
      <c r="H145" s="247">
        <v>11.300000000000001</v>
      </c>
      <c r="I145" s="248"/>
      <c r="J145" s="248"/>
      <c r="K145" s="245"/>
      <c r="L145" s="245"/>
      <c r="M145" s="249"/>
      <c r="N145" s="250"/>
      <c r="O145" s="251"/>
      <c r="P145" s="251"/>
      <c r="Q145" s="251"/>
      <c r="R145" s="251"/>
      <c r="S145" s="251"/>
      <c r="T145" s="251"/>
      <c r="U145" s="251"/>
      <c r="V145" s="251"/>
      <c r="W145" s="251"/>
      <c r="X145" s="252"/>
      <c r="Y145" s="13"/>
      <c r="Z145" s="13"/>
      <c r="AA145" s="13"/>
      <c r="AB145" s="13"/>
      <c r="AC145" s="13"/>
      <c r="AD145" s="13"/>
      <c r="AE145" s="13"/>
      <c r="AT145" s="253" t="s">
        <v>304</v>
      </c>
      <c r="AU145" s="253" t="s">
        <v>88</v>
      </c>
      <c r="AV145" s="13" t="s">
        <v>88</v>
      </c>
      <c r="AW145" s="13" t="s">
        <v>5</v>
      </c>
      <c r="AX145" s="13" t="s">
        <v>78</v>
      </c>
      <c r="AY145" s="253" t="s">
        <v>167</v>
      </c>
    </row>
    <row r="146" s="13" customFormat="1">
      <c r="A146" s="13"/>
      <c r="B146" s="244"/>
      <c r="C146" s="245"/>
      <c r="D146" s="236" t="s">
        <v>304</v>
      </c>
      <c r="E146" s="268" t="s">
        <v>1</v>
      </c>
      <c r="F146" s="246" t="s">
        <v>2455</v>
      </c>
      <c r="G146" s="245"/>
      <c r="H146" s="247">
        <v>12.6</v>
      </c>
      <c r="I146" s="248"/>
      <c r="J146" s="248"/>
      <c r="K146" s="245"/>
      <c r="L146" s="245"/>
      <c r="M146" s="249"/>
      <c r="N146" s="250"/>
      <c r="O146" s="251"/>
      <c r="P146" s="251"/>
      <c r="Q146" s="251"/>
      <c r="R146" s="251"/>
      <c r="S146" s="251"/>
      <c r="T146" s="251"/>
      <c r="U146" s="251"/>
      <c r="V146" s="251"/>
      <c r="W146" s="251"/>
      <c r="X146" s="252"/>
      <c r="Y146" s="13"/>
      <c r="Z146" s="13"/>
      <c r="AA146" s="13"/>
      <c r="AB146" s="13"/>
      <c r="AC146" s="13"/>
      <c r="AD146" s="13"/>
      <c r="AE146" s="13"/>
      <c r="AT146" s="253" t="s">
        <v>304</v>
      </c>
      <c r="AU146" s="253" t="s">
        <v>88</v>
      </c>
      <c r="AV146" s="13" t="s">
        <v>88</v>
      </c>
      <c r="AW146" s="13" t="s">
        <v>5</v>
      </c>
      <c r="AX146" s="13" t="s">
        <v>78</v>
      </c>
      <c r="AY146" s="253" t="s">
        <v>167</v>
      </c>
    </row>
    <row r="147" s="14" customFormat="1">
      <c r="A147" s="14"/>
      <c r="B147" s="269"/>
      <c r="C147" s="270"/>
      <c r="D147" s="236" t="s">
        <v>304</v>
      </c>
      <c r="E147" s="271" t="s">
        <v>1</v>
      </c>
      <c r="F147" s="272" t="s">
        <v>1231</v>
      </c>
      <c r="G147" s="270"/>
      <c r="H147" s="273">
        <v>23.899999999999999</v>
      </c>
      <c r="I147" s="274"/>
      <c r="J147" s="274"/>
      <c r="K147" s="270"/>
      <c r="L147" s="270"/>
      <c r="M147" s="275"/>
      <c r="N147" s="276"/>
      <c r="O147" s="277"/>
      <c r="P147" s="277"/>
      <c r="Q147" s="277"/>
      <c r="R147" s="277"/>
      <c r="S147" s="277"/>
      <c r="T147" s="277"/>
      <c r="U147" s="277"/>
      <c r="V147" s="277"/>
      <c r="W147" s="277"/>
      <c r="X147" s="278"/>
      <c r="Y147" s="14"/>
      <c r="Z147" s="14"/>
      <c r="AA147" s="14"/>
      <c r="AB147" s="14"/>
      <c r="AC147" s="14"/>
      <c r="AD147" s="14"/>
      <c r="AE147" s="14"/>
      <c r="AT147" s="279" t="s">
        <v>304</v>
      </c>
      <c r="AU147" s="279" t="s">
        <v>88</v>
      </c>
      <c r="AV147" s="14" t="s">
        <v>174</v>
      </c>
      <c r="AW147" s="14" t="s">
        <v>5</v>
      </c>
      <c r="AX147" s="14" t="s">
        <v>86</v>
      </c>
      <c r="AY147" s="279" t="s">
        <v>167</v>
      </c>
    </row>
    <row r="148" s="2" customFormat="1" ht="24.15" customHeight="1">
      <c r="A148" s="39"/>
      <c r="B148" s="40"/>
      <c r="C148" s="222" t="s">
        <v>201</v>
      </c>
      <c r="D148" s="222" t="s">
        <v>169</v>
      </c>
      <c r="E148" s="223" t="s">
        <v>2122</v>
      </c>
      <c r="F148" s="224" t="s">
        <v>2123</v>
      </c>
      <c r="G148" s="225" t="s">
        <v>433</v>
      </c>
      <c r="H148" s="226">
        <v>40.5</v>
      </c>
      <c r="I148" s="227"/>
      <c r="J148" s="227"/>
      <c r="K148" s="228">
        <f>ROUND(P148*H148,2)</f>
        <v>0</v>
      </c>
      <c r="L148" s="224" t="s">
        <v>173</v>
      </c>
      <c r="M148" s="45"/>
      <c r="N148" s="229" t="s">
        <v>1</v>
      </c>
      <c r="O148" s="230" t="s">
        <v>41</v>
      </c>
      <c r="P148" s="231">
        <f>I148+J148</f>
        <v>0</v>
      </c>
      <c r="Q148" s="231">
        <f>ROUND(I148*H148,2)</f>
        <v>0</v>
      </c>
      <c r="R148" s="231">
        <f>ROUND(J148*H148,2)</f>
        <v>0</v>
      </c>
      <c r="S148" s="92"/>
      <c r="T148" s="232">
        <f>S148*H148</f>
        <v>0</v>
      </c>
      <c r="U148" s="232">
        <v>0</v>
      </c>
      <c r="V148" s="232">
        <f>U148*H148</f>
        <v>0</v>
      </c>
      <c r="W148" s="232">
        <v>0</v>
      </c>
      <c r="X148" s="233">
        <f>W148*H148</f>
        <v>0</v>
      </c>
      <c r="Y148" s="39"/>
      <c r="Z148" s="39"/>
      <c r="AA148" s="39"/>
      <c r="AB148" s="39"/>
      <c r="AC148" s="39"/>
      <c r="AD148" s="39"/>
      <c r="AE148" s="39"/>
      <c r="AR148" s="234" t="s">
        <v>174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174</v>
      </c>
      <c r="BM148" s="234" t="s">
        <v>2456</v>
      </c>
    </row>
    <row r="149" s="2" customFormat="1">
      <c r="A149" s="39"/>
      <c r="B149" s="40"/>
      <c r="C149" s="41"/>
      <c r="D149" s="236" t="s">
        <v>176</v>
      </c>
      <c r="E149" s="41"/>
      <c r="F149" s="237" t="s">
        <v>2123</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2125</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13" customFormat="1">
      <c r="A151" s="13"/>
      <c r="B151" s="244"/>
      <c r="C151" s="245"/>
      <c r="D151" s="236" t="s">
        <v>304</v>
      </c>
      <c r="E151" s="268" t="s">
        <v>1</v>
      </c>
      <c r="F151" s="246" t="s">
        <v>2457</v>
      </c>
      <c r="G151" s="245"/>
      <c r="H151" s="247">
        <v>47.600000000000001</v>
      </c>
      <c r="I151" s="248"/>
      <c r="J151" s="248"/>
      <c r="K151" s="245"/>
      <c r="L151" s="245"/>
      <c r="M151" s="249"/>
      <c r="N151" s="250"/>
      <c r="O151" s="251"/>
      <c r="P151" s="251"/>
      <c r="Q151" s="251"/>
      <c r="R151" s="251"/>
      <c r="S151" s="251"/>
      <c r="T151" s="251"/>
      <c r="U151" s="251"/>
      <c r="V151" s="251"/>
      <c r="W151" s="251"/>
      <c r="X151" s="252"/>
      <c r="Y151" s="13"/>
      <c r="Z151" s="13"/>
      <c r="AA151" s="13"/>
      <c r="AB151" s="13"/>
      <c r="AC151" s="13"/>
      <c r="AD151" s="13"/>
      <c r="AE151" s="13"/>
      <c r="AT151" s="253" t="s">
        <v>304</v>
      </c>
      <c r="AU151" s="253" t="s">
        <v>88</v>
      </c>
      <c r="AV151" s="13" t="s">
        <v>88</v>
      </c>
      <c r="AW151" s="13" t="s">
        <v>5</v>
      </c>
      <c r="AX151" s="13" t="s">
        <v>78</v>
      </c>
      <c r="AY151" s="253" t="s">
        <v>167</v>
      </c>
    </row>
    <row r="152" s="13" customFormat="1">
      <c r="A152" s="13"/>
      <c r="B152" s="244"/>
      <c r="C152" s="245"/>
      <c r="D152" s="236" t="s">
        <v>304</v>
      </c>
      <c r="E152" s="268" t="s">
        <v>1</v>
      </c>
      <c r="F152" s="246" t="s">
        <v>2458</v>
      </c>
      <c r="G152" s="245"/>
      <c r="H152" s="247">
        <v>-1.7</v>
      </c>
      <c r="I152" s="248"/>
      <c r="J152" s="248"/>
      <c r="K152" s="245"/>
      <c r="L152" s="245"/>
      <c r="M152" s="249"/>
      <c r="N152" s="250"/>
      <c r="O152" s="251"/>
      <c r="P152" s="251"/>
      <c r="Q152" s="251"/>
      <c r="R152" s="251"/>
      <c r="S152" s="251"/>
      <c r="T152" s="251"/>
      <c r="U152" s="251"/>
      <c r="V152" s="251"/>
      <c r="W152" s="251"/>
      <c r="X152" s="252"/>
      <c r="Y152" s="13"/>
      <c r="Z152" s="13"/>
      <c r="AA152" s="13"/>
      <c r="AB152" s="13"/>
      <c r="AC152" s="13"/>
      <c r="AD152" s="13"/>
      <c r="AE152" s="13"/>
      <c r="AT152" s="253" t="s">
        <v>304</v>
      </c>
      <c r="AU152" s="253" t="s">
        <v>88</v>
      </c>
      <c r="AV152" s="13" t="s">
        <v>88</v>
      </c>
      <c r="AW152" s="13" t="s">
        <v>5</v>
      </c>
      <c r="AX152" s="13" t="s">
        <v>78</v>
      </c>
      <c r="AY152" s="253" t="s">
        <v>167</v>
      </c>
    </row>
    <row r="153" s="13" customFormat="1">
      <c r="A153" s="13"/>
      <c r="B153" s="244"/>
      <c r="C153" s="245"/>
      <c r="D153" s="236" t="s">
        <v>304</v>
      </c>
      <c r="E153" s="268" t="s">
        <v>1</v>
      </c>
      <c r="F153" s="246" t="s">
        <v>2459</v>
      </c>
      <c r="G153" s="245"/>
      <c r="H153" s="247">
        <v>-0.80000000000000004</v>
      </c>
      <c r="I153" s="248"/>
      <c r="J153" s="248"/>
      <c r="K153" s="245"/>
      <c r="L153" s="245"/>
      <c r="M153" s="249"/>
      <c r="N153" s="250"/>
      <c r="O153" s="251"/>
      <c r="P153" s="251"/>
      <c r="Q153" s="251"/>
      <c r="R153" s="251"/>
      <c r="S153" s="251"/>
      <c r="T153" s="251"/>
      <c r="U153" s="251"/>
      <c r="V153" s="251"/>
      <c r="W153" s="251"/>
      <c r="X153" s="252"/>
      <c r="Y153" s="13"/>
      <c r="Z153" s="13"/>
      <c r="AA153" s="13"/>
      <c r="AB153" s="13"/>
      <c r="AC153" s="13"/>
      <c r="AD153" s="13"/>
      <c r="AE153" s="13"/>
      <c r="AT153" s="253" t="s">
        <v>304</v>
      </c>
      <c r="AU153" s="253" t="s">
        <v>88</v>
      </c>
      <c r="AV153" s="13" t="s">
        <v>88</v>
      </c>
      <c r="AW153" s="13" t="s">
        <v>5</v>
      </c>
      <c r="AX153" s="13" t="s">
        <v>78</v>
      </c>
      <c r="AY153" s="253" t="s">
        <v>167</v>
      </c>
    </row>
    <row r="154" s="13" customFormat="1">
      <c r="A154" s="13"/>
      <c r="B154" s="244"/>
      <c r="C154" s="245"/>
      <c r="D154" s="236" t="s">
        <v>304</v>
      </c>
      <c r="E154" s="268" t="s">
        <v>1</v>
      </c>
      <c r="F154" s="246" t="s">
        <v>2460</v>
      </c>
      <c r="G154" s="245"/>
      <c r="H154" s="247">
        <v>-20.600000000000001</v>
      </c>
      <c r="I154" s="248"/>
      <c r="J154" s="248"/>
      <c r="K154" s="245"/>
      <c r="L154" s="245"/>
      <c r="M154" s="249"/>
      <c r="N154" s="250"/>
      <c r="O154" s="251"/>
      <c r="P154" s="251"/>
      <c r="Q154" s="251"/>
      <c r="R154" s="251"/>
      <c r="S154" s="251"/>
      <c r="T154" s="251"/>
      <c r="U154" s="251"/>
      <c r="V154" s="251"/>
      <c r="W154" s="251"/>
      <c r="X154" s="252"/>
      <c r="Y154" s="13"/>
      <c r="Z154" s="13"/>
      <c r="AA154" s="13"/>
      <c r="AB154" s="13"/>
      <c r="AC154" s="13"/>
      <c r="AD154" s="13"/>
      <c r="AE154" s="13"/>
      <c r="AT154" s="253" t="s">
        <v>304</v>
      </c>
      <c r="AU154" s="253" t="s">
        <v>88</v>
      </c>
      <c r="AV154" s="13" t="s">
        <v>88</v>
      </c>
      <c r="AW154" s="13" t="s">
        <v>5</v>
      </c>
      <c r="AX154" s="13" t="s">
        <v>78</v>
      </c>
      <c r="AY154" s="253" t="s">
        <v>167</v>
      </c>
    </row>
    <row r="155" s="16" customFormat="1">
      <c r="A155" s="16"/>
      <c r="B155" s="293"/>
      <c r="C155" s="294"/>
      <c r="D155" s="236" t="s">
        <v>304</v>
      </c>
      <c r="E155" s="295" t="s">
        <v>1</v>
      </c>
      <c r="F155" s="296" t="s">
        <v>2133</v>
      </c>
      <c r="G155" s="294"/>
      <c r="H155" s="297">
        <v>24.5</v>
      </c>
      <c r="I155" s="298"/>
      <c r="J155" s="298"/>
      <c r="K155" s="294"/>
      <c r="L155" s="294"/>
      <c r="M155" s="299"/>
      <c r="N155" s="300"/>
      <c r="O155" s="301"/>
      <c r="P155" s="301"/>
      <c r="Q155" s="301"/>
      <c r="R155" s="301"/>
      <c r="S155" s="301"/>
      <c r="T155" s="301"/>
      <c r="U155" s="301"/>
      <c r="V155" s="301"/>
      <c r="W155" s="301"/>
      <c r="X155" s="302"/>
      <c r="Y155" s="16"/>
      <c r="Z155" s="16"/>
      <c r="AA155" s="16"/>
      <c r="AB155" s="16"/>
      <c r="AC155" s="16"/>
      <c r="AD155" s="16"/>
      <c r="AE155" s="16"/>
      <c r="AT155" s="303" t="s">
        <v>304</v>
      </c>
      <c r="AU155" s="303" t="s">
        <v>88</v>
      </c>
      <c r="AV155" s="16" t="s">
        <v>188</v>
      </c>
      <c r="AW155" s="16" t="s">
        <v>5</v>
      </c>
      <c r="AX155" s="16" t="s">
        <v>78</v>
      </c>
      <c r="AY155" s="303" t="s">
        <v>167</v>
      </c>
    </row>
    <row r="156" s="13" customFormat="1">
      <c r="A156" s="13"/>
      <c r="B156" s="244"/>
      <c r="C156" s="245"/>
      <c r="D156" s="236" t="s">
        <v>304</v>
      </c>
      <c r="E156" s="268" t="s">
        <v>1</v>
      </c>
      <c r="F156" s="246" t="s">
        <v>2461</v>
      </c>
      <c r="G156" s="245"/>
      <c r="H156" s="247">
        <v>21.899999999999999</v>
      </c>
      <c r="I156" s="248"/>
      <c r="J156" s="248"/>
      <c r="K156" s="245"/>
      <c r="L156" s="245"/>
      <c r="M156" s="249"/>
      <c r="N156" s="250"/>
      <c r="O156" s="251"/>
      <c r="P156" s="251"/>
      <c r="Q156" s="251"/>
      <c r="R156" s="251"/>
      <c r="S156" s="251"/>
      <c r="T156" s="251"/>
      <c r="U156" s="251"/>
      <c r="V156" s="251"/>
      <c r="W156" s="251"/>
      <c r="X156" s="252"/>
      <c r="Y156" s="13"/>
      <c r="Z156" s="13"/>
      <c r="AA156" s="13"/>
      <c r="AB156" s="13"/>
      <c r="AC156" s="13"/>
      <c r="AD156" s="13"/>
      <c r="AE156" s="13"/>
      <c r="AT156" s="253" t="s">
        <v>304</v>
      </c>
      <c r="AU156" s="253" t="s">
        <v>88</v>
      </c>
      <c r="AV156" s="13" t="s">
        <v>88</v>
      </c>
      <c r="AW156" s="13" t="s">
        <v>5</v>
      </c>
      <c r="AX156" s="13" t="s">
        <v>78</v>
      </c>
      <c r="AY156" s="253" t="s">
        <v>167</v>
      </c>
    </row>
    <row r="157" s="13" customFormat="1">
      <c r="A157" s="13"/>
      <c r="B157" s="244"/>
      <c r="C157" s="245"/>
      <c r="D157" s="236" t="s">
        <v>304</v>
      </c>
      <c r="E157" s="268" t="s">
        <v>1</v>
      </c>
      <c r="F157" s="246" t="s">
        <v>2462</v>
      </c>
      <c r="G157" s="245"/>
      <c r="H157" s="247">
        <v>-1.3999999999999999</v>
      </c>
      <c r="I157" s="248"/>
      <c r="J157" s="248"/>
      <c r="K157" s="245"/>
      <c r="L157" s="245"/>
      <c r="M157" s="249"/>
      <c r="N157" s="250"/>
      <c r="O157" s="251"/>
      <c r="P157" s="251"/>
      <c r="Q157" s="251"/>
      <c r="R157" s="251"/>
      <c r="S157" s="251"/>
      <c r="T157" s="251"/>
      <c r="U157" s="251"/>
      <c r="V157" s="251"/>
      <c r="W157" s="251"/>
      <c r="X157" s="252"/>
      <c r="Y157" s="13"/>
      <c r="Z157" s="13"/>
      <c r="AA157" s="13"/>
      <c r="AB157" s="13"/>
      <c r="AC157" s="13"/>
      <c r="AD157" s="13"/>
      <c r="AE157" s="13"/>
      <c r="AT157" s="253" t="s">
        <v>304</v>
      </c>
      <c r="AU157" s="253" t="s">
        <v>88</v>
      </c>
      <c r="AV157" s="13" t="s">
        <v>88</v>
      </c>
      <c r="AW157" s="13" t="s">
        <v>5</v>
      </c>
      <c r="AX157" s="13" t="s">
        <v>78</v>
      </c>
      <c r="AY157" s="253" t="s">
        <v>167</v>
      </c>
    </row>
    <row r="158" s="13" customFormat="1">
      <c r="A158" s="13"/>
      <c r="B158" s="244"/>
      <c r="C158" s="245"/>
      <c r="D158" s="236" t="s">
        <v>304</v>
      </c>
      <c r="E158" s="268" t="s">
        <v>1</v>
      </c>
      <c r="F158" s="246" t="s">
        <v>2463</v>
      </c>
      <c r="G158" s="245"/>
      <c r="H158" s="247">
        <v>-4.5</v>
      </c>
      <c r="I158" s="248"/>
      <c r="J158" s="248"/>
      <c r="K158" s="245"/>
      <c r="L158" s="245"/>
      <c r="M158" s="249"/>
      <c r="N158" s="250"/>
      <c r="O158" s="251"/>
      <c r="P158" s="251"/>
      <c r="Q158" s="251"/>
      <c r="R158" s="251"/>
      <c r="S158" s="251"/>
      <c r="T158" s="251"/>
      <c r="U158" s="251"/>
      <c r="V158" s="251"/>
      <c r="W158" s="251"/>
      <c r="X158" s="252"/>
      <c r="Y158" s="13"/>
      <c r="Z158" s="13"/>
      <c r="AA158" s="13"/>
      <c r="AB158" s="13"/>
      <c r="AC158" s="13"/>
      <c r="AD158" s="13"/>
      <c r="AE158" s="13"/>
      <c r="AT158" s="253" t="s">
        <v>304</v>
      </c>
      <c r="AU158" s="253" t="s">
        <v>88</v>
      </c>
      <c r="AV158" s="13" t="s">
        <v>88</v>
      </c>
      <c r="AW158" s="13" t="s">
        <v>5</v>
      </c>
      <c r="AX158" s="13" t="s">
        <v>78</v>
      </c>
      <c r="AY158" s="253" t="s">
        <v>167</v>
      </c>
    </row>
    <row r="159" s="16" customFormat="1">
      <c r="A159" s="16"/>
      <c r="B159" s="293"/>
      <c r="C159" s="294"/>
      <c r="D159" s="236" t="s">
        <v>304</v>
      </c>
      <c r="E159" s="295" t="s">
        <v>1</v>
      </c>
      <c r="F159" s="296" t="s">
        <v>2133</v>
      </c>
      <c r="G159" s="294"/>
      <c r="H159" s="297">
        <v>16</v>
      </c>
      <c r="I159" s="298"/>
      <c r="J159" s="298"/>
      <c r="K159" s="294"/>
      <c r="L159" s="294"/>
      <c r="M159" s="299"/>
      <c r="N159" s="300"/>
      <c r="O159" s="301"/>
      <c r="P159" s="301"/>
      <c r="Q159" s="301"/>
      <c r="R159" s="301"/>
      <c r="S159" s="301"/>
      <c r="T159" s="301"/>
      <c r="U159" s="301"/>
      <c r="V159" s="301"/>
      <c r="W159" s="301"/>
      <c r="X159" s="302"/>
      <c r="Y159" s="16"/>
      <c r="Z159" s="16"/>
      <c r="AA159" s="16"/>
      <c r="AB159" s="16"/>
      <c r="AC159" s="16"/>
      <c r="AD159" s="16"/>
      <c r="AE159" s="16"/>
      <c r="AT159" s="303" t="s">
        <v>304</v>
      </c>
      <c r="AU159" s="303" t="s">
        <v>88</v>
      </c>
      <c r="AV159" s="16" t="s">
        <v>188</v>
      </c>
      <c r="AW159" s="16" t="s">
        <v>5</v>
      </c>
      <c r="AX159" s="16" t="s">
        <v>78</v>
      </c>
      <c r="AY159" s="303" t="s">
        <v>167</v>
      </c>
    </row>
    <row r="160" s="15" customFormat="1">
      <c r="A160" s="15"/>
      <c r="B160" s="283"/>
      <c r="C160" s="284"/>
      <c r="D160" s="236" t="s">
        <v>304</v>
      </c>
      <c r="E160" s="285" t="s">
        <v>1</v>
      </c>
      <c r="F160" s="286" t="s">
        <v>2464</v>
      </c>
      <c r="G160" s="284"/>
      <c r="H160" s="285" t="s">
        <v>1</v>
      </c>
      <c r="I160" s="287"/>
      <c r="J160" s="287"/>
      <c r="K160" s="284"/>
      <c r="L160" s="284"/>
      <c r="M160" s="288"/>
      <c r="N160" s="289"/>
      <c r="O160" s="290"/>
      <c r="P160" s="290"/>
      <c r="Q160" s="290"/>
      <c r="R160" s="290"/>
      <c r="S160" s="290"/>
      <c r="T160" s="290"/>
      <c r="U160" s="290"/>
      <c r="V160" s="290"/>
      <c r="W160" s="290"/>
      <c r="X160" s="291"/>
      <c r="Y160" s="15"/>
      <c r="Z160" s="15"/>
      <c r="AA160" s="15"/>
      <c r="AB160" s="15"/>
      <c r="AC160" s="15"/>
      <c r="AD160" s="15"/>
      <c r="AE160" s="15"/>
      <c r="AT160" s="292" t="s">
        <v>304</v>
      </c>
      <c r="AU160" s="292" t="s">
        <v>88</v>
      </c>
      <c r="AV160" s="15" t="s">
        <v>86</v>
      </c>
      <c r="AW160" s="15" t="s">
        <v>5</v>
      </c>
      <c r="AX160" s="15" t="s">
        <v>78</v>
      </c>
      <c r="AY160" s="292" t="s">
        <v>167</v>
      </c>
    </row>
    <row r="161" s="15" customFormat="1">
      <c r="A161" s="15"/>
      <c r="B161" s="283"/>
      <c r="C161" s="284"/>
      <c r="D161" s="236" t="s">
        <v>304</v>
      </c>
      <c r="E161" s="285" t="s">
        <v>1</v>
      </c>
      <c r="F161" s="286" t="s">
        <v>2465</v>
      </c>
      <c r="G161" s="284"/>
      <c r="H161" s="285" t="s">
        <v>1</v>
      </c>
      <c r="I161" s="287"/>
      <c r="J161" s="287"/>
      <c r="K161" s="284"/>
      <c r="L161" s="284"/>
      <c r="M161" s="288"/>
      <c r="N161" s="289"/>
      <c r="O161" s="290"/>
      <c r="P161" s="290"/>
      <c r="Q161" s="290"/>
      <c r="R161" s="290"/>
      <c r="S161" s="290"/>
      <c r="T161" s="290"/>
      <c r="U161" s="290"/>
      <c r="V161" s="290"/>
      <c r="W161" s="290"/>
      <c r="X161" s="291"/>
      <c r="Y161" s="15"/>
      <c r="Z161" s="15"/>
      <c r="AA161" s="15"/>
      <c r="AB161" s="15"/>
      <c r="AC161" s="15"/>
      <c r="AD161" s="15"/>
      <c r="AE161" s="15"/>
      <c r="AT161" s="292" t="s">
        <v>304</v>
      </c>
      <c r="AU161" s="292" t="s">
        <v>88</v>
      </c>
      <c r="AV161" s="15" t="s">
        <v>86</v>
      </c>
      <c r="AW161" s="15" t="s">
        <v>5</v>
      </c>
      <c r="AX161" s="15" t="s">
        <v>78</v>
      </c>
      <c r="AY161" s="292" t="s">
        <v>167</v>
      </c>
    </row>
    <row r="162" s="14" customFormat="1">
      <c r="A162" s="14"/>
      <c r="B162" s="269"/>
      <c r="C162" s="270"/>
      <c r="D162" s="236" t="s">
        <v>304</v>
      </c>
      <c r="E162" s="271" t="s">
        <v>1</v>
      </c>
      <c r="F162" s="272" t="s">
        <v>1231</v>
      </c>
      <c r="G162" s="270"/>
      <c r="H162" s="273">
        <v>40.5</v>
      </c>
      <c r="I162" s="274"/>
      <c r="J162" s="274"/>
      <c r="K162" s="270"/>
      <c r="L162" s="270"/>
      <c r="M162" s="275"/>
      <c r="N162" s="276"/>
      <c r="O162" s="277"/>
      <c r="P162" s="277"/>
      <c r="Q162" s="277"/>
      <c r="R162" s="277"/>
      <c r="S162" s="277"/>
      <c r="T162" s="277"/>
      <c r="U162" s="277"/>
      <c r="V162" s="277"/>
      <c r="W162" s="277"/>
      <c r="X162" s="278"/>
      <c r="Y162" s="14"/>
      <c r="Z162" s="14"/>
      <c r="AA162" s="14"/>
      <c r="AB162" s="14"/>
      <c r="AC162" s="14"/>
      <c r="AD162" s="14"/>
      <c r="AE162" s="14"/>
      <c r="AT162" s="279" t="s">
        <v>304</v>
      </c>
      <c r="AU162" s="279" t="s">
        <v>88</v>
      </c>
      <c r="AV162" s="14" t="s">
        <v>174</v>
      </c>
      <c r="AW162" s="14" t="s">
        <v>5</v>
      </c>
      <c r="AX162" s="14" t="s">
        <v>86</v>
      </c>
      <c r="AY162" s="279" t="s">
        <v>167</v>
      </c>
    </row>
    <row r="163" s="2" customFormat="1" ht="24.15" customHeight="1">
      <c r="A163" s="39"/>
      <c r="B163" s="40"/>
      <c r="C163" s="222" t="s">
        <v>208</v>
      </c>
      <c r="D163" s="222" t="s">
        <v>169</v>
      </c>
      <c r="E163" s="223" t="s">
        <v>2466</v>
      </c>
      <c r="F163" s="224" t="s">
        <v>2142</v>
      </c>
      <c r="G163" s="225" t="s">
        <v>433</v>
      </c>
      <c r="H163" s="226">
        <v>1.3999999999999999</v>
      </c>
      <c r="I163" s="227"/>
      <c r="J163" s="227"/>
      <c r="K163" s="228">
        <f>ROUND(P163*H163,2)</f>
        <v>0</v>
      </c>
      <c r="L163" s="224" t="s">
        <v>173</v>
      </c>
      <c r="M163" s="45"/>
      <c r="N163" s="229"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2467</v>
      </c>
    </row>
    <row r="164" s="2" customFormat="1">
      <c r="A164" s="39"/>
      <c r="B164" s="40"/>
      <c r="C164" s="41"/>
      <c r="D164" s="236" t="s">
        <v>176</v>
      </c>
      <c r="E164" s="41"/>
      <c r="F164" s="237" t="s">
        <v>2142</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2468</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15" customFormat="1">
      <c r="A166" s="15"/>
      <c r="B166" s="283"/>
      <c r="C166" s="284"/>
      <c r="D166" s="236" t="s">
        <v>304</v>
      </c>
      <c r="E166" s="285" t="s">
        <v>1</v>
      </c>
      <c r="F166" s="286" t="s">
        <v>2469</v>
      </c>
      <c r="G166" s="284"/>
      <c r="H166" s="285" t="s">
        <v>1</v>
      </c>
      <c r="I166" s="287"/>
      <c r="J166" s="287"/>
      <c r="K166" s="284"/>
      <c r="L166" s="284"/>
      <c r="M166" s="288"/>
      <c r="N166" s="289"/>
      <c r="O166" s="290"/>
      <c r="P166" s="290"/>
      <c r="Q166" s="290"/>
      <c r="R166" s="290"/>
      <c r="S166" s="290"/>
      <c r="T166" s="290"/>
      <c r="U166" s="290"/>
      <c r="V166" s="290"/>
      <c r="W166" s="290"/>
      <c r="X166" s="291"/>
      <c r="Y166" s="15"/>
      <c r="Z166" s="15"/>
      <c r="AA166" s="15"/>
      <c r="AB166" s="15"/>
      <c r="AC166" s="15"/>
      <c r="AD166" s="15"/>
      <c r="AE166" s="15"/>
      <c r="AT166" s="292" t="s">
        <v>304</v>
      </c>
      <c r="AU166" s="292" t="s">
        <v>88</v>
      </c>
      <c r="AV166" s="15" t="s">
        <v>86</v>
      </c>
      <c r="AW166" s="15" t="s">
        <v>5</v>
      </c>
      <c r="AX166" s="15" t="s">
        <v>78</v>
      </c>
      <c r="AY166" s="292" t="s">
        <v>167</v>
      </c>
    </row>
    <row r="167" s="13" customFormat="1">
      <c r="A167" s="13"/>
      <c r="B167" s="244"/>
      <c r="C167" s="245"/>
      <c r="D167" s="236" t="s">
        <v>304</v>
      </c>
      <c r="E167" s="268" t="s">
        <v>1</v>
      </c>
      <c r="F167" s="246" t="s">
        <v>2470</v>
      </c>
      <c r="G167" s="245"/>
      <c r="H167" s="247">
        <v>1.3999999999999999</v>
      </c>
      <c r="I167" s="248"/>
      <c r="J167" s="248"/>
      <c r="K167" s="245"/>
      <c r="L167" s="245"/>
      <c r="M167" s="249"/>
      <c r="N167" s="250"/>
      <c r="O167" s="251"/>
      <c r="P167" s="251"/>
      <c r="Q167" s="251"/>
      <c r="R167" s="251"/>
      <c r="S167" s="251"/>
      <c r="T167" s="251"/>
      <c r="U167" s="251"/>
      <c r="V167" s="251"/>
      <c r="W167" s="251"/>
      <c r="X167" s="252"/>
      <c r="Y167" s="13"/>
      <c r="Z167" s="13"/>
      <c r="AA167" s="13"/>
      <c r="AB167" s="13"/>
      <c r="AC167" s="13"/>
      <c r="AD167" s="13"/>
      <c r="AE167" s="13"/>
      <c r="AT167" s="253" t="s">
        <v>304</v>
      </c>
      <c r="AU167" s="253" t="s">
        <v>88</v>
      </c>
      <c r="AV167" s="13" t="s">
        <v>88</v>
      </c>
      <c r="AW167" s="13" t="s">
        <v>5</v>
      </c>
      <c r="AX167" s="13" t="s">
        <v>86</v>
      </c>
      <c r="AY167" s="253" t="s">
        <v>167</v>
      </c>
    </row>
    <row r="168" s="2" customFormat="1" ht="24.15" customHeight="1">
      <c r="A168" s="39"/>
      <c r="B168" s="40"/>
      <c r="C168" s="254" t="s">
        <v>215</v>
      </c>
      <c r="D168" s="254" t="s">
        <v>345</v>
      </c>
      <c r="E168" s="255" t="s">
        <v>2149</v>
      </c>
      <c r="F168" s="256" t="s">
        <v>2150</v>
      </c>
      <c r="G168" s="257" t="s">
        <v>348</v>
      </c>
      <c r="H168" s="258">
        <v>2.7000000000000002</v>
      </c>
      <c r="I168" s="259"/>
      <c r="J168" s="260"/>
      <c r="K168" s="261">
        <f>ROUND(P168*H168,2)</f>
        <v>0</v>
      </c>
      <c r="L168" s="256" t="s">
        <v>173</v>
      </c>
      <c r="M168" s="262"/>
      <c r="N168" s="263" t="s">
        <v>1</v>
      </c>
      <c r="O168" s="230" t="s">
        <v>41</v>
      </c>
      <c r="P168" s="231">
        <f>I168+J168</f>
        <v>0</v>
      </c>
      <c r="Q168" s="231">
        <f>ROUND(I168*H168,2)</f>
        <v>0</v>
      </c>
      <c r="R168" s="231">
        <f>ROUND(J168*H168,2)</f>
        <v>0</v>
      </c>
      <c r="S168" s="92"/>
      <c r="T168" s="232">
        <f>S168*H168</f>
        <v>0</v>
      </c>
      <c r="U168" s="232">
        <v>0</v>
      </c>
      <c r="V168" s="232">
        <f>U168*H168</f>
        <v>0</v>
      </c>
      <c r="W168" s="232">
        <v>0</v>
      </c>
      <c r="X168" s="233">
        <f>W168*H168</f>
        <v>0</v>
      </c>
      <c r="Y168" s="39"/>
      <c r="Z168" s="39"/>
      <c r="AA168" s="39"/>
      <c r="AB168" s="39"/>
      <c r="AC168" s="39"/>
      <c r="AD168" s="39"/>
      <c r="AE168" s="39"/>
      <c r="AR168" s="234" t="s">
        <v>221</v>
      </c>
      <c r="AT168" s="234" t="s">
        <v>345</v>
      </c>
      <c r="AU168" s="234" t="s">
        <v>88</v>
      </c>
      <c r="AY168" s="18" t="s">
        <v>167</v>
      </c>
      <c r="BE168" s="235">
        <f>IF(O168="základní",K168,0)</f>
        <v>0</v>
      </c>
      <c r="BF168" s="235">
        <f>IF(O168="snížená",K168,0)</f>
        <v>0</v>
      </c>
      <c r="BG168" s="235">
        <f>IF(O168="zákl. přenesená",K168,0)</f>
        <v>0</v>
      </c>
      <c r="BH168" s="235">
        <f>IF(O168="sníž. přenesená",K168,0)</f>
        <v>0</v>
      </c>
      <c r="BI168" s="235">
        <f>IF(O168="nulová",K168,0)</f>
        <v>0</v>
      </c>
      <c r="BJ168" s="18" t="s">
        <v>86</v>
      </c>
      <c r="BK168" s="235">
        <f>ROUND(P168*H168,2)</f>
        <v>0</v>
      </c>
      <c r="BL168" s="18" t="s">
        <v>174</v>
      </c>
      <c r="BM168" s="234" t="s">
        <v>2471</v>
      </c>
    </row>
    <row r="169" s="2" customFormat="1">
      <c r="A169" s="39"/>
      <c r="B169" s="40"/>
      <c r="C169" s="41"/>
      <c r="D169" s="236" t="s">
        <v>176</v>
      </c>
      <c r="E169" s="41"/>
      <c r="F169" s="237" t="s">
        <v>2150</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176</v>
      </c>
      <c r="AU169" s="18" t="s">
        <v>88</v>
      </c>
    </row>
    <row r="170" s="13" customFormat="1">
      <c r="A170" s="13"/>
      <c r="B170" s="244"/>
      <c r="C170" s="245"/>
      <c r="D170" s="236" t="s">
        <v>304</v>
      </c>
      <c r="E170" s="268" t="s">
        <v>1</v>
      </c>
      <c r="F170" s="246" t="s">
        <v>2472</v>
      </c>
      <c r="G170" s="245"/>
      <c r="H170" s="247">
        <v>2.7000000000000002</v>
      </c>
      <c r="I170" s="248"/>
      <c r="J170" s="248"/>
      <c r="K170" s="245"/>
      <c r="L170" s="245"/>
      <c r="M170" s="249"/>
      <c r="N170" s="250"/>
      <c r="O170" s="251"/>
      <c r="P170" s="251"/>
      <c r="Q170" s="251"/>
      <c r="R170" s="251"/>
      <c r="S170" s="251"/>
      <c r="T170" s="251"/>
      <c r="U170" s="251"/>
      <c r="V170" s="251"/>
      <c r="W170" s="251"/>
      <c r="X170" s="252"/>
      <c r="Y170" s="13"/>
      <c r="Z170" s="13"/>
      <c r="AA170" s="13"/>
      <c r="AB170" s="13"/>
      <c r="AC170" s="13"/>
      <c r="AD170" s="13"/>
      <c r="AE170" s="13"/>
      <c r="AT170" s="253" t="s">
        <v>304</v>
      </c>
      <c r="AU170" s="253" t="s">
        <v>88</v>
      </c>
      <c r="AV170" s="13" t="s">
        <v>88</v>
      </c>
      <c r="AW170" s="13" t="s">
        <v>5</v>
      </c>
      <c r="AX170" s="13" t="s">
        <v>86</v>
      </c>
      <c r="AY170" s="253" t="s">
        <v>167</v>
      </c>
    </row>
    <row r="171" s="2" customFormat="1" ht="33" customHeight="1">
      <c r="A171" s="39"/>
      <c r="B171" s="40"/>
      <c r="C171" s="222" t="s">
        <v>221</v>
      </c>
      <c r="D171" s="222" t="s">
        <v>169</v>
      </c>
      <c r="E171" s="223" t="s">
        <v>643</v>
      </c>
      <c r="F171" s="224" t="s">
        <v>738</v>
      </c>
      <c r="G171" s="225" t="s">
        <v>433</v>
      </c>
      <c r="H171" s="226">
        <v>29</v>
      </c>
      <c r="I171" s="227"/>
      <c r="J171" s="227"/>
      <c r="K171" s="228">
        <f>ROUND(P171*H171,2)</f>
        <v>0</v>
      </c>
      <c r="L171" s="224" t="s">
        <v>173</v>
      </c>
      <c r="M171" s="45"/>
      <c r="N171" s="229" t="s">
        <v>1</v>
      </c>
      <c r="O171" s="230" t="s">
        <v>41</v>
      </c>
      <c r="P171" s="231">
        <f>I171+J171</f>
        <v>0</v>
      </c>
      <c r="Q171" s="231">
        <f>ROUND(I171*H171,2)</f>
        <v>0</v>
      </c>
      <c r="R171" s="231">
        <f>ROUND(J171*H171,2)</f>
        <v>0</v>
      </c>
      <c r="S171" s="92"/>
      <c r="T171" s="232">
        <f>S171*H171</f>
        <v>0</v>
      </c>
      <c r="U171" s="232">
        <v>0</v>
      </c>
      <c r="V171" s="232">
        <f>U171*H171</f>
        <v>0</v>
      </c>
      <c r="W171" s="232">
        <v>0</v>
      </c>
      <c r="X171" s="233">
        <f>W171*H171</f>
        <v>0</v>
      </c>
      <c r="Y171" s="39"/>
      <c r="Z171" s="39"/>
      <c r="AA171" s="39"/>
      <c r="AB171" s="39"/>
      <c r="AC171" s="39"/>
      <c r="AD171" s="39"/>
      <c r="AE171" s="39"/>
      <c r="AR171" s="234" t="s">
        <v>174</v>
      </c>
      <c r="AT171" s="234" t="s">
        <v>169</v>
      </c>
      <c r="AU171" s="234" t="s">
        <v>88</v>
      </c>
      <c r="AY171" s="18" t="s">
        <v>167</v>
      </c>
      <c r="BE171" s="235">
        <f>IF(O171="základní",K171,0)</f>
        <v>0</v>
      </c>
      <c r="BF171" s="235">
        <f>IF(O171="snížená",K171,0)</f>
        <v>0</v>
      </c>
      <c r="BG171" s="235">
        <f>IF(O171="zákl. přenesená",K171,0)</f>
        <v>0</v>
      </c>
      <c r="BH171" s="235">
        <f>IF(O171="sníž. přenesená",K171,0)</f>
        <v>0</v>
      </c>
      <c r="BI171" s="235">
        <f>IF(O171="nulová",K171,0)</f>
        <v>0</v>
      </c>
      <c r="BJ171" s="18" t="s">
        <v>86</v>
      </c>
      <c r="BK171" s="235">
        <f>ROUND(P171*H171,2)</f>
        <v>0</v>
      </c>
      <c r="BL171" s="18" t="s">
        <v>174</v>
      </c>
      <c r="BM171" s="234" t="s">
        <v>2473</v>
      </c>
    </row>
    <row r="172" s="2" customFormat="1">
      <c r="A172" s="39"/>
      <c r="B172" s="40"/>
      <c r="C172" s="41"/>
      <c r="D172" s="236" t="s">
        <v>176</v>
      </c>
      <c r="E172" s="41"/>
      <c r="F172" s="237" t="s">
        <v>738</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176</v>
      </c>
      <c r="AU172" s="18" t="s">
        <v>88</v>
      </c>
    </row>
    <row r="173" s="2" customFormat="1">
      <c r="A173" s="39"/>
      <c r="B173" s="40"/>
      <c r="C173" s="41"/>
      <c r="D173" s="241" t="s">
        <v>178</v>
      </c>
      <c r="E173" s="41"/>
      <c r="F173" s="242" t="s">
        <v>2115</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178</v>
      </c>
      <c r="AU173" s="18" t="s">
        <v>88</v>
      </c>
    </row>
    <row r="174" s="13" customFormat="1">
      <c r="A174" s="13"/>
      <c r="B174" s="244"/>
      <c r="C174" s="245"/>
      <c r="D174" s="236" t="s">
        <v>304</v>
      </c>
      <c r="E174" s="268" t="s">
        <v>1</v>
      </c>
      <c r="F174" s="246" t="s">
        <v>2474</v>
      </c>
      <c r="G174" s="245"/>
      <c r="H174" s="247">
        <v>29</v>
      </c>
      <c r="I174" s="248"/>
      <c r="J174" s="248"/>
      <c r="K174" s="245"/>
      <c r="L174" s="245"/>
      <c r="M174" s="249"/>
      <c r="N174" s="250"/>
      <c r="O174" s="251"/>
      <c r="P174" s="251"/>
      <c r="Q174" s="251"/>
      <c r="R174" s="251"/>
      <c r="S174" s="251"/>
      <c r="T174" s="251"/>
      <c r="U174" s="251"/>
      <c r="V174" s="251"/>
      <c r="W174" s="251"/>
      <c r="X174" s="252"/>
      <c r="Y174" s="13"/>
      <c r="Z174" s="13"/>
      <c r="AA174" s="13"/>
      <c r="AB174" s="13"/>
      <c r="AC174" s="13"/>
      <c r="AD174" s="13"/>
      <c r="AE174" s="13"/>
      <c r="AT174" s="253" t="s">
        <v>304</v>
      </c>
      <c r="AU174" s="253" t="s">
        <v>88</v>
      </c>
      <c r="AV174" s="13" t="s">
        <v>88</v>
      </c>
      <c r="AW174" s="13" t="s">
        <v>5</v>
      </c>
      <c r="AX174" s="13" t="s">
        <v>86</v>
      </c>
      <c r="AY174" s="253" t="s">
        <v>167</v>
      </c>
    </row>
    <row r="175" s="2" customFormat="1" ht="37.8" customHeight="1">
      <c r="A175" s="39"/>
      <c r="B175" s="40"/>
      <c r="C175" s="222" t="s">
        <v>227</v>
      </c>
      <c r="D175" s="222" t="s">
        <v>169</v>
      </c>
      <c r="E175" s="223" t="s">
        <v>653</v>
      </c>
      <c r="F175" s="224" t="s">
        <v>654</v>
      </c>
      <c r="G175" s="225" t="s">
        <v>433</v>
      </c>
      <c r="H175" s="226">
        <v>46.399999999999999</v>
      </c>
      <c r="I175" s="227"/>
      <c r="J175" s="227"/>
      <c r="K175" s="228">
        <f>ROUND(P175*H175,2)</f>
        <v>0</v>
      </c>
      <c r="L175" s="224" t="s">
        <v>478</v>
      </c>
      <c r="M175" s="45"/>
      <c r="N175" s="229" t="s">
        <v>1</v>
      </c>
      <c r="O175" s="230" t="s">
        <v>41</v>
      </c>
      <c r="P175" s="231">
        <f>I175+J175</f>
        <v>0</v>
      </c>
      <c r="Q175" s="231">
        <f>ROUND(I175*H175,2)</f>
        <v>0</v>
      </c>
      <c r="R175" s="231">
        <f>ROUND(J175*H175,2)</f>
        <v>0</v>
      </c>
      <c r="S175" s="92"/>
      <c r="T175" s="232">
        <f>S175*H175</f>
        <v>0</v>
      </c>
      <c r="U175" s="232">
        <v>0</v>
      </c>
      <c r="V175" s="232">
        <f>U175*H175</f>
        <v>0</v>
      </c>
      <c r="W175" s="232">
        <v>0</v>
      </c>
      <c r="X175" s="233">
        <f>W175*H175</f>
        <v>0</v>
      </c>
      <c r="Y175" s="39"/>
      <c r="Z175" s="39"/>
      <c r="AA175" s="39"/>
      <c r="AB175" s="39"/>
      <c r="AC175" s="39"/>
      <c r="AD175" s="39"/>
      <c r="AE175" s="39"/>
      <c r="AR175" s="234" t="s">
        <v>174</v>
      </c>
      <c r="AT175" s="234" t="s">
        <v>169</v>
      </c>
      <c r="AU175" s="234" t="s">
        <v>88</v>
      </c>
      <c r="AY175" s="18" t="s">
        <v>167</v>
      </c>
      <c r="BE175" s="235">
        <f>IF(O175="základní",K175,0)</f>
        <v>0</v>
      </c>
      <c r="BF175" s="235">
        <f>IF(O175="snížená",K175,0)</f>
        <v>0</v>
      </c>
      <c r="BG175" s="235">
        <f>IF(O175="zákl. přenesená",K175,0)</f>
        <v>0</v>
      </c>
      <c r="BH175" s="235">
        <f>IF(O175="sníž. přenesená",K175,0)</f>
        <v>0</v>
      </c>
      <c r="BI175" s="235">
        <f>IF(O175="nulová",K175,0)</f>
        <v>0</v>
      </c>
      <c r="BJ175" s="18" t="s">
        <v>86</v>
      </c>
      <c r="BK175" s="235">
        <f>ROUND(P175*H175,2)</f>
        <v>0</v>
      </c>
      <c r="BL175" s="18" t="s">
        <v>174</v>
      </c>
      <c r="BM175" s="234" t="s">
        <v>2475</v>
      </c>
    </row>
    <row r="176" s="2" customFormat="1">
      <c r="A176" s="39"/>
      <c r="B176" s="40"/>
      <c r="C176" s="41"/>
      <c r="D176" s="236" t="s">
        <v>176</v>
      </c>
      <c r="E176" s="41"/>
      <c r="F176" s="237" t="s">
        <v>654</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176</v>
      </c>
      <c r="AU176" s="18" t="s">
        <v>88</v>
      </c>
    </row>
    <row r="177" s="2" customFormat="1">
      <c r="A177" s="39"/>
      <c r="B177" s="40"/>
      <c r="C177" s="41"/>
      <c r="D177" s="241" t="s">
        <v>178</v>
      </c>
      <c r="E177" s="41"/>
      <c r="F177" s="242" t="s">
        <v>657</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178</v>
      </c>
      <c r="AU177" s="18" t="s">
        <v>88</v>
      </c>
    </row>
    <row r="178" s="15" customFormat="1">
      <c r="A178" s="15"/>
      <c r="B178" s="283"/>
      <c r="C178" s="284"/>
      <c r="D178" s="236" t="s">
        <v>304</v>
      </c>
      <c r="E178" s="285" t="s">
        <v>1</v>
      </c>
      <c r="F178" s="286" t="s">
        <v>2476</v>
      </c>
      <c r="G178" s="284"/>
      <c r="H178" s="285" t="s">
        <v>1</v>
      </c>
      <c r="I178" s="287"/>
      <c r="J178" s="287"/>
      <c r="K178" s="284"/>
      <c r="L178" s="284"/>
      <c r="M178" s="288"/>
      <c r="N178" s="289"/>
      <c r="O178" s="290"/>
      <c r="P178" s="290"/>
      <c r="Q178" s="290"/>
      <c r="R178" s="290"/>
      <c r="S178" s="290"/>
      <c r="T178" s="290"/>
      <c r="U178" s="290"/>
      <c r="V178" s="290"/>
      <c r="W178" s="290"/>
      <c r="X178" s="291"/>
      <c r="Y178" s="15"/>
      <c r="Z178" s="15"/>
      <c r="AA178" s="15"/>
      <c r="AB178" s="15"/>
      <c r="AC178" s="15"/>
      <c r="AD178" s="15"/>
      <c r="AE178" s="15"/>
      <c r="AT178" s="292" t="s">
        <v>304</v>
      </c>
      <c r="AU178" s="292" t="s">
        <v>88</v>
      </c>
      <c r="AV178" s="15" t="s">
        <v>86</v>
      </c>
      <c r="AW178" s="15" t="s">
        <v>5</v>
      </c>
      <c r="AX178" s="15" t="s">
        <v>78</v>
      </c>
      <c r="AY178" s="292" t="s">
        <v>167</v>
      </c>
    </row>
    <row r="179" s="13" customFormat="1">
      <c r="A179" s="13"/>
      <c r="B179" s="244"/>
      <c r="C179" s="245"/>
      <c r="D179" s="236" t="s">
        <v>304</v>
      </c>
      <c r="E179" s="268" t="s">
        <v>1</v>
      </c>
      <c r="F179" s="246" t="s">
        <v>2477</v>
      </c>
      <c r="G179" s="245"/>
      <c r="H179" s="247">
        <v>46.399999999999999</v>
      </c>
      <c r="I179" s="248"/>
      <c r="J179" s="248"/>
      <c r="K179" s="245"/>
      <c r="L179" s="245"/>
      <c r="M179" s="249"/>
      <c r="N179" s="250"/>
      <c r="O179" s="251"/>
      <c r="P179" s="251"/>
      <c r="Q179" s="251"/>
      <c r="R179" s="251"/>
      <c r="S179" s="251"/>
      <c r="T179" s="251"/>
      <c r="U179" s="251"/>
      <c r="V179" s="251"/>
      <c r="W179" s="251"/>
      <c r="X179" s="252"/>
      <c r="Y179" s="13"/>
      <c r="Z179" s="13"/>
      <c r="AA179" s="13"/>
      <c r="AB179" s="13"/>
      <c r="AC179" s="13"/>
      <c r="AD179" s="13"/>
      <c r="AE179" s="13"/>
      <c r="AT179" s="253" t="s">
        <v>304</v>
      </c>
      <c r="AU179" s="253" t="s">
        <v>88</v>
      </c>
      <c r="AV179" s="13" t="s">
        <v>88</v>
      </c>
      <c r="AW179" s="13" t="s">
        <v>5</v>
      </c>
      <c r="AX179" s="13" t="s">
        <v>86</v>
      </c>
      <c r="AY179" s="253" t="s">
        <v>167</v>
      </c>
    </row>
    <row r="180" s="2" customFormat="1" ht="33" customHeight="1">
      <c r="A180" s="39"/>
      <c r="B180" s="40"/>
      <c r="C180" s="222" t="s">
        <v>233</v>
      </c>
      <c r="D180" s="222" t="s">
        <v>169</v>
      </c>
      <c r="E180" s="223" t="s">
        <v>2117</v>
      </c>
      <c r="F180" s="224" t="s">
        <v>2118</v>
      </c>
      <c r="G180" s="225" t="s">
        <v>348</v>
      </c>
      <c r="H180" s="226">
        <v>46.399999999999999</v>
      </c>
      <c r="I180" s="227"/>
      <c r="J180" s="227"/>
      <c r="K180" s="228">
        <f>ROUND(P180*H180,2)</f>
        <v>0</v>
      </c>
      <c r="L180" s="224" t="s">
        <v>173</v>
      </c>
      <c r="M180" s="45"/>
      <c r="N180" s="229" t="s">
        <v>1</v>
      </c>
      <c r="O180" s="230" t="s">
        <v>41</v>
      </c>
      <c r="P180" s="231">
        <f>I180+J180</f>
        <v>0</v>
      </c>
      <c r="Q180" s="231">
        <f>ROUND(I180*H180,2)</f>
        <v>0</v>
      </c>
      <c r="R180" s="231">
        <f>ROUND(J180*H180,2)</f>
        <v>0</v>
      </c>
      <c r="S180" s="92"/>
      <c r="T180" s="232">
        <f>S180*H180</f>
        <v>0</v>
      </c>
      <c r="U180" s="232">
        <v>0</v>
      </c>
      <c r="V180" s="232">
        <f>U180*H180</f>
        <v>0</v>
      </c>
      <c r="W180" s="232">
        <v>0</v>
      </c>
      <c r="X180" s="233">
        <f>W180*H180</f>
        <v>0</v>
      </c>
      <c r="Y180" s="39"/>
      <c r="Z180" s="39"/>
      <c r="AA180" s="39"/>
      <c r="AB180" s="39"/>
      <c r="AC180" s="39"/>
      <c r="AD180" s="39"/>
      <c r="AE180" s="39"/>
      <c r="AR180" s="234" t="s">
        <v>174</v>
      </c>
      <c r="AT180" s="234" t="s">
        <v>169</v>
      </c>
      <c r="AU180" s="234" t="s">
        <v>88</v>
      </c>
      <c r="AY180" s="18" t="s">
        <v>167</v>
      </c>
      <c r="BE180" s="235">
        <f>IF(O180="základní",K180,0)</f>
        <v>0</v>
      </c>
      <c r="BF180" s="235">
        <f>IF(O180="snížená",K180,0)</f>
        <v>0</v>
      </c>
      <c r="BG180" s="235">
        <f>IF(O180="zákl. přenesená",K180,0)</f>
        <v>0</v>
      </c>
      <c r="BH180" s="235">
        <f>IF(O180="sníž. přenesená",K180,0)</f>
        <v>0</v>
      </c>
      <c r="BI180" s="235">
        <f>IF(O180="nulová",K180,0)</f>
        <v>0</v>
      </c>
      <c r="BJ180" s="18" t="s">
        <v>86</v>
      </c>
      <c r="BK180" s="235">
        <f>ROUND(P180*H180,2)</f>
        <v>0</v>
      </c>
      <c r="BL180" s="18" t="s">
        <v>174</v>
      </c>
      <c r="BM180" s="234" t="s">
        <v>2478</v>
      </c>
    </row>
    <row r="181" s="2" customFormat="1">
      <c r="A181" s="39"/>
      <c r="B181" s="40"/>
      <c r="C181" s="41"/>
      <c r="D181" s="236" t="s">
        <v>176</v>
      </c>
      <c r="E181" s="41"/>
      <c r="F181" s="237" t="s">
        <v>2118</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176</v>
      </c>
      <c r="AU181" s="18" t="s">
        <v>88</v>
      </c>
    </row>
    <row r="182" s="2" customFormat="1">
      <c r="A182" s="39"/>
      <c r="B182" s="40"/>
      <c r="C182" s="41"/>
      <c r="D182" s="241" t="s">
        <v>178</v>
      </c>
      <c r="E182" s="41"/>
      <c r="F182" s="242" t="s">
        <v>2120</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178</v>
      </c>
      <c r="AU182" s="18" t="s">
        <v>88</v>
      </c>
    </row>
    <row r="183" s="13" customFormat="1">
      <c r="A183" s="13"/>
      <c r="B183" s="244"/>
      <c r="C183" s="245"/>
      <c r="D183" s="236" t="s">
        <v>304</v>
      </c>
      <c r="E183" s="268" t="s">
        <v>1</v>
      </c>
      <c r="F183" s="246" t="s">
        <v>2479</v>
      </c>
      <c r="G183" s="245"/>
      <c r="H183" s="247">
        <v>46.399999999999999</v>
      </c>
      <c r="I183" s="248"/>
      <c r="J183" s="248"/>
      <c r="K183" s="245"/>
      <c r="L183" s="245"/>
      <c r="M183" s="249"/>
      <c r="N183" s="250"/>
      <c r="O183" s="251"/>
      <c r="P183" s="251"/>
      <c r="Q183" s="251"/>
      <c r="R183" s="251"/>
      <c r="S183" s="251"/>
      <c r="T183" s="251"/>
      <c r="U183" s="251"/>
      <c r="V183" s="251"/>
      <c r="W183" s="251"/>
      <c r="X183" s="252"/>
      <c r="Y183" s="13"/>
      <c r="Z183" s="13"/>
      <c r="AA183" s="13"/>
      <c r="AB183" s="13"/>
      <c r="AC183" s="13"/>
      <c r="AD183" s="13"/>
      <c r="AE183" s="13"/>
      <c r="AT183" s="253" t="s">
        <v>304</v>
      </c>
      <c r="AU183" s="253" t="s">
        <v>88</v>
      </c>
      <c r="AV183" s="13" t="s">
        <v>88</v>
      </c>
      <c r="AW183" s="13" t="s">
        <v>5</v>
      </c>
      <c r="AX183" s="13" t="s">
        <v>86</v>
      </c>
      <c r="AY183" s="253" t="s">
        <v>167</v>
      </c>
    </row>
    <row r="184" s="2" customFormat="1" ht="16.5" customHeight="1">
      <c r="A184" s="39"/>
      <c r="B184" s="40"/>
      <c r="C184" s="222" t="s">
        <v>239</v>
      </c>
      <c r="D184" s="222" t="s">
        <v>169</v>
      </c>
      <c r="E184" s="223" t="s">
        <v>2153</v>
      </c>
      <c r="F184" s="224" t="s">
        <v>2154</v>
      </c>
      <c r="G184" s="225" t="s">
        <v>2155</v>
      </c>
      <c r="H184" s="226">
        <v>1</v>
      </c>
      <c r="I184" s="227"/>
      <c r="J184" s="227"/>
      <c r="K184" s="228">
        <f>ROUND(P184*H184,2)</f>
        <v>0</v>
      </c>
      <c r="L184" s="224" t="s">
        <v>1</v>
      </c>
      <c r="M184" s="45"/>
      <c r="N184" s="229" t="s">
        <v>1</v>
      </c>
      <c r="O184" s="230" t="s">
        <v>41</v>
      </c>
      <c r="P184" s="231">
        <f>I184+J184</f>
        <v>0</v>
      </c>
      <c r="Q184" s="231">
        <f>ROUND(I184*H184,2)</f>
        <v>0</v>
      </c>
      <c r="R184" s="231">
        <f>ROUND(J184*H184,2)</f>
        <v>0</v>
      </c>
      <c r="S184" s="92"/>
      <c r="T184" s="232">
        <f>S184*H184</f>
        <v>0</v>
      </c>
      <c r="U184" s="232">
        <v>0</v>
      </c>
      <c r="V184" s="232">
        <f>U184*H184</f>
        <v>0</v>
      </c>
      <c r="W184" s="232">
        <v>0</v>
      </c>
      <c r="X184" s="233">
        <f>W184*H184</f>
        <v>0</v>
      </c>
      <c r="Y184" s="39"/>
      <c r="Z184" s="39"/>
      <c r="AA184" s="39"/>
      <c r="AB184" s="39"/>
      <c r="AC184" s="39"/>
      <c r="AD184" s="39"/>
      <c r="AE184" s="39"/>
      <c r="AR184" s="234" t="s">
        <v>174</v>
      </c>
      <c r="AT184" s="234" t="s">
        <v>169</v>
      </c>
      <c r="AU184" s="234" t="s">
        <v>88</v>
      </c>
      <c r="AY184" s="18" t="s">
        <v>167</v>
      </c>
      <c r="BE184" s="235">
        <f>IF(O184="základní",K184,0)</f>
        <v>0</v>
      </c>
      <c r="BF184" s="235">
        <f>IF(O184="snížená",K184,0)</f>
        <v>0</v>
      </c>
      <c r="BG184" s="235">
        <f>IF(O184="zákl. přenesená",K184,0)</f>
        <v>0</v>
      </c>
      <c r="BH184" s="235">
        <f>IF(O184="sníž. přenesená",K184,0)</f>
        <v>0</v>
      </c>
      <c r="BI184" s="235">
        <f>IF(O184="nulová",K184,0)</f>
        <v>0</v>
      </c>
      <c r="BJ184" s="18" t="s">
        <v>86</v>
      </c>
      <c r="BK184" s="235">
        <f>ROUND(P184*H184,2)</f>
        <v>0</v>
      </c>
      <c r="BL184" s="18" t="s">
        <v>174</v>
      </c>
      <c r="BM184" s="234" t="s">
        <v>2480</v>
      </c>
    </row>
    <row r="185" s="2" customFormat="1">
      <c r="A185" s="39"/>
      <c r="B185" s="40"/>
      <c r="C185" s="41"/>
      <c r="D185" s="236" t="s">
        <v>176</v>
      </c>
      <c r="E185" s="41"/>
      <c r="F185" s="237" t="s">
        <v>2154</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176</v>
      </c>
      <c r="AU185" s="18" t="s">
        <v>88</v>
      </c>
    </row>
    <row r="186" s="13" customFormat="1">
      <c r="A186" s="13"/>
      <c r="B186" s="244"/>
      <c r="C186" s="245"/>
      <c r="D186" s="236" t="s">
        <v>304</v>
      </c>
      <c r="E186" s="268" t="s">
        <v>1</v>
      </c>
      <c r="F186" s="246" t="s">
        <v>2293</v>
      </c>
      <c r="G186" s="245"/>
      <c r="H186" s="247">
        <v>1</v>
      </c>
      <c r="I186" s="248"/>
      <c r="J186" s="248"/>
      <c r="K186" s="245"/>
      <c r="L186" s="245"/>
      <c r="M186" s="249"/>
      <c r="N186" s="250"/>
      <c r="O186" s="251"/>
      <c r="P186" s="251"/>
      <c r="Q186" s="251"/>
      <c r="R186" s="251"/>
      <c r="S186" s="251"/>
      <c r="T186" s="251"/>
      <c r="U186" s="251"/>
      <c r="V186" s="251"/>
      <c r="W186" s="251"/>
      <c r="X186" s="252"/>
      <c r="Y186" s="13"/>
      <c r="Z186" s="13"/>
      <c r="AA186" s="13"/>
      <c r="AB186" s="13"/>
      <c r="AC186" s="13"/>
      <c r="AD186" s="13"/>
      <c r="AE186" s="13"/>
      <c r="AT186" s="253" t="s">
        <v>304</v>
      </c>
      <c r="AU186" s="253" t="s">
        <v>88</v>
      </c>
      <c r="AV186" s="13" t="s">
        <v>88</v>
      </c>
      <c r="AW186" s="13" t="s">
        <v>5</v>
      </c>
      <c r="AX186" s="13" t="s">
        <v>86</v>
      </c>
      <c r="AY186" s="253" t="s">
        <v>167</v>
      </c>
    </row>
    <row r="187" s="12" customFormat="1" ht="22.8" customHeight="1">
      <c r="A187" s="12"/>
      <c r="B187" s="205"/>
      <c r="C187" s="206"/>
      <c r="D187" s="207" t="s">
        <v>77</v>
      </c>
      <c r="E187" s="220" t="s">
        <v>174</v>
      </c>
      <c r="F187" s="220" t="s">
        <v>848</v>
      </c>
      <c r="G187" s="206"/>
      <c r="H187" s="206"/>
      <c r="I187" s="209"/>
      <c r="J187" s="209"/>
      <c r="K187" s="221">
        <f>BK187</f>
        <v>0</v>
      </c>
      <c r="L187" s="206"/>
      <c r="M187" s="211"/>
      <c r="N187" s="212"/>
      <c r="O187" s="213"/>
      <c r="P187" s="213"/>
      <c r="Q187" s="214">
        <f>SUM(Q188:Q208)</f>
        <v>0</v>
      </c>
      <c r="R187" s="214">
        <f>SUM(R188:R208)</f>
        <v>0</v>
      </c>
      <c r="S187" s="213"/>
      <c r="T187" s="215">
        <f>SUM(T188:T208)</f>
        <v>0</v>
      </c>
      <c r="U187" s="213"/>
      <c r="V187" s="215">
        <f>SUM(V188:V208)</f>
        <v>0.053088000000000003</v>
      </c>
      <c r="W187" s="213"/>
      <c r="X187" s="216">
        <f>SUM(X188:X208)</f>
        <v>0</v>
      </c>
      <c r="Y187" s="12"/>
      <c r="Z187" s="12"/>
      <c r="AA187" s="12"/>
      <c r="AB187" s="12"/>
      <c r="AC187" s="12"/>
      <c r="AD187" s="12"/>
      <c r="AE187" s="12"/>
      <c r="AR187" s="217" t="s">
        <v>86</v>
      </c>
      <c r="AT187" s="218" t="s">
        <v>77</v>
      </c>
      <c r="AU187" s="218" t="s">
        <v>86</v>
      </c>
      <c r="AY187" s="217" t="s">
        <v>167</v>
      </c>
      <c r="BK187" s="219">
        <f>SUM(BK188:BK208)</f>
        <v>0</v>
      </c>
    </row>
    <row r="188" s="2" customFormat="1" ht="24.15" customHeight="1">
      <c r="A188" s="39"/>
      <c r="B188" s="40"/>
      <c r="C188" s="222" t="s">
        <v>245</v>
      </c>
      <c r="D188" s="222" t="s">
        <v>169</v>
      </c>
      <c r="E188" s="223" t="s">
        <v>2158</v>
      </c>
      <c r="F188" s="224" t="s">
        <v>2159</v>
      </c>
      <c r="G188" s="225" t="s">
        <v>433</v>
      </c>
      <c r="H188" s="226">
        <v>3.1000000000000001</v>
      </c>
      <c r="I188" s="227"/>
      <c r="J188" s="227"/>
      <c r="K188" s="228">
        <f>ROUND(P188*H188,2)</f>
        <v>0</v>
      </c>
      <c r="L188" s="224" t="s">
        <v>173</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2481</v>
      </c>
    </row>
    <row r="189" s="2" customFormat="1">
      <c r="A189" s="39"/>
      <c r="B189" s="40"/>
      <c r="C189" s="41"/>
      <c r="D189" s="236" t="s">
        <v>176</v>
      </c>
      <c r="E189" s="41"/>
      <c r="F189" s="237" t="s">
        <v>2159</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2161</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15" customFormat="1">
      <c r="A191" s="15"/>
      <c r="B191" s="283"/>
      <c r="C191" s="284"/>
      <c r="D191" s="236" t="s">
        <v>304</v>
      </c>
      <c r="E191" s="285" t="s">
        <v>1</v>
      </c>
      <c r="F191" s="286" t="s">
        <v>2482</v>
      </c>
      <c r="G191" s="284"/>
      <c r="H191" s="285" t="s">
        <v>1</v>
      </c>
      <c r="I191" s="287"/>
      <c r="J191" s="287"/>
      <c r="K191" s="284"/>
      <c r="L191" s="284"/>
      <c r="M191" s="288"/>
      <c r="N191" s="289"/>
      <c r="O191" s="290"/>
      <c r="P191" s="290"/>
      <c r="Q191" s="290"/>
      <c r="R191" s="290"/>
      <c r="S191" s="290"/>
      <c r="T191" s="290"/>
      <c r="U191" s="290"/>
      <c r="V191" s="290"/>
      <c r="W191" s="290"/>
      <c r="X191" s="291"/>
      <c r="Y191" s="15"/>
      <c r="Z191" s="15"/>
      <c r="AA191" s="15"/>
      <c r="AB191" s="15"/>
      <c r="AC191" s="15"/>
      <c r="AD191" s="15"/>
      <c r="AE191" s="15"/>
      <c r="AT191" s="292" t="s">
        <v>304</v>
      </c>
      <c r="AU191" s="292" t="s">
        <v>88</v>
      </c>
      <c r="AV191" s="15" t="s">
        <v>86</v>
      </c>
      <c r="AW191" s="15" t="s">
        <v>5</v>
      </c>
      <c r="AX191" s="15" t="s">
        <v>78</v>
      </c>
      <c r="AY191" s="292" t="s">
        <v>167</v>
      </c>
    </row>
    <row r="192" s="13" customFormat="1">
      <c r="A192" s="13"/>
      <c r="B192" s="244"/>
      <c r="C192" s="245"/>
      <c r="D192" s="236" t="s">
        <v>304</v>
      </c>
      <c r="E192" s="268" t="s">
        <v>1</v>
      </c>
      <c r="F192" s="246" t="s">
        <v>2483</v>
      </c>
      <c r="G192" s="245"/>
      <c r="H192" s="247">
        <v>1.7</v>
      </c>
      <c r="I192" s="248"/>
      <c r="J192" s="248"/>
      <c r="K192" s="245"/>
      <c r="L192" s="245"/>
      <c r="M192" s="249"/>
      <c r="N192" s="250"/>
      <c r="O192" s="251"/>
      <c r="P192" s="251"/>
      <c r="Q192" s="251"/>
      <c r="R192" s="251"/>
      <c r="S192" s="251"/>
      <c r="T192" s="251"/>
      <c r="U192" s="251"/>
      <c r="V192" s="251"/>
      <c r="W192" s="251"/>
      <c r="X192" s="252"/>
      <c r="Y192" s="13"/>
      <c r="Z192" s="13"/>
      <c r="AA192" s="13"/>
      <c r="AB192" s="13"/>
      <c r="AC192" s="13"/>
      <c r="AD192" s="13"/>
      <c r="AE192" s="13"/>
      <c r="AT192" s="253" t="s">
        <v>304</v>
      </c>
      <c r="AU192" s="253" t="s">
        <v>88</v>
      </c>
      <c r="AV192" s="13" t="s">
        <v>88</v>
      </c>
      <c r="AW192" s="13" t="s">
        <v>5</v>
      </c>
      <c r="AX192" s="13" t="s">
        <v>78</v>
      </c>
      <c r="AY192" s="253" t="s">
        <v>167</v>
      </c>
    </row>
    <row r="193" s="13" customFormat="1">
      <c r="A193" s="13"/>
      <c r="B193" s="244"/>
      <c r="C193" s="245"/>
      <c r="D193" s="236" t="s">
        <v>304</v>
      </c>
      <c r="E193" s="268" t="s">
        <v>1</v>
      </c>
      <c r="F193" s="246" t="s">
        <v>2470</v>
      </c>
      <c r="G193" s="245"/>
      <c r="H193" s="247">
        <v>1.3999999999999999</v>
      </c>
      <c r="I193" s="248"/>
      <c r="J193" s="248"/>
      <c r="K193" s="245"/>
      <c r="L193" s="245"/>
      <c r="M193" s="249"/>
      <c r="N193" s="250"/>
      <c r="O193" s="251"/>
      <c r="P193" s="251"/>
      <c r="Q193" s="251"/>
      <c r="R193" s="251"/>
      <c r="S193" s="251"/>
      <c r="T193" s="251"/>
      <c r="U193" s="251"/>
      <c r="V193" s="251"/>
      <c r="W193" s="251"/>
      <c r="X193" s="252"/>
      <c r="Y193" s="13"/>
      <c r="Z193" s="13"/>
      <c r="AA193" s="13"/>
      <c r="AB193" s="13"/>
      <c r="AC193" s="13"/>
      <c r="AD193" s="13"/>
      <c r="AE193" s="13"/>
      <c r="AT193" s="253" t="s">
        <v>304</v>
      </c>
      <c r="AU193" s="253" t="s">
        <v>88</v>
      </c>
      <c r="AV193" s="13" t="s">
        <v>88</v>
      </c>
      <c r="AW193" s="13" t="s">
        <v>5</v>
      </c>
      <c r="AX193" s="13" t="s">
        <v>78</v>
      </c>
      <c r="AY193" s="253" t="s">
        <v>167</v>
      </c>
    </row>
    <row r="194" s="14" customFormat="1">
      <c r="A194" s="14"/>
      <c r="B194" s="269"/>
      <c r="C194" s="270"/>
      <c r="D194" s="236" t="s">
        <v>304</v>
      </c>
      <c r="E194" s="271" t="s">
        <v>1</v>
      </c>
      <c r="F194" s="272" t="s">
        <v>1231</v>
      </c>
      <c r="G194" s="270"/>
      <c r="H194" s="273">
        <v>3.0999999999999996</v>
      </c>
      <c r="I194" s="274"/>
      <c r="J194" s="274"/>
      <c r="K194" s="270"/>
      <c r="L194" s="270"/>
      <c r="M194" s="275"/>
      <c r="N194" s="276"/>
      <c r="O194" s="277"/>
      <c r="P194" s="277"/>
      <c r="Q194" s="277"/>
      <c r="R194" s="277"/>
      <c r="S194" s="277"/>
      <c r="T194" s="277"/>
      <c r="U194" s="277"/>
      <c r="V194" s="277"/>
      <c r="W194" s="277"/>
      <c r="X194" s="278"/>
      <c r="Y194" s="14"/>
      <c r="Z194" s="14"/>
      <c r="AA194" s="14"/>
      <c r="AB194" s="14"/>
      <c r="AC194" s="14"/>
      <c r="AD194" s="14"/>
      <c r="AE194" s="14"/>
      <c r="AT194" s="279" t="s">
        <v>304</v>
      </c>
      <c r="AU194" s="279" t="s">
        <v>88</v>
      </c>
      <c r="AV194" s="14" t="s">
        <v>174</v>
      </c>
      <c r="AW194" s="14" t="s">
        <v>5</v>
      </c>
      <c r="AX194" s="14" t="s">
        <v>86</v>
      </c>
      <c r="AY194" s="279" t="s">
        <v>167</v>
      </c>
    </row>
    <row r="195" s="2" customFormat="1" ht="33" customHeight="1">
      <c r="A195" s="39"/>
      <c r="B195" s="40"/>
      <c r="C195" s="222" t="s">
        <v>251</v>
      </c>
      <c r="D195" s="222" t="s">
        <v>169</v>
      </c>
      <c r="E195" s="223" t="s">
        <v>2484</v>
      </c>
      <c r="F195" s="224" t="s">
        <v>2165</v>
      </c>
      <c r="G195" s="225" t="s">
        <v>433</v>
      </c>
      <c r="H195" s="226">
        <v>0.80000000000000004</v>
      </c>
      <c r="I195" s="227"/>
      <c r="J195" s="227"/>
      <c r="K195" s="228">
        <f>ROUND(P195*H195,2)</f>
        <v>0</v>
      </c>
      <c r="L195" s="224" t="s">
        <v>173</v>
      </c>
      <c r="M195" s="45"/>
      <c r="N195" s="229" t="s">
        <v>1</v>
      </c>
      <c r="O195" s="230" t="s">
        <v>41</v>
      </c>
      <c r="P195" s="231">
        <f>I195+J195</f>
        <v>0</v>
      </c>
      <c r="Q195" s="231">
        <f>ROUND(I195*H195,2)</f>
        <v>0</v>
      </c>
      <c r="R195" s="231">
        <f>ROUND(J195*H195,2)</f>
        <v>0</v>
      </c>
      <c r="S195" s="92"/>
      <c r="T195" s="232">
        <f>S195*H195</f>
        <v>0</v>
      </c>
      <c r="U195" s="232">
        <v>0</v>
      </c>
      <c r="V195" s="232">
        <f>U195*H195</f>
        <v>0</v>
      </c>
      <c r="W195" s="232">
        <v>0</v>
      </c>
      <c r="X195" s="233">
        <f>W195*H195</f>
        <v>0</v>
      </c>
      <c r="Y195" s="39"/>
      <c r="Z195" s="39"/>
      <c r="AA195" s="39"/>
      <c r="AB195" s="39"/>
      <c r="AC195" s="39"/>
      <c r="AD195" s="39"/>
      <c r="AE195" s="39"/>
      <c r="AR195" s="234" t="s">
        <v>174</v>
      </c>
      <c r="AT195" s="234" t="s">
        <v>169</v>
      </c>
      <c r="AU195" s="234" t="s">
        <v>88</v>
      </c>
      <c r="AY195" s="18" t="s">
        <v>167</v>
      </c>
      <c r="BE195" s="235">
        <f>IF(O195="základní",K195,0)</f>
        <v>0</v>
      </c>
      <c r="BF195" s="235">
        <f>IF(O195="snížená",K195,0)</f>
        <v>0</v>
      </c>
      <c r="BG195" s="235">
        <f>IF(O195="zákl. přenesená",K195,0)</f>
        <v>0</v>
      </c>
      <c r="BH195" s="235">
        <f>IF(O195="sníž. přenesená",K195,0)</f>
        <v>0</v>
      </c>
      <c r="BI195" s="235">
        <f>IF(O195="nulová",K195,0)</f>
        <v>0</v>
      </c>
      <c r="BJ195" s="18" t="s">
        <v>86</v>
      </c>
      <c r="BK195" s="235">
        <f>ROUND(P195*H195,2)</f>
        <v>0</v>
      </c>
      <c r="BL195" s="18" t="s">
        <v>174</v>
      </c>
      <c r="BM195" s="234" t="s">
        <v>2485</v>
      </c>
    </row>
    <row r="196" s="2" customFormat="1">
      <c r="A196" s="39"/>
      <c r="B196" s="40"/>
      <c r="C196" s="41"/>
      <c r="D196" s="236" t="s">
        <v>176</v>
      </c>
      <c r="E196" s="41"/>
      <c r="F196" s="237" t="s">
        <v>2165</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176</v>
      </c>
      <c r="AU196" s="18" t="s">
        <v>88</v>
      </c>
    </row>
    <row r="197" s="2" customFormat="1">
      <c r="A197" s="39"/>
      <c r="B197" s="40"/>
      <c r="C197" s="41"/>
      <c r="D197" s="241" t="s">
        <v>178</v>
      </c>
      <c r="E197" s="41"/>
      <c r="F197" s="242" t="s">
        <v>2486</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178</v>
      </c>
      <c r="AU197" s="18" t="s">
        <v>88</v>
      </c>
    </row>
    <row r="198" s="15" customFormat="1">
      <c r="A198" s="15"/>
      <c r="B198" s="283"/>
      <c r="C198" s="284"/>
      <c r="D198" s="236" t="s">
        <v>304</v>
      </c>
      <c r="E198" s="285" t="s">
        <v>1</v>
      </c>
      <c r="F198" s="286" t="s">
        <v>2487</v>
      </c>
      <c r="G198" s="284"/>
      <c r="H198" s="285" t="s">
        <v>1</v>
      </c>
      <c r="I198" s="287"/>
      <c r="J198" s="287"/>
      <c r="K198" s="284"/>
      <c r="L198" s="284"/>
      <c r="M198" s="288"/>
      <c r="N198" s="289"/>
      <c r="O198" s="290"/>
      <c r="P198" s="290"/>
      <c r="Q198" s="290"/>
      <c r="R198" s="290"/>
      <c r="S198" s="290"/>
      <c r="T198" s="290"/>
      <c r="U198" s="290"/>
      <c r="V198" s="290"/>
      <c r="W198" s="290"/>
      <c r="X198" s="291"/>
      <c r="Y198" s="15"/>
      <c r="Z198" s="15"/>
      <c r="AA198" s="15"/>
      <c r="AB198" s="15"/>
      <c r="AC198" s="15"/>
      <c r="AD198" s="15"/>
      <c r="AE198" s="15"/>
      <c r="AT198" s="292" t="s">
        <v>304</v>
      </c>
      <c r="AU198" s="292" t="s">
        <v>88</v>
      </c>
      <c r="AV198" s="15" t="s">
        <v>86</v>
      </c>
      <c r="AW198" s="15" t="s">
        <v>5</v>
      </c>
      <c r="AX198" s="15" t="s">
        <v>78</v>
      </c>
      <c r="AY198" s="292" t="s">
        <v>167</v>
      </c>
    </row>
    <row r="199" s="13" customFormat="1">
      <c r="A199" s="13"/>
      <c r="B199" s="244"/>
      <c r="C199" s="245"/>
      <c r="D199" s="236" t="s">
        <v>304</v>
      </c>
      <c r="E199" s="268" t="s">
        <v>1</v>
      </c>
      <c r="F199" s="246" t="s">
        <v>2488</v>
      </c>
      <c r="G199" s="245"/>
      <c r="H199" s="247">
        <v>0.80000000000000004</v>
      </c>
      <c r="I199" s="248"/>
      <c r="J199" s="248"/>
      <c r="K199" s="245"/>
      <c r="L199" s="245"/>
      <c r="M199" s="249"/>
      <c r="N199" s="250"/>
      <c r="O199" s="251"/>
      <c r="P199" s="251"/>
      <c r="Q199" s="251"/>
      <c r="R199" s="251"/>
      <c r="S199" s="251"/>
      <c r="T199" s="251"/>
      <c r="U199" s="251"/>
      <c r="V199" s="251"/>
      <c r="W199" s="251"/>
      <c r="X199" s="252"/>
      <c r="Y199" s="13"/>
      <c r="Z199" s="13"/>
      <c r="AA199" s="13"/>
      <c r="AB199" s="13"/>
      <c r="AC199" s="13"/>
      <c r="AD199" s="13"/>
      <c r="AE199" s="13"/>
      <c r="AT199" s="253" t="s">
        <v>304</v>
      </c>
      <c r="AU199" s="253" t="s">
        <v>88</v>
      </c>
      <c r="AV199" s="13" t="s">
        <v>88</v>
      </c>
      <c r="AW199" s="13" t="s">
        <v>5</v>
      </c>
      <c r="AX199" s="13" t="s">
        <v>86</v>
      </c>
      <c r="AY199" s="253" t="s">
        <v>167</v>
      </c>
    </row>
    <row r="200" s="2" customFormat="1" ht="24.15" customHeight="1">
      <c r="A200" s="39"/>
      <c r="B200" s="40"/>
      <c r="C200" s="222" t="s">
        <v>257</v>
      </c>
      <c r="D200" s="222" t="s">
        <v>169</v>
      </c>
      <c r="E200" s="223" t="s">
        <v>2489</v>
      </c>
      <c r="F200" s="224" t="s">
        <v>2490</v>
      </c>
      <c r="G200" s="225" t="s">
        <v>172</v>
      </c>
      <c r="H200" s="226">
        <v>8.4000000000000004</v>
      </c>
      <c r="I200" s="227"/>
      <c r="J200" s="227"/>
      <c r="K200" s="228">
        <f>ROUND(P200*H200,2)</f>
        <v>0</v>
      </c>
      <c r="L200" s="224" t="s">
        <v>478</v>
      </c>
      <c r="M200" s="45"/>
      <c r="N200" s="229" t="s">
        <v>1</v>
      </c>
      <c r="O200" s="230" t="s">
        <v>41</v>
      </c>
      <c r="P200" s="231">
        <f>I200+J200</f>
        <v>0</v>
      </c>
      <c r="Q200" s="231">
        <f>ROUND(I200*H200,2)</f>
        <v>0</v>
      </c>
      <c r="R200" s="231">
        <f>ROUND(J200*H200,2)</f>
        <v>0</v>
      </c>
      <c r="S200" s="92"/>
      <c r="T200" s="232">
        <f>S200*H200</f>
        <v>0</v>
      </c>
      <c r="U200" s="232">
        <v>0.0063200000000000001</v>
      </c>
      <c r="V200" s="232">
        <f>U200*H200</f>
        <v>0.053088000000000003</v>
      </c>
      <c r="W200" s="232">
        <v>0</v>
      </c>
      <c r="X200" s="233">
        <f>W200*H200</f>
        <v>0</v>
      </c>
      <c r="Y200" s="39"/>
      <c r="Z200" s="39"/>
      <c r="AA200" s="39"/>
      <c r="AB200" s="39"/>
      <c r="AC200" s="39"/>
      <c r="AD200" s="39"/>
      <c r="AE200" s="39"/>
      <c r="AR200" s="234" t="s">
        <v>174</v>
      </c>
      <c r="AT200" s="234" t="s">
        <v>169</v>
      </c>
      <c r="AU200" s="234" t="s">
        <v>88</v>
      </c>
      <c r="AY200" s="18" t="s">
        <v>167</v>
      </c>
      <c r="BE200" s="235">
        <f>IF(O200="základní",K200,0)</f>
        <v>0</v>
      </c>
      <c r="BF200" s="235">
        <f>IF(O200="snížená",K200,0)</f>
        <v>0</v>
      </c>
      <c r="BG200" s="235">
        <f>IF(O200="zákl. přenesená",K200,0)</f>
        <v>0</v>
      </c>
      <c r="BH200" s="235">
        <f>IF(O200="sníž. přenesená",K200,0)</f>
        <v>0</v>
      </c>
      <c r="BI200" s="235">
        <f>IF(O200="nulová",K200,0)</f>
        <v>0</v>
      </c>
      <c r="BJ200" s="18" t="s">
        <v>86</v>
      </c>
      <c r="BK200" s="235">
        <f>ROUND(P200*H200,2)</f>
        <v>0</v>
      </c>
      <c r="BL200" s="18" t="s">
        <v>174</v>
      </c>
      <c r="BM200" s="234" t="s">
        <v>2491</v>
      </c>
    </row>
    <row r="201" s="2" customFormat="1">
      <c r="A201" s="39"/>
      <c r="B201" s="40"/>
      <c r="C201" s="41"/>
      <c r="D201" s="236" t="s">
        <v>176</v>
      </c>
      <c r="E201" s="41"/>
      <c r="F201" s="237" t="s">
        <v>2490</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176</v>
      </c>
      <c r="AU201" s="18" t="s">
        <v>88</v>
      </c>
    </row>
    <row r="202" s="2" customFormat="1">
      <c r="A202" s="39"/>
      <c r="B202" s="40"/>
      <c r="C202" s="41"/>
      <c r="D202" s="241" t="s">
        <v>178</v>
      </c>
      <c r="E202" s="41"/>
      <c r="F202" s="242" t="s">
        <v>2492</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178</v>
      </c>
      <c r="AU202" s="18" t="s">
        <v>88</v>
      </c>
    </row>
    <row r="203" s="13" customFormat="1">
      <c r="A203" s="13"/>
      <c r="B203" s="244"/>
      <c r="C203" s="245"/>
      <c r="D203" s="236" t="s">
        <v>304</v>
      </c>
      <c r="E203" s="268" t="s">
        <v>1</v>
      </c>
      <c r="F203" s="246" t="s">
        <v>2493</v>
      </c>
      <c r="G203" s="245"/>
      <c r="H203" s="247">
        <v>8.4000000000000004</v>
      </c>
      <c r="I203" s="248"/>
      <c r="J203" s="248"/>
      <c r="K203" s="245"/>
      <c r="L203" s="245"/>
      <c r="M203" s="249"/>
      <c r="N203" s="250"/>
      <c r="O203" s="251"/>
      <c r="P203" s="251"/>
      <c r="Q203" s="251"/>
      <c r="R203" s="251"/>
      <c r="S203" s="251"/>
      <c r="T203" s="251"/>
      <c r="U203" s="251"/>
      <c r="V203" s="251"/>
      <c r="W203" s="251"/>
      <c r="X203" s="252"/>
      <c r="Y203" s="13"/>
      <c r="Z203" s="13"/>
      <c r="AA203" s="13"/>
      <c r="AB203" s="13"/>
      <c r="AC203" s="13"/>
      <c r="AD203" s="13"/>
      <c r="AE203" s="13"/>
      <c r="AT203" s="253" t="s">
        <v>304</v>
      </c>
      <c r="AU203" s="253" t="s">
        <v>88</v>
      </c>
      <c r="AV203" s="13" t="s">
        <v>88</v>
      </c>
      <c r="AW203" s="13" t="s">
        <v>5</v>
      </c>
      <c r="AX203" s="13" t="s">
        <v>86</v>
      </c>
      <c r="AY203" s="253" t="s">
        <v>167</v>
      </c>
    </row>
    <row r="204" s="2" customFormat="1" ht="24.15" customHeight="1">
      <c r="A204" s="39"/>
      <c r="B204" s="40"/>
      <c r="C204" s="222" t="s">
        <v>9</v>
      </c>
      <c r="D204" s="222" t="s">
        <v>169</v>
      </c>
      <c r="E204" s="223" t="s">
        <v>2494</v>
      </c>
      <c r="F204" s="224" t="s">
        <v>2495</v>
      </c>
      <c r="G204" s="225" t="s">
        <v>433</v>
      </c>
      <c r="H204" s="226">
        <v>4.9000000000000004</v>
      </c>
      <c r="I204" s="227"/>
      <c r="J204" s="227"/>
      <c r="K204" s="228">
        <f>ROUND(P204*H204,2)</f>
        <v>0</v>
      </c>
      <c r="L204" s="224" t="s">
        <v>173</v>
      </c>
      <c r="M204" s="45"/>
      <c r="N204" s="229" t="s">
        <v>1</v>
      </c>
      <c r="O204" s="230" t="s">
        <v>41</v>
      </c>
      <c r="P204" s="231">
        <f>I204+J204</f>
        <v>0</v>
      </c>
      <c r="Q204" s="231">
        <f>ROUND(I204*H204,2)</f>
        <v>0</v>
      </c>
      <c r="R204" s="231">
        <f>ROUND(J204*H204,2)</f>
        <v>0</v>
      </c>
      <c r="S204" s="92"/>
      <c r="T204" s="232">
        <f>S204*H204</f>
        <v>0</v>
      </c>
      <c r="U204" s="232">
        <v>0</v>
      </c>
      <c r="V204" s="232">
        <f>U204*H204</f>
        <v>0</v>
      </c>
      <c r="W204" s="232">
        <v>0</v>
      </c>
      <c r="X204" s="233">
        <f>W204*H204</f>
        <v>0</v>
      </c>
      <c r="Y204" s="39"/>
      <c r="Z204" s="39"/>
      <c r="AA204" s="39"/>
      <c r="AB204" s="39"/>
      <c r="AC204" s="39"/>
      <c r="AD204" s="39"/>
      <c r="AE204" s="39"/>
      <c r="AR204" s="234" t="s">
        <v>174</v>
      </c>
      <c r="AT204" s="234" t="s">
        <v>169</v>
      </c>
      <c r="AU204" s="234" t="s">
        <v>88</v>
      </c>
      <c r="AY204" s="18" t="s">
        <v>167</v>
      </c>
      <c r="BE204" s="235">
        <f>IF(O204="základní",K204,0)</f>
        <v>0</v>
      </c>
      <c r="BF204" s="235">
        <f>IF(O204="snížená",K204,0)</f>
        <v>0</v>
      </c>
      <c r="BG204" s="235">
        <f>IF(O204="zákl. přenesená",K204,0)</f>
        <v>0</v>
      </c>
      <c r="BH204" s="235">
        <f>IF(O204="sníž. přenesená",K204,0)</f>
        <v>0</v>
      </c>
      <c r="BI204" s="235">
        <f>IF(O204="nulová",K204,0)</f>
        <v>0</v>
      </c>
      <c r="BJ204" s="18" t="s">
        <v>86</v>
      </c>
      <c r="BK204" s="235">
        <f>ROUND(P204*H204,2)</f>
        <v>0</v>
      </c>
      <c r="BL204" s="18" t="s">
        <v>174</v>
      </c>
      <c r="BM204" s="234" t="s">
        <v>2496</v>
      </c>
    </row>
    <row r="205" s="2" customFormat="1">
      <c r="A205" s="39"/>
      <c r="B205" s="40"/>
      <c r="C205" s="41"/>
      <c r="D205" s="236" t="s">
        <v>176</v>
      </c>
      <c r="E205" s="41"/>
      <c r="F205" s="237" t="s">
        <v>2495</v>
      </c>
      <c r="G205" s="41"/>
      <c r="H205" s="41"/>
      <c r="I205" s="238"/>
      <c r="J205" s="238"/>
      <c r="K205" s="41"/>
      <c r="L205" s="41"/>
      <c r="M205" s="45"/>
      <c r="N205" s="239"/>
      <c r="O205" s="240"/>
      <c r="P205" s="92"/>
      <c r="Q205" s="92"/>
      <c r="R205" s="92"/>
      <c r="S205" s="92"/>
      <c r="T205" s="92"/>
      <c r="U205" s="92"/>
      <c r="V205" s="92"/>
      <c r="W205" s="92"/>
      <c r="X205" s="93"/>
      <c r="Y205" s="39"/>
      <c r="Z205" s="39"/>
      <c r="AA205" s="39"/>
      <c r="AB205" s="39"/>
      <c r="AC205" s="39"/>
      <c r="AD205" s="39"/>
      <c r="AE205" s="39"/>
      <c r="AT205" s="18" t="s">
        <v>176</v>
      </c>
      <c r="AU205" s="18" t="s">
        <v>88</v>
      </c>
    </row>
    <row r="206" s="2" customFormat="1">
      <c r="A206" s="39"/>
      <c r="B206" s="40"/>
      <c r="C206" s="41"/>
      <c r="D206" s="241" t="s">
        <v>178</v>
      </c>
      <c r="E206" s="41"/>
      <c r="F206" s="242" t="s">
        <v>2497</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178</v>
      </c>
      <c r="AU206" s="18" t="s">
        <v>88</v>
      </c>
    </row>
    <row r="207" s="15" customFormat="1">
      <c r="A207" s="15"/>
      <c r="B207" s="283"/>
      <c r="C207" s="284"/>
      <c r="D207" s="236" t="s">
        <v>304</v>
      </c>
      <c r="E207" s="285" t="s">
        <v>1</v>
      </c>
      <c r="F207" s="286" t="s">
        <v>2498</v>
      </c>
      <c r="G207" s="284"/>
      <c r="H207" s="285" t="s">
        <v>1</v>
      </c>
      <c r="I207" s="287"/>
      <c r="J207" s="287"/>
      <c r="K207" s="284"/>
      <c r="L207" s="284"/>
      <c r="M207" s="288"/>
      <c r="N207" s="289"/>
      <c r="O207" s="290"/>
      <c r="P207" s="290"/>
      <c r="Q207" s="290"/>
      <c r="R207" s="290"/>
      <c r="S207" s="290"/>
      <c r="T207" s="290"/>
      <c r="U207" s="290"/>
      <c r="V207" s="290"/>
      <c r="W207" s="290"/>
      <c r="X207" s="291"/>
      <c r="Y207" s="15"/>
      <c r="Z207" s="15"/>
      <c r="AA207" s="15"/>
      <c r="AB207" s="15"/>
      <c r="AC207" s="15"/>
      <c r="AD207" s="15"/>
      <c r="AE207" s="15"/>
      <c r="AT207" s="292" t="s">
        <v>304</v>
      </c>
      <c r="AU207" s="292" t="s">
        <v>88</v>
      </c>
      <c r="AV207" s="15" t="s">
        <v>86</v>
      </c>
      <c r="AW207" s="15" t="s">
        <v>5</v>
      </c>
      <c r="AX207" s="15" t="s">
        <v>78</v>
      </c>
      <c r="AY207" s="292" t="s">
        <v>167</v>
      </c>
    </row>
    <row r="208" s="13" customFormat="1">
      <c r="A208" s="13"/>
      <c r="B208" s="244"/>
      <c r="C208" s="245"/>
      <c r="D208" s="236" t="s">
        <v>304</v>
      </c>
      <c r="E208" s="268" t="s">
        <v>1</v>
      </c>
      <c r="F208" s="246" t="s">
        <v>2499</v>
      </c>
      <c r="G208" s="245"/>
      <c r="H208" s="247">
        <v>4.9000000000000004</v>
      </c>
      <c r="I208" s="248"/>
      <c r="J208" s="248"/>
      <c r="K208" s="245"/>
      <c r="L208" s="245"/>
      <c r="M208" s="249"/>
      <c r="N208" s="250"/>
      <c r="O208" s="251"/>
      <c r="P208" s="251"/>
      <c r="Q208" s="251"/>
      <c r="R208" s="251"/>
      <c r="S208" s="251"/>
      <c r="T208" s="251"/>
      <c r="U208" s="251"/>
      <c r="V208" s="251"/>
      <c r="W208" s="251"/>
      <c r="X208" s="252"/>
      <c r="Y208" s="13"/>
      <c r="Z208" s="13"/>
      <c r="AA208" s="13"/>
      <c r="AB208" s="13"/>
      <c r="AC208" s="13"/>
      <c r="AD208" s="13"/>
      <c r="AE208" s="13"/>
      <c r="AT208" s="253" t="s">
        <v>304</v>
      </c>
      <c r="AU208" s="253" t="s">
        <v>88</v>
      </c>
      <c r="AV208" s="13" t="s">
        <v>88</v>
      </c>
      <c r="AW208" s="13" t="s">
        <v>5</v>
      </c>
      <c r="AX208" s="13" t="s">
        <v>86</v>
      </c>
      <c r="AY208" s="253" t="s">
        <v>167</v>
      </c>
    </row>
    <row r="209" s="12" customFormat="1" ht="22.8" customHeight="1">
      <c r="A209" s="12"/>
      <c r="B209" s="205"/>
      <c r="C209" s="206"/>
      <c r="D209" s="207" t="s">
        <v>77</v>
      </c>
      <c r="E209" s="220" t="s">
        <v>201</v>
      </c>
      <c r="F209" s="220" t="s">
        <v>869</v>
      </c>
      <c r="G209" s="206"/>
      <c r="H209" s="206"/>
      <c r="I209" s="209"/>
      <c r="J209" s="209"/>
      <c r="K209" s="221">
        <f>BK209</f>
        <v>0</v>
      </c>
      <c r="L209" s="206"/>
      <c r="M209" s="211"/>
      <c r="N209" s="212"/>
      <c r="O209" s="213"/>
      <c r="P209" s="213"/>
      <c r="Q209" s="214">
        <f>SUM(Q210:Q217)</f>
        <v>0</v>
      </c>
      <c r="R209" s="214">
        <f>SUM(R210:R217)</f>
        <v>0</v>
      </c>
      <c r="S209" s="213"/>
      <c r="T209" s="215">
        <f>SUM(T210:T217)</f>
        <v>0</v>
      </c>
      <c r="U209" s="213"/>
      <c r="V209" s="215">
        <f>SUM(V210:V217)</f>
        <v>0.18199799999999999</v>
      </c>
      <c r="W209" s="213"/>
      <c r="X209" s="216">
        <f>SUM(X210:X217)</f>
        <v>0</v>
      </c>
      <c r="Y209" s="12"/>
      <c r="Z209" s="12"/>
      <c r="AA209" s="12"/>
      <c r="AB209" s="12"/>
      <c r="AC209" s="12"/>
      <c r="AD209" s="12"/>
      <c r="AE209" s="12"/>
      <c r="AR209" s="217" t="s">
        <v>86</v>
      </c>
      <c r="AT209" s="218" t="s">
        <v>77</v>
      </c>
      <c r="AU209" s="218" t="s">
        <v>86</v>
      </c>
      <c r="AY209" s="217" t="s">
        <v>167</v>
      </c>
      <c r="BK209" s="219">
        <f>SUM(BK210:BK217)</f>
        <v>0</v>
      </c>
    </row>
    <row r="210" s="2" customFormat="1" ht="24.15" customHeight="1">
      <c r="A210" s="39"/>
      <c r="B210" s="40"/>
      <c r="C210" s="222" t="s">
        <v>268</v>
      </c>
      <c r="D210" s="222" t="s">
        <v>169</v>
      </c>
      <c r="E210" s="223" t="s">
        <v>1601</v>
      </c>
      <c r="F210" s="224" t="s">
        <v>1602</v>
      </c>
      <c r="G210" s="225" t="s">
        <v>172</v>
      </c>
      <c r="H210" s="226">
        <v>0.90000000000000002</v>
      </c>
      <c r="I210" s="227"/>
      <c r="J210" s="227"/>
      <c r="K210" s="228">
        <f>ROUND(P210*H210,2)</f>
        <v>0</v>
      </c>
      <c r="L210" s="224" t="s">
        <v>173</v>
      </c>
      <c r="M210" s="45"/>
      <c r="N210" s="229" t="s">
        <v>1</v>
      </c>
      <c r="O210" s="230" t="s">
        <v>41</v>
      </c>
      <c r="P210" s="231">
        <f>I210+J210</f>
        <v>0</v>
      </c>
      <c r="Q210" s="231">
        <f>ROUND(I210*H210,2)</f>
        <v>0</v>
      </c>
      <c r="R210" s="231">
        <f>ROUND(J210*H210,2)</f>
        <v>0</v>
      </c>
      <c r="S210" s="92"/>
      <c r="T210" s="232">
        <f>S210*H210</f>
        <v>0</v>
      </c>
      <c r="U210" s="232">
        <v>0.089219999999999994</v>
      </c>
      <c r="V210" s="232">
        <f>U210*H210</f>
        <v>0.080297999999999994</v>
      </c>
      <c r="W210" s="232">
        <v>0</v>
      </c>
      <c r="X210" s="233">
        <f>W210*H210</f>
        <v>0</v>
      </c>
      <c r="Y210" s="39"/>
      <c r="Z210" s="39"/>
      <c r="AA210" s="39"/>
      <c r="AB210" s="39"/>
      <c r="AC210" s="39"/>
      <c r="AD210" s="39"/>
      <c r="AE210" s="39"/>
      <c r="AR210" s="234" t="s">
        <v>174</v>
      </c>
      <c r="AT210" s="234" t="s">
        <v>169</v>
      </c>
      <c r="AU210" s="234" t="s">
        <v>88</v>
      </c>
      <c r="AY210" s="18" t="s">
        <v>167</v>
      </c>
      <c r="BE210" s="235">
        <f>IF(O210="základní",K210,0)</f>
        <v>0</v>
      </c>
      <c r="BF210" s="235">
        <f>IF(O210="snížená",K210,0)</f>
        <v>0</v>
      </c>
      <c r="BG210" s="235">
        <f>IF(O210="zákl. přenesená",K210,0)</f>
        <v>0</v>
      </c>
      <c r="BH210" s="235">
        <f>IF(O210="sníž. přenesená",K210,0)</f>
        <v>0</v>
      </c>
      <c r="BI210" s="235">
        <f>IF(O210="nulová",K210,0)</f>
        <v>0</v>
      </c>
      <c r="BJ210" s="18" t="s">
        <v>86</v>
      </c>
      <c r="BK210" s="235">
        <f>ROUND(P210*H210,2)</f>
        <v>0</v>
      </c>
      <c r="BL210" s="18" t="s">
        <v>174</v>
      </c>
      <c r="BM210" s="234" t="s">
        <v>2500</v>
      </c>
    </row>
    <row r="211" s="2" customFormat="1">
      <c r="A211" s="39"/>
      <c r="B211" s="40"/>
      <c r="C211" s="41"/>
      <c r="D211" s="236" t="s">
        <v>176</v>
      </c>
      <c r="E211" s="41"/>
      <c r="F211" s="237" t="s">
        <v>1602</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176</v>
      </c>
      <c r="AU211" s="18" t="s">
        <v>88</v>
      </c>
    </row>
    <row r="212" s="2" customFormat="1">
      <c r="A212" s="39"/>
      <c r="B212" s="40"/>
      <c r="C212" s="41"/>
      <c r="D212" s="241" t="s">
        <v>178</v>
      </c>
      <c r="E212" s="41"/>
      <c r="F212" s="242" t="s">
        <v>2501</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178</v>
      </c>
      <c r="AU212" s="18" t="s">
        <v>88</v>
      </c>
    </row>
    <row r="213" s="15" customFormat="1">
      <c r="A213" s="15"/>
      <c r="B213" s="283"/>
      <c r="C213" s="284"/>
      <c r="D213" s="236" t="s">
        <v>304</v>
      </c>
      <c r="E213" s="285" t="s">
        <v>1</v>
      </c>
      <c r="F213" s="286" t="s">
        <v>2502</v>
      </c>
      <c r="G213" s="284"/>
      <c r="H213" s="285" t="s">
        <v>1</v>
      </c>
      <c r="I213" s="287"/>
      <c r="J213" s="287"/>
      <c r="K213" s="284"/>
      <c r="L213" s="284"/>
      <c r="M213" s="288"/>
      <c r="N213" s="289"/>
      <c r="O213" s="290"/>
      <c r="P213" s="290"/>
      <c r="Q213" s="290"/>
      <c r="R213" s="290"/>
      <c r="S213" s="290"/>
      <c r="T213" s="290"/>
      <c r="U213" s="290"/>
      <c r="V213" s="290"/>
      <c r="W213" s="290"/>
      <c r="X213" s="291"/>
      <c r="Y213" s="15"/>
      <c r="Z213" s="15"/>
      <c r="AA213" s="15"/>
      <c r="AB213" s="15"/>
      <c r="AC213" s="15"/>
      <c r="AD213" s="15"/>
      <c r="AE213" s="15"/>
      <c r="AT213" s="292" t="s">
        <v>304</v>
      </c>
      <c r="AU213" s="292" t="s">
        <v>88</v>
      </c>
      <c r="AV213" s="15" t="s">
        <v>86</v>
      </c>
      <c r="AW213" s="15" t="s">
        <v>5</v>
      </c>
      <c r="AX213" s="15" t="s">
        <v>78</v>
      </c>
      <c r="AY213" s="292" t="s">
        <v>167</v>
      </c>
    </row>
    <row r="214" s="13" customFormat="1">
      <c r="A214" s="13"/>
      <c r="B214" s="244"/>
      <c r="C214" s="245"/>
      <c r="D214" s="236" t="s">
        <v>304</v>
      </c>
      <c r="E214" s="268" t="s">
        <v>1</v>
      </c>
      <c r="F214" s="246" t="s">
        <v>2503</v>
      </c>
      <c r="G214" s="245"/>
      <c r="H214" s="247">
        <v>0.90000000000000002</v>
      </c>
      <c r="I214" s="248"/>
      <c r="J214" s="248"/>
      <c r="K214" s="245"/>
      <c r="L214" s="245"/>
      <c r="M214" s="249"/>
      <c r="N214" s="250"/>
      <c r="O214" s="251"/>
      <c r="P214" s="251"/>
      <c r="Q214" s="251"/>
      <c r="R214" s="251"/>
      <c r="S214" s="251"/>
      <c r="T214" s="251"/>
      <c r="U214" s="251"/>
      <c r="V214" s="251"/>
      <c r="W214" s="251"/>
      <c r="X214" s="252"/>
      <c r="Y214" s="13"/>
      <c r="Z214" s="13"/>
      <c r="AA214" s="13"/>
      <c r="AB214" s="13"/>
      <c r="AC214" s="13"/>
      <c r="AD214" s="13"/>
      <c r="AE214" s="13"/>
      <c r="AT214" s="253" t="s">
        <v>304</v>
      </c>
      <c r="AU214" s="253" t="s">
        <v>88</v>
      </c>
      <c r="AV214" s="13" t="s">
        <v>88</v>
      </c>
      <c r="AW214" s="13" t="s">
        <v>5</v>
      </c>
      <c r="AX214" s="13" t="s">
        <v>86</v>
      </c>
      <c r="AY214" s="253" t="s">
        <v>167</v>
      </c>
    </row>
    <row r="215" s="2" customFormat="1" ht="24.15" customHeight="1">
      <c r="A215" s="39"/>
      <c r="B215" s="40"/>
      <c r="C215" s="254" t="s">
        <v>274</v>
      </c>
      <c r="D215" s="254" t="s">
        <v>345</v>
      </c>
      <c r="E215" s="255" t="s">
        <v>2504</v>
      </c>
      <c r="F215" s="256" t="s">
        <v>2505</v>
      </c>
      <c r="G215" s="257" t="s">
        <v>172</v>
      </c>
      <c r="H215" s="258">
        <v>0.90000000000000002</v>
      </c>
      <c r="I215" s="259"/>
      <c r="J215" s="260"/>
      <c r="K215" s="261">
        <f>ROUND(P215*H215,2)</f>
        <v>0</v>
      </c>
      <c r="L215" s="256" t="s">
        <v>173</v>
      </c>
      <c r="M215" s="262"/>
      <c r="N215" s="263" t="s">
        <v>1</v>
      </c>
      <c r="O215" s="230" t="s">
        <v>41</v>
      </c>
      <c r="P215" s="231">
        <f>I215+J215</f>
        <v>0</v>
      </c>
      <c r="Q215" s="231">
        <f>ROUND(I215*H215,2)</f>
        <v>0</v>
      </c>
      <c r="R215" s="231">
        <f>ROUND(J215*H215,2)</f>
        <v>0</v>
      </c>
      <c r="S215" s="92"/>
      <c r="T215" s="232">
        <f>S215*H215</f>
        <v>0</v>
      </c>
      <c r="U215" s="232">
        <v>0.113</v>
      </c>
      <c r="V215" s="232">
        <f>U215*H215</f>
        <v>0.1017</v>
      </c>
      <c r="W215" s="232">
        <v>0</v>
      </c>
      <c r="X215" s="233">
        <f>W215*H215</f>
        <v>0</v>
      </c>
      <c r="Y215" s="39"/>
      <c r="Z215" s="39"/>
      <c r="AA215" s="39"/>
      <c r="AB215" s="39"/>
      <c r="AC215" s="39"/>
      <c r="AD215" s="39"/>
      <c r="AE215" s="39"/>
      <c r="AR215" s="234" t="s">
        <v>221</v>
      </c>
      <c r="AT215" s="234" t="s">
        <v>345</v>
      </c>
      <c r="AU215" s="234" t="s">
        <v>88</v>
      </c>
      <c r="AY215" s="18" t="s">
        <v>167</v>
      </c>
      <c r="BE215" s="235">
        <f>IF(O215="základní",K215,0)</f>
        <v>0</v>
      </c>
      <c r="BF215" s="235">
        <f>IF(O215="snížená",K215,0)</f>
        <v>0</v>
      </c>
      <c r="BG215" s="235">
        <f>IF(O215="zákl. přenesená",K215,0)</f>
        <v>0</v>
      </c>
      <c r="BH215" s="235">
        <f>IF(O215="sníž. přenesená",K215,0)</f>
        <v>0</v>
      </c>
      <c r="BI215" s="235">
        <f>IF(O215="nulová",K215,0)</f>
        <v>0</v>
      </c>
      <c r="BJ215" s="18" t="s">
        <v>86</v>
      </c>
      <c r="BK215" s="235">
        <f>ROUND(P215*H215,2)</f>
        <v>0</v>
      </c>
      <c r="BL215" s="18" t="s">
        <v>174</v>
      </c>
      <c r="BM215" s="234" t="s">
        <v>2506</v>
      </c>
    </row>
    <row r="216" s="2" customFormat="1">
      <c r="A216" s="39"/>
      <c r="B216" s="40"/>
      <c r="C216" s="41"/>
      <c r="D216" s="236" t="s">
        <v>176</v>
      </c>
      <c r="E216" s="41"/>
      <c r="F216" s="237" t="s">
        <v>2505</v>
      </c>
      <c r="G216" s="41"/>
      <c r="H216" s="41"/>
      <c r="I216" s="238"/>
      <c r="J216" s="238"/>
      <c r="K216" s="41"/>
      <c r="L216" s="41"/>
      <c r="M216" s="45"/>
      <c r="N216" s="239"/>
      <c r="O216" s="240"/>
      <c r="P216" s="92"/>
      <c r="Q216" s="92"/>
      <c r="R216" s="92"/>
      <c r="S216" s="92"/>
      <c r="T216" s="92"/>
      <c r="U216" s="92"/>
      <c r="V216" s="92"/>
      <c r="W216" s="92"/>
      <c r="X216" s="93"/>
      <c r="Y216" s="39"/>
      <c r="Z216" s="39"/>
      <c r="AA216" s="39"/>
      <c r="AB216" s="39"/>
      <c r="AC216" s="39"/>
      <c r="AD216" s="39"/>
      <c r="AE216" s="39"/>
      <c r="AT216" s="18" t="s">
        <v>176</v>
      </c>
      <c r="AU216" s="18" t="s">
        <v>88</v>
      </c>
    </row>
    <row r="217" s="13" customFormat="1">
      <c r="A217" s="13"/>
      <c r="B217" s="244"/>
      <c r="C217" s="245"/>
      <c r="D217" s="236" t="s">
        <v>304</v>
      </c>
      <c r="E217" s="268" t="s">
        <v>1</v>
      </c>
      <c r="F217" s="246" t="s">
        <v>2507</v>
      </c>
      <c r="G217" s="245"/>
      <c r="H217" s="247">
        <v>0.90000000000000002</v>
      </c>
      <c r="I217" s="248"/>
      <c r="J217" s="248"/>
      <c r="K217" s="245"/>
      <c r="L217" s="245"/>
      <c r="M217" s="249"/>
      <c r="N217" s="250"/>
      <c r="O217" s="251"/>
      <c r="P217" s="251"/>
      <c r="Q217" s="251"/>
      <c r="R217" s="251"/>
      <c r="S217" s="251"/>
      <c r="T217" s="251"/>
      <c r="U217" s="251"/>
      <c r="V217" s="251"/>
      <c r="W217" s="251"/>
      <c r="X217" s="252"/>
      <c r="Y217" s="13"/>
      <c r="Z217" s="13"/>
      <c r="AA217" s="13"/>
      <c r="AB217" s="13"/>
      <c r="AC217" s="13"/>
      <c r="AD217" s="13"/>
      <c r="AE217" s="13"/>
      <c r="AT217" s="253" t="s">
        <v>304</v>
      </c>
      <c r="AU217" s="253" t="s">
        <v>88</v>
      </c>
      <c r="AV217" s="13" t="s">
        <v>88</v>
      </c>
      <c r="AW217" s="13" t="s">
        <v>5</v>
      </c>
      <c r="AX217" s="13" t="s">
        <v>86</v>
      </c>
      <c r="AY217" s="253" t="s">
        <v>167</v>
      </c>
    </row>
    <row r="218" s="12" customFormat="1" ht="22.8" customHeight="1">
      <c r="A218" s="12"/>
      <c r="B218" s="205"/>
      <c r="C218" s="206"/>
      <c r="D218" s="207" t="s">
        <v>77</v>
      </c>
      <c r="E218" s="220" t="s">
        <v>221</v>
      </c>
      <c r="F218" s="220" t="s">
        <v>952</v>
      </c>
      <c r="G218" s="206"/>
      <c r="H218" s="206"/>
      <c r="I218" s="209"/>
      <c r="J218" s="209"/>
      <c r="K218" s="221">
        <f>BK218</f>
        <v>0</v>
      </c>
      <c r="L218" s="206"/>
      <c r="M218" s="211"/>
      <c r="N218" s="212"/>
      <c r="O218" s="213"/>
      <c r="P218" s="213"/>
      <c r="Q218" s="214">
        <f>SUM(Q219:Q260)</f>
        <v>0</v>
      </c>
      <c r="R218" s="214">
        <f>SUM(R219:R260)</f>
        <v>0</v>
      </c>
      <c r="S218" s="213"/>
      <c r="T218" s="215">
        <f>SUM(T219:T260)</f>
        <v>0</v>
      </c>
      <c r="U218" s="213"/>
      <c r="V218" s="215">
        <f>SUM(V219:V260)</f>
        <v>0.024330000000000004</v>
      </c>
      <c r="W218" s="213"/>
      <c r="X218" s="216">
        <f>SUM(X219:X260)</f>
        <v>0</v>
      </c>
      <c r="Y218" s="12"/>
      <c r="Z218" s="12"/>
      <c r="AA218" s="12"/>
      <c r="AB218" s="12"/>
      <c r="AC218" s="12"/>
      <c r="AD218" s="12"/>
      <c r="AE218" s="12"/>
      <c r="AR218" s="217" t="s">
        <v>86</v>
      </c>
      <c r="AT218" s="218" t="s">
        <v>77</v>
      </c>
      <c r="AU218" s="218" t="s">
        <v>86</v>
      </c>
      <c r="AY218" s="217" t="s">
        <v>167</v>
      </c>
      <c r="BK218" s="219">
        <f>SUM(BK219:BK260)</f>
        <v>0</v>
      </c>
    </row>
    <row r="219" s="2" customFormat="1" ht="21.75" customHeight="1">
      <c r="A219" s="39"/>
      <c r="B219" s="40"/>
      <c r="C219" s="222" t="s">
        <v>280</v>
      </c>
      <c r="D219" s="222" t="s">
        <v>169</v>
      </c>
      <c r="E219" s="223" t="s">
        <v>2508</v>
      </c>
      <c r="F219" s="224" t="s">
        <v>2509</v>
      </c>
      <c r="G219" s="225" t="s">
        <v>2510</v>
      </c>
      <c r="H219" s="226">
        <v>1</v>
      </c>
      <c r="I219" s="227"/>
      <c r="J219" s="227"/>
      <c r="K219" s="228">
        <f>ROUND(P219*H219,2)</f>
        <v>0</v>
      </c>
      <c r="L219" s="224" t="s">
        <v>1</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174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2511</v>
      </c>
    </row>
    <row r="220" s="2" customFormat="1">
      <c r="A220" s="39"/>
      <c r="B220" s="40"/>
      <c r="C220" s="41"/>
      <c r="D220" s="236" t="s">
        <v>176</v>
      </c>
      <c r="E220" s="41"/>
      <c r="F220" s="237" t="s">
        <v>2509</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15" customFormat="1">
      <c r="A221" s="15"/>
      <c r="B221" s="283"/>
      <c r="C221" s="284"/>
      <c r="D221" s="236" t="s">
        <v>304</v>
      </c>
      <c r="E221" s="285" t="s">
        <v>1</v>
      </c>
      <c r="F221" s="286" t="s">
        <v>2512</v>
      </c>
      <c r="G221" s="284"/>
      <c r="H221" s="285" t="s">
        <v>1</v>
      </c>
      <c r="I221" s="287"/>
      <c r="J221" s="287"/>
      <c r="K221" s="284"/>
      <c r="L221" s="284"/>
      <c r="M221" s="288"/>
      <c r="N221" s="289"/>
      <c r="O221" s="290"/>
      <c r="P221" s="290"/>
      <c r="Q221" s="290"/>
      <c r="R221" s="290"/>
      <c r="S221" s="290"/>
      <c r="T221" s="290"/>
      <c r="U221" s="290"/>
      <c r="V221" s="290"/>
      <c r="W221" s="290"/>
      <c r="X221" s="291"/>
      <c r="Y221" s="15"/>
      <c r="Z221" s="15"/>
      <c r="AA221" s="15"/>
      <c r="AB221" s="15"/>
      <c r="AC221" s="15"/>
      <c r="AD221" s="15"/>
      <c r="AE221" s="15"/>
      <c r="AT221" s="292" t="s">
        <v>304</v>
      </c>
      <c r="AU221" s="292" t="s">
        <v>88</v>
      </c>
      <c r="AV221" s="15" t="s">
        <v>86</v>
      </c>
      <c r="AW221" s="15" t="s">
        <v>5</v>
      </c>
      <c r="AX221" s="15" t="s">
        <v>78</v>
      </c>
      <c r="AY221" s="292" t="s">
        <v>167</v>
      </c>
    </row>
    <row r="222" s="15" customFormat="1">
      <c r="A222" s="15"/>
      <c r="B222" s="283"/>
      <c r="C222" s="284"/>
      <c r="D222" s="236" t="s">
        <v>304</v>
      </c>
      <c r="E222" s="285" t="s">
        <v>1</v>
      </c>
      <c r="F222" s="286" t="s">
        <v>2513</v>
      </c>
      <c r="G222" s="284"/>
      <c r="H222" s="285" t="s">
        <v>1</v>
      </c>
      <c r="I222" s="287"/>
      <c r="J222" s="287"/>
      <c r="K222" s="284"/>
      <c r="L222" s="284"/>
      <c r="M222" s="288"/>
      <c r="N222" s="289"/>
      <c r="O222" s="290"/>
      <c r="P222" s="290"/>
      <c r="Q222" s="290"/>
      <c r="R222" s="290"/>
      <c r="S222" s="290"/>
      <c r="T222" s="290"/>
      <c r="U222" s="290"/>
      <c r="V222" s="290"/>
      <c r="W222" s="290"/>
      <c r="X222" s="291"/>
      <c r="Y222" s="15"/>
      <c r="Z222" s="15"/>
      <c r="AA222" s="15"/>
      <c r="AB222" s="15"/>
      <c r="AC222" s="15"/>
      <c r="AD222" s="15"/>
      <c r="AE222" s="15"/>
      <c r="AT222" s="292" t="s">
        <v>304</v>
      </c>
      <c r="AU222" s="292" t="s">
        <v>88</v>
      </c>
      <c r="AV222" s="15" t="s">
        <v>86</v>
      </c>
      <c r="AW222" s="15" t="s">
        <v>5</v>
      </c>
      <c r="AX222" s="15" t="s">
        <v>78</v>
      </c>
      <c r="AY222" s="292" t="s">
        <v>167</v>
      </c>
    </row>
    <row r="223" s="13" customFormat="1">
      <c r="A223" s="13"/>
      <c r="B223" s="244"/>
      <c r="C223" s="245"/>
      <c r="D223" s="236" t="s">
        <v>304</v>
      </c>
      <c r="E223" s="268" t="s">
        <v>1</v>
      </c>
      <c r="F223" s="246" t="s">
        <v>2293</v>
      </c>
      <c r="G223" s="245"/>
      <c r="H223" s="247">
        <v>1</v>
      </c>
      <c r="I223" s="248"/>
      <c r="J223" s="248"/>
      <c r="K223" s="245"/>
      <c r="L223" s="245"/>
      <c r="M223" s="249"/>
      <c r="N223" s="250"/>
      <c r="O223" s="251"/>
      <c r="P223" s="251"/>
      <c r="Q223" s="251"/>
      <c r="R223" s="251"/>
      <c r="S223" s="251"/>
      <c r="T223" s="251"/>
      <c r="U223" s="251"/>
      <c r="V223" s="251"/>
      <c r="W223" s="251"/>
      <c r="X223" s="252"/>
      <c r="Y223" s="13"/>
      <c r="Z223" s="13"/>
      <c r="AA223" s="13"/>
      <c r="AB223" s="13"/>
      <c r="AC223" s="13"/>
      <c r="AD223" s="13"/>
      <c r="AE223" s="13"/>
      <c r="AT223" s="253" t="s">
        <v>304</v>
      </c>
      <c r="AU223" s="253" t="s">
        <v>88</v>
      </c>
      <c r="AV223" s="13" t="s">
        <v>88</v>
      </c>
      <c r="AW223" s="13" t="s">
        <v>5</v>
      </c>
      <c r="AX223" s="13" t="s">
        <v>86</v>
      </c>
      <c r="AY223" s="253" t="s">
        <v>167</v>
      </c>
    </row>
    <row r="224" s="2" customFormat="1" ht="16.5" customHeight="1">
      <c r="A224" s="39"/>
      <c r="B224" s="40"/>
      <c r="C224" s="222" t="s">
        <v>286</v>
      </c>
      <c r="D224" s="222" t="s">
        <v>169</v>
      </c>
      <c r="E224" s="223" t="s">
        <v>2514</v>
      </c>
      <c r="F224" s="224" t="s">
        <v>2515</v>
      </c>
      <c r="G224" s="225" t="s">
        <v>2510</v>
      </c>
      <c r="H224" s="226">
        <v>1</v>
      </c>
      <c r="I224" s="227"/>
      <c r="J224" s="227"/>
      <c r="K224" s="228">
        <f>ROUND(P224*H224,2)</f>
        <v>0</v>
      </c>
      <c r="L224" s="224" t="s">
        <v>1</v>
      </c>
      <c r="M224" s="45"/>
      <c r="N224" s="229" t="s">
        <v>1</v>
      </c>
      <c r="O224" s="230" t="s">
        <v>41</v>
      </c>
      <c r="P224" s="231">
        <f>I224+J224</f>
        <v>0</v>
      </c>
      <c r="Q224" s="231">
        <f>ROUND(I224*H224,2)</f>
        <v>0</v>
      </c>
      <c r="R224" s="231">
        <f>ROUND(J224*H224,2)</f>
        <v>0</v>
      </c>
      <c r="S224" s="92"/>
      <c r="T224" s="232">
        <f>S224*H224</f>
        <v>0</v>
      </c>
      <c r="U224" s="232">
        <v>0</v>
      </c>
      <c r="V224" s="232">
        <f>U224*H224</f>
        <v>0</v>
      </c>
      <c r="W224" s="232">
        <v>0</v>
      </c>
      <c r="X224" s="233">
        <f>W224*H224</f>
        <v>0</v>
      </c>
      <c r="Y224" s="39"/>
      <c r="Z224" s="39"/>
      <c r="AA224" s="39"/>
      <c r="AB224" s="39"/>
      <c r="AC224" s="39"/>
      <c r="AD224" s="39"/>
      <c r="AE224" s="39"/>
      <c r="AR224" s="234" t="s">
        <v>174</v>
      </c>
      <c r="AT224" s="234" t="s">
        <v>169</v>
      </c>
      <c r="AU224" s="234" t="s">
        <v>88</v>
      </c>
      <c r="AY224" s="18" t="s">
        <v>167</v>
      </c>
      <c r="BE224" s="235">
        <f>IF(O224="základní",K224,0)</f>
        <v>0</v>
      </c>
      <c r="BF224" s="235">
        <f>IF(O224="snížená",K224,0)</f>
        <v>0</v>
      </c>
      <c r="BG224" s="235">
        <f>IF(O224="zákl. přenesená",K224,0)</f>
        <v>0</v>
      </c>
      <c r="BH224" s="235">
        <f>IF(O224="sníž. přenesená",K224,0)</f>
        <v>0</v>
      </c>
      <c r="BI224" s="235">
        <f>IF(O224="nulová",K224,0)</f>
        <v>0</v>
      </c>
      <c r="BJ224" s="18" t="s">
        <v>86</v>
      </c>
      <c r="BK224" s="235">
        <f>ROUND(P224*H224,2)</f>
        <v>0</v>
      </c>
      <c r="BL224" s="18" t="s">
        <v>174</v>
      </c>
      <c r="BM224" s="234" t="s">
        <v>2516</v>
      </c>
    </row>
    <row r="225" s="2" customFormat="1">
      <c r="A225" s="39"/>
      <c r="B225" s="40"/>
      <c r="C225" s="41"/>
      <c r="D225" s="236" t="s">
        <v>176</v>
      </c>
      <c r="E225" s="41"/>
      <c r="F225" s="237" t="s">
        <v>2515</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176</v>
      </c>
      <c r="AU225" s="18" t="s">
        <v>88</v>
      </c>
    </row>
    <row r="226" s="13" customFormat="1">
      <c r="A226" s="13"/>
      <c r="B226" s="244"/>
      <c r="C226" s="245"/>
      <c r="D226" s="236" t="s">
        <v>304</v>
      </c>
      <c r="E226" s="268" t="s">
        <v>1</v>
      </c>
      <c r="F226" s="246" t="s">
        <v>2293</v>
      </c>
      <c r="G226" s="245"/>
      <c r="H226" s="247">
        <v>1</v>
      </c>
      <c r="I226" s="248"/>
      <c r="J226" s="248"/>
      <c r="K226" s="245"/>
      <c r="L226" s="245"/>
      <c r="M226" s="249"/>
      <c r="N226" s="250"/>
      <c r="O226" s="251"/>
      <c r="P226" s="251"/>
      <c r="Q226" s="251"/>
      <c r="R226" s="251"/>
      <c r="S226" s="251"/>
      <c r="T226" s="251"/>
      <c r="U226" s="251"/>
      <c r="V226" s="251"/>
      <c r="W226" s="251"/>
      <c r="X226" s="252"/>
      <c r="Y226" s="13"/>
      <c r="Z226" s="13"/>
      <c r="AA226" s="13"/>
      <c r="AB226" s="13"/>
      <c r="AC226" s="13"/>
      <c r="AD226" s="13"/>
      <c r="AE226" s="13"/>
      <c r="AT226" s="253" t="s">
        <v>304</v>
      </c>
      <c r="AU226" s="253" t="s">
        <v>88</v>
      </c>
      <c r="AV226" s="13" t="s">
        <v>88</v>
      </c>
      <c r="AW226" s="13" t="s">
        <v>5</v>
      </c>
      <c r="AX226" s="13" t="s">
        <v>86</v>
      </c>
      <c r="AY226" s="253" t="s">
        <v>167</v>
      </c>
    </row>
    <row r="227" s="2" customFormat="1" ht="16.5" customHeight="1">
      <c r="A227" s="39"/>
      <c r="B227" s="40"/>
      <c r="C227" s="222" t="s">
        <v>292</v>
      </c>
      <c r="D227" s="222" t="s">
        <v>169</v>
      </c>
      <c r="E227" s="223" t="s">
        <v>2517</v>
      </c>
      <c r="F227" s="224" t="s">
        <v>2518</v>
      </c>
      <c r="G227" s="225" t="s">
        <v>2155</v>
      </c>
      <c r="H227" s="226">
        <v>1</v>
      </c>
      <c r="I227" s="227"/>
      <c r="J227" s="227"/>
      <c r="K227" s="228">
        <f>ROUND(P227*H227,2)</f>
        <v>0</v>
      </c>
      <c r="L227" s="224" t="s">
        <v>1</v>
      </c>
      <c r="M227" s="45"/>
      <c r="N227" s="229" t="s">
        <v>1</v>
      </c>
      <c r="O227" s="230" t="s">
        <v>41</v>
      </c>
      <c r="P227" s="231">
        <f>I227+J227</f>
        <v>0</v>
      </c>
      <c r="Q227" s="231">
        <f>ROUND(I227*H227,2)</f>
        <v>0</v>
      </c>
      <c r="R227" s="231">
        <f>ROUND(J227*H227,2)</f>
        <v>0</v>
      </c>
      <c r="S227" s="92"/>
      <c r="T227" s="232">
        <f>S227*H227</f>
        <v>0</v>
      </c>
      <c r="U227" s="232">
        <v>0</v>
      </c>
      <c r="V227" s="232">
        <f>U227*H227</f>
        <v>0</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2519</v>
      </c>
    </row>
    <row r="228" s="2" customFormat="1">
      <c r="A228" s="39"/>
      <c r="B228" s="40"/>
      <c r="C228" s="41"/>
      <c r="D228" s="236" t="s">
        <v>176</v>
      </c>
      <c r="E228" s="41"/>
      <c r="F228" s="237" t="s">
        <v>2518</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15" customFormat="1">
      <c r="A229" s="15"/>
      <c r="B229" s="283"/>
      <c r="C229" s="284"/>
      <c r="D229" s="236" t="s">
        <v>304</v>
      </c>
      <c r="E229" s="285" t="s">
        <v>1</v>
      </c>
      <c r="F229" s="286" t="s">
        <v>2520</v>
      </c>
      <c r="G229" s="284"/>
      <c r="H229" s="285" t="s">
        <v>1</v>
      </c>
      <c r="I229" s="287"/>
      <c r="J229" s="287"/>
      <c r="K229" s="284"/>
      <c r="L229" s="284"/>
      <c r="M229" s="288"/>
      <c r="N229" s="289"/>
      <c r="O229" s="290"/>
      <c r="P229" s="290"/>
      <c r="Q229" s="290"/>
      <c r="R229" s="290"/>
      <c r="S229" s="290"/>
      <c r="T229" s="290"/>
      <c r="U229" s="290"/>
      <c r="V229" s="290"/>
      <c r="W229" s="290"/>
      <c r="X229" s="291"/>
      <c r="Y229" s="15"/>
      <c r="Z229" s="15"/>
      <c r="AA229" s="15"/>
      <c r="AB229" s="15"/>
      <c r="AC229" s="15"/>
      <c r="AD229" s="15"/>
      <c r="AE229" s="15"/>
      <c r="AT229" s="292" t="s">
        <v>304</v>
      </c>
      <c r="AU229" s="292" t="s">
        <v>88</v>
      </c>
      <c r="AV229" s="15" t="s">
        <v>86</v>
      </c>
      <c r="AW229" s="15" t="s">
        <v>5</v>
      </c>
      <c r="AX229" s="15" t="s">
        <v>78</v>
      </c>
      <c r="AY229" s="292" t="s">
        <v>167</v>
      </c>
    </row>
    <row r="230" s="13" customFormat="1">
      <c r="A230" s="13"/>
      <c r="B230" s="244"/>
      <c r="C230" s="245"/>
      <c r="D230" s="236" t="s">
        <v>304</v>
      </c>
      <c r="E230" s="268" t="s">
        <v>1</v>
      </c>
      <c r="F230" s="246" t="s">
        <v>2293</v>
      </c>
      <c r="G230" s="245"/>
      <c r="H230" s="247">
        <v>1</v>
      </c>
      <c r="I230" s="248"/>
      <c r="J230" s="248"/>
      <c r="K230" s="245"/>
      <c r="L230" s="245"/>
      <c r="M230" s="249"/>
      <c r="N230" s="250"/>
      <c r="O230" s="251"/>
      <c r="P230" s="251"/>
      <c r="Q230" s="251"/>
      <c r="R230" s="251"/>
      <c r="S230" s="251"/>
      <c r="T230" s="251"/>
      <c r="U230" s="251"/>
      <c r="V230" s="251"/>
      <c r="W230" s="251"/>
      <c r="X230" s="252"/>
      <c r="Y230" s="13"/>
      <c r="Z230" s="13"/>
      <c r="AA230" s="13"/>
      <c r="AB230" s="13"/>
      <c r="AC230" s="13"/>
      <c r="AD230" s="13"/>
      <c r="AE230" s="13"/>
      <c r="AT230" s="253" t="s">
        <v>304</v>
      </c>
      <c r="AU230" s="253" t="s">
        <v>88</v>
      </c>
      <c r="AV230" s="13" t="s">
        <v>88</v>
      </c>
      <c r="AW230" s="13" t="s">
        <v>5</v>
      </c>
      <c r="AX230" s="13" t="s">
        <v>86</v>
      </c>
      <c r="AY230" s="253" t="s">
        <v>167</v>
      </c>
    </row>
    <row r="231" s="2" customFormat="1" ht="33" customHeight="1">
      <c r="A231" s="39"/>
      <c r="B231" s="40"/>
      <c r="C231" s="222" t="s">
        <v>8</v>
      </c>
      <c r="D231" s="222" t="s">
        <v>169</v>
      </c>
      <c r="E231" s="223" t="s">
        <v>2247</v>
      </c>
      <c r="F231" s="224" t="s">
        <v>2248</v>
      </c>
      <c r="G231" s="225" t="s">
        <v>576</v>
      </c>
      <c r="H231" s="226">
        <v>5</v>
      </c>
      <c r="I231" s="227"/>
      <c r="J231" s="227"/>
      <c r="K231" s="228">
        <f>ROUND(P231*H231,2)</f>
        <v>0</v>
      </c>
      <c r="L231" s="224" t="s">
        <v>173</v>
      </c>
      <c r="M231" s="45"/>
      <c r="N231" s="229" t="s">
        <v>1</v>
      </c>
      <c r="O231" s="230" t="s">
        <v>41</v>
      </c>
      <c r="P231" s="231">
        <f>I231+J231</f>
        <v>0</v>
      </c>
      <c r="Q231" s="231">
        <f>ROUND(I231*H231,2)</f>
        <v>0</v>
      </c>
      <c r="R231" s="231">
        <f>ROUND(J231*H231,2)</f>
        <v>0</v>
      </c>
      <c r="S231" s="92"/>
      <c r="T231" s="232">
        <f>S231*H231</f>
        <v>0</v>
      </c>
      <c r="U231" s="232">
        <v>1.0000000000000001E-05</v>
      </c>
      <c r="V231" s="232">
        <f>U231*H231</f>
        <v>5.0000000000000002E-05</v>
      </c>
      <c r="W231" s="232">
        <v>0</v>
      </c>
      <c r="X231" s="233">
        <f>W231*H231</f>
        <v>0</v>
      </c>
      <c r="Y231" s="39"/>
      <c r="Z231" s="39"/>
      <c r="AA231" s="39"/>
      <c r="AB231" s="39"/>
      <c r="AC231" s="39"/>
      <c r="AD231" s="39"/>
      <c r="AE231" s="39"/>
      <c r="AR231" s="234" t="s">
        <v>174</v>
      </c>
      <c r="AT231" s="234" t="s">
        <v>169</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174</v>
      </c>
      <c r="BM231" s="234" t="s">
        <v>2521</v>
      </c>
    </row>
    <row r="232" s="2" customFormat="1">
      <c r="A232" s="39"/>
      <c r="B232" s="40"/>
      <c r="C232" s="41"/>
      <c r="D232" s="236" t="s">
        <v>176</v>
      </c>
      <c r="E232" s="41"/>
      <c r="F232" s="237" t="s">
        <v>2248</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41" t="s">
        <v>178</v>
      </c>
      <c r="E233" s="41"/>
      <c r="F233" s="242" t="s">
        <v>2250</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178</v>
      </c>
      <c r="AU233" s="18" t="s">
        <v>88</v>
      </c>
    </row>
    <row r="234" s="15" customFormat="1">
      <c r="A234" s="15"/>
      <c r="B234" s="283"/>
      <c r="C234" s="284"/>
      <c r="D234" s="236" t="s">
        <v>304</v>
      </c>
      <c r="E234" s="285" t="s">
        <v>1</v>
      </c>
      <c r="F234" s="286" t="s">
        <v>2522</v>
      </c>
      <c r="G234" s="284"/>
      <c r="H234" s="285" t="s">
        <v>1</v>
      </c>
      <c r="I234" s="287"/>
      <c r="J234" s="287"/>
      <c r="K234" s="284"/>
      <c r="L234" s="284"/>
      <c r="M234" s="288"/>
      <c r="N234" s="289"/>
      <c r="O234" s="290"/>
      <c r="P234" s="290"/>
      <c r="Q234" s="290"/>
      <c r="R234" s="290"/>
      <c r="S234" s="290"/>
      <c r="T234" s="290"/>
      <c r="U234" s="290"/>
      <c r="V234" s="290"/>
      <c r="W234" s="290"/>
      <c r="X234" s="291"/>
      <c r="Y234" s="15"/>
      <c r="Z234" s="15"/>
      <c r="AA234" s="15"/>
      <c r="AB234" s="15"/>
      <c r="AC234" s="15"/>
      <c r="AD234" s="15"/>
      <c r="AE234" s="15"/>
      <c r="AT234" s="292" t="s">
        <v>304</v>
      </c>
      <c r="AU234" s="292" t="s">
        <v>88</v>
      </c>
      <c r="AV234" s="15" t="s">
        <v>86</v>
      </c>
      <c r="AW234" s="15" t="s">
        <v>5</v>
      </c>
      <c r="AX234" s="15" t="s">
        <v>78</v>
      </c>
      <c r="AY234" s="292" t="s">
        <v>167</v>
      </c>
    </row>
    <row r="235" s="13" customFormat="1">
      <c r="A235" s="13"/>
      <c r="B235" s="244"/>
      <c r="C235" s="245"/>
      <c r="D235" s="236" t="s">
        <v>304</v>
      </c>
      <c r="E235" s="268" t="s">
        <v>1</v>
      </c>
      <c r="F235" s="246" t="s">
        <v>2300</v>
      </c>
      <c r="G235" s="245"/>
      <c r="H235" s="247">
        <v>5</v>
      </c>
      <c r="I235" s="248"/>
      <c r="J235" s="248"/>
      <c r="K235" s="245"/>
      <c r="L235" s="245"/>
      <c r="M235" s="249"/>
      <c r="N235" s="250"/>
      <c r="O235" s="251"/>
      <c r="P235" s="251"/>
      <c r="Q235" s="251"/>
      <c r="R235" s="251"/>
      <c r="S235" s="251"/>
      <c r="T235" s="251"/>
      <c r="U235" s="251"/>
      <c r="V235" s="251"/>
      <c r="W235" s="251"/>
      <c r="X235" s="252"/>
      <c r="Y235" s="13"/>
      <c r="Z235" s="13"/>
      <c r="AA235" s="13"/>
      <c r="AB235" s="13"/>
      <c r="AC235" s="13"/>
      <c r="AD235" s="13"/>
      <c r="AE235" s="13"/>
      <c r="AT235" s="253" t="s">
        <v>304</v>
      </c>
      <c r="AU235" s="253" t="s">
        <v>88</v>
      </c>
      <c r="AV235" s="13" t="s">
        <v>88</v>
      </c>
      <c r="AW235" s="13" t="s">
        <v>5</v>
      </c>
      <c r="AX235" s="13" t="s">
        <v>86</v>
      </c>
      <c r="AY235" s="253" t="s">
        <v>167</v>
      </c>
    </row>
    <row r="236" s="2" customFormat="1" ht="24.15" customHeight="1">
      <c r="A236" s="39"/>
      <c r="B236" s="40"/>
      <c r="C236" s="254" t="s">
        <v>306</v>
      </c>
      <c r="D236" s="254" t="s">
        <v>345</v>
      </c>
      <c r="E236" s="255" t="s">
        <v>2253</v>
      </c>
      <c r="F236" s="256" t="s">
        <v>2254</v>
      </c>
      <c r="G236" s="257" t="s">
        <v>576</v>
      </c>
      <c r="H236" s="258">
        <v>5</v>
      </c>
      <c r="I236" s="259"/>
      <c r="J236" s="260"/>
      <c r="K236" s="261">
        <f>ROUND(P236*H236,2)</f>
        <v>0</v>
      </c>
      <c r="L236" s="256" t="s">
        <v>173</v>
      </c>
      <c r="M236" s="262"/>
      <c r="N236" s="263" t="s">
        <v>1</v>
      </c>
      <c r="O236" s="230" t="s">
        <v>41</v>
      </c>
      <c r="P236" s="231">
        <f>I236+J236</f>
        <v>0</v>
      </c>
      <c r="Q236" s="231">
        <f>ROUND(I236*H236,2)</f>
        <v>0</v>
      </c>
      <c r="R236" s="231">
        <f>ROUND(J236*H236,2)</f>
        <v>0</v>
      </c>
      <c r="S236" s="92"/>
      <c r="T236" s="232">
        <f>S236*H236</f>
        <v>0</v>
      </c>
      <c r="U236" s="232">
        <v>0.0040400000000000002</v>
      </c>
      <c r="V236" s="232">
        <f>U236*H236</f>
        <v>0.020200000000000003</v>
      </c>
      <c r="W236" s="232">
        <v>0</v>
      </c>
      <c r="X236" s="233">
        <f>W236*H236</f>
        <v>0</v>
      </c>
      <c r="Y236" s="39"/>
      <c r="Z236" s="39"/>
      <c r="AA236" s="39"/>
      <c r="AB236" s="39"/>
      <c r="AC236" s="39"/>
      <c r="AD236" s="39"/>
      <c r="AE236" s="39"/>
      <c r="AR236" s="234" t="s">
        <v>221</v>
      </c>
      <c r="AT236" s="234" t="s">
        <v>345</v>
      </c>
      <c r="AU236" s="234" t="s">
        <v>88</v>
      </c>
      <c r="AY236" s="18" t="s">
        <v>167</v>
      </c>
      <c r="BE236" s="235">
        <f>IF(O236="základní",K236,0)</f>
        <v>0</v>
      </c>
      <c r="BF236" s="235">
        <f>IF(O236="snížená",K236,0)</f>
        <v>0</v>
      </c>
      <c r="BG236" s="235">
        <f>IF(O236="zákl. přenesená",K236,0)</f>
        <v>0</v>
      </c>
      <c r="BH236" s="235">
        <f>IF(O236="sníž. přenesená",K236,0)</f>
        <v>0</v>
      </c>
      <c r="BI236" s="235">
        <f>IF(O236="nulová",K236,0)</f>
        <v>0</v>
      </c>
      <c r="BJ236" s="18" t="s">
        <v>86</v>
      </c>
      <c r="BK236" s="235">
        <f>ROUND(P236*H236,2)</f>
        <v>0</v>
      </c>
      <c r="BL236" s="18" t="s">
        <v>174</v>
      </c>
      <c r="BM236" s="234" t="s">
        <v>2523</v>
      </c>
    </row>
    <row r="237" s="2" customFormat="1">
      <c r="A237" s="39"/>
      <c r="B237" s="40"/>
      <c r="C237" s="41"/>
      <c r="D237" s="236" t="s">
        <v>176</v>
      </c>
      <c r="E237" s="41"/>
      <c r="F237" s="237" t="s">
        <v>2254</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176</v>
      </c>
      <c r="AU237" s="18" t="s">
        <v>88</v>
      </c>
    </row>
    <row r="238" s="13" customFormat="1">
      <c r="A238" s="13"/>
      <c r="B238" s="244"/>
      <c r="C238" s="245"/>
      <c r="D238" s="236" t="s">
        <v>304</v>
      </c>
      <c r="E238" s="268" t="s">
        <v>1</v>
      </c>
      <c r="F238" s="246" t="s">
        <v>2300</v>
      </c>
      <c r="G238" s="245"/>
      <c r="H238" s="247">
        <v>5</v>
      </c>
      <c r="I238" s="248"/>
      <c r="J238" s="248"/>
      <c r="K238" s="245"/>
      <c r="L238" s="245"/>
      <c r="M238" s="249"/>
      <c r="N238" s="250"/>
      <c r="O238" s="251"/>
      <c r="P238" s="251"/>
      <c r="Q238" s="251"/>
      <c r="R238" s="251"/>
      <c r="S238" s="251"/>
      <c r="T238" s="251"/>
      <c r="U238" s="251"/>
      <c r="V238" s="251"/>
      <c r="W238" s="251"/>
      <c r="X238" s="252"/>
      <c r="Y238" s="13"/>
      <c r="Z238" s="13"/>
      <c r="AA238" s="13"/>
      <c r="AB238" s="13"/>
      <c r="AC238" s="13"/>
      <c r="AD238" s="13"/>
      <c r="AE238" s="13"/>
      <c r="AT238" s="253" t="s">
        <v>304</v>
      </c>
      <c r="AU238" s="253" t="s">
        <v>88</v>
      </c>
      <c r="AV238" s="13" t="s">
        <v>88</v>
      </c>
      <c r="AW238" s="13" t="s">
        <v>5</v>
      </c>
      <c r="AX238" s="13" t="s">
        <v>86</v>
      </c>
      <c r="AY238" s="253" t="s">
        <v>167</v>
      </c>
    </row>
    <row r="239" s="2" customFormat="1" ht="24.15" customHeight="1">
      <c r="A239" s="39"/>
      <c r="B239" s="40"/>
      <c r="C239" s="222" t="s">
        <v>313</v>
      </c>
      <c r="D239" s="222" t="s">
        <v>169</v>
      </c>
      <c r="E239" s="223" t="s">
        <v>2381</v>
      </c>
      <c r="F239" s="224" t="s">
        <v>2382</v>
      </c>
      <c r="G239" s="225" t="s">
        <v>576</v>
      </c>
      <c r="H239" s="226">
        <v>10</v>
      </c>
      <c r="I239" s="227"/>
      <c r="J239" s="227"/>
      <c r="K239" s="228">
        <f>ROUND(P239*H239,2)</f>
        <v>0</v>
      </c>
      <c r="L239" s="224" t="s">
        <v>478</v>
      </c>
      <c r="M239" s="45"/>
      <c r="N239" s="229" t="s">
        <v>1</v>
      </c>
      <c r="O239" s="230" t="s">
        <v>41</v>
      </c>
      <c r="P239" s="231">
        <f>I239+J239</f>
        <v>0</v>
      </c>
      <c r="Q239" s="231">
        <f>ROUND(I239*H239,2)</f>
        <v>0</v>
      </c>
      <c r="R239" s="231">
        <f>ROUND(J239*H239,2)</f>
        <v>0</v>
      </c>
      <c r="S239" s="92"/>
      <c r="T239" s="232">
        <f>S239*H239</f>
        <v>0</v>
      </c>
      <c r="U239" s="232">
        <v>0</v>
      </c>
      <c r="V239" s="232">
        <f>U239*H239</f>
        <v>0</v>
      </c>
      <c r="W239" s="232">
        <v>0</v>
      </c>
      <c r="X239" s="233">
        <f>W239*H239</f>
        <v>0</v>
      </c>
      <c r="Y239" s="39"/>
      <c r="Z239" s="39"/>
      <c r="AA239" s="39"/>
      <c r="AB239" s="39"/>
      <c r="AC239" s="39"/>
      <c r="AD239" s="39"/>
      <c r="AE239" s="39"/>
      <c r="AR239" s="234" t="s">
        <v>174</v>
      </c>
      <c r="AT239" s="234" t="s">
        <v>169</v>
      </c>
      <c r="AU239" s="234" t="s">
        <v>88</v>
      </c>
      <c r="AY239" s="18" t="s">
        <v>167</v>
      </c>
      <c r="BE239" s="235">
        <f>IF(O239="základní",K239,0)</f>
        <v>0</v>
      </c>
      <c r="BF239" s="235">
        <f>IF(O239="snížená",K239,0)</f>
        <v>0</v>
      </c>
      <c r="BG239" s="235">
        <f>IF(O239="zákl. přenesená",K239,0)</f>
        <v>0</v>
      </c>
      <c r="BH239" s="235">
        <f>IF(O239="sníž. přenesená",K239,0)</f>
        <v>0</v>
      </c>
      <c r="BI239" s="235">
        <f>IF(O239="nulová",K239,0)</f>
        <v>0</v>
      </c>
      <c r="BJ239" s="18" t="s">
        <v>86</v>
      </c>
      <c r="BK239" s="235">
        <f>ROUND(P239*H239,2)</f>
        <v>0</v>
      </c>
      <c r="BL239" s="18" t="s">
        <v>174</v>
      </c>
      <c r="BM239" s="234" t="s">
        <v>2524</v>
      </c>
    </row>
    <row r="240" s="2" customFormat="1">
      <c r="A240" s="39"/>
      <c r="B240" s="40"/>
      <c r="C240" s="41"/>
      <c r="D240" s="236" t="s">
        <v>176</v>
      </c>
      <c r="E240" s="41"/>
      <c r="F240" s="237" t="s">
        <v>2382</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176</v>
      </c>
      <c r="AU240" s="18" t="s">
        <v>88</v>
      </c>
    </row>
    <row r="241" s="2" customFormat="1">
      <c r="A241" s="39"/>
      <c r="B241" s="40"/>
      <c r="C241" s="41"/>
      <c r="D241" s="241" t="s">
        <v>178</v>
      </c>
      <c r="E241" s="41"/>
      <c r="F241" s="242" t="s">
        <v>2384</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178</v>
      </c>
      <c r="AU241" s="18" t="s">
        <v>88</v>
      </c>
    </row>
    <row r="242" s="15" customFormat="1">
      <c r="A242" s="15"/>
      <c r="B242" s="283"/>
      <c r="C242" s="284"/>
      <c r="D242" s="236" t="s">
        <v>304</v>
      </c>
      <c r="E242" s="285" t="s">
        <v>1</v>
      </c>
      <c r="F242" s="286" t="s">
        <v>2525</v>
      </c>
      <c r="G242" s="284"/>
      <c r="H242" s="285" t="s">
        <v>1</v>
      </c>
      <c r="I242" s="287"/>
      <c r="J242" s="287"/>
      <c r="K242" s="284"/>
      <c r="L242" s="284"/>
      <c r="M242" s="288"/>
      <c r="N242" s="289"/>
      <c r="O242" s="290"/>
      <c r="P242" s="290"/>
      <c r="Q242" s="290"/>
      <c r="R242" s="290"/>
      <c r="S242" s="290"/>
      <c r="T242" s="290"/>
      <c r="U242" s="290"/>
      <c r="V242" s="290"/>
      <c r="W242" s="290"/>
      <c r="X242" s="291"/>
      <c r="Y242" s="15"/>
      <c r="Z242" s="15"/>
      <c r="AA242" s="15"/>
      <c r="AB242" s="15"/>
      <c r="AC242" s="15"/>
      <c r="AD242" s="15"/>
      <c r="AE242" s="15"/>
      <c r="AT242" s="292" t="s">
        <v>304</v>
      </c>
      <c r="AU242" s="292" t="s">
        <v>88</v>
      </c>
      <c r="AV242" s="15" t="s">
        <v>86</v>
      </c>
      <c r="AW242" s="15" t="s">
        <v>5</v>
      </c>
      <c r="AX242" s="15" t="s">
        <v>78</v>
      </c>
      <c r="AY242" s="292" t="s">
        <v>167</v>
      </c>
    </row>
    <row r="243" s="13" customFormat="1">
      <c r="A243" s="13"/>
      <c r="B243" s="244"/>
      <c r="C243" s="245"/>
      <c r="D243" s="236" t="s">
        <v>304</v>
      </c>
      <c r="E243" s="268" t="s">
        <v>1</v>
      </c>
      <c r="F243" s="246" t="s">
        <v>2349</v>
      </c>
      <c r="G243" s="245"/>
      <c r="H243" s="247">
        <v>10</v>
      </c>
      <c r="I243" s="248"/>
      <c r="J243" s="248"/>
      <c r="K243" s="245"/>
      <c r="L243" s="245"/>
      <c r="M243" s="249"/>
      <c r="N243" s="250"/>
      <c r="O243" s="251"/>
      <c r="P243" s="251"/>
      <c r="Q243" s="251"/>
      <c r="R243" s="251"/>
      <c r="S243" s="251"/>
      <c r="T243" s="251"/>
      <c r="U243" s="251"/>
      <c r="V243" s="251"/>
      <c r="W243" s="251"/>
      <c r="X243" s="252"/>
      <c r="Y243" s="13"/>
      <c r="Z243" s="13"/>
      <c r="AA243" s="13"/>
      <c r="AB243" s="13"/>
      <c r="AC243" s="13"/>
      <c r="AD243" s="13"/>
      <c r="AE243" s="13"/>
      <c r="AT243" s="253" t="s">
        <v>304</v>
      </c>
      <c r="AU243" s="253" t="s">
        <v>88</v>
      </c>
      <c r="AV243" s="13" t="s">
        <v>88</v>
      </c>
      <c r="AW243" s="13" t="s">
        <v>5</v>
      </c>
      <c r="AX243" s="13" t="s">
        <v>86</v>
      </c>
      <c r="AY243" s="253" t="s">
        <v>167</v>
      </c>
    </row>
    <row r="244" s="2" customFormat="1" ht="24.15" customHeight="1">
      <c r="A244" s="39"/>
      <c r="B244" s="40"/>
      <c r="C244" s="254" t="s">
        <v>320</v>
      </c>
      <c r="D244" s="254" t="s">
        <v>345</v>
      </c>
      <c r="E244" s="255" t="s">
        <v>2387</v>
      </c>
      <c r="F244" s="256" t="s">
        <v>2388</v>
      </c>
      <c r="G244" s="257" t="s">
        <v>576</v>
      </c>
      <c r="H244" s="258">
        <v>10</v>
      </c>
      <c r="I244" s="259"/>
      <c r="J244" s="260"/>
      <c r="K244" s="261">
        <f>ROUND(P244*H244,2)</f>
        <v>0</v>
      </c>
      <c r="L244" s="256" t="s">
        <v>478</v>
      </c>
      <c r="M244" s="262"/>
      <c r="N244" s="263" t="s">
        <v>1</v>
      </c>
      <c r="O244" s="230" t="s">
        <v>41</v>
      </c>
      <c r="P244" s="231">
        <f>I244+J244</f>
        <v>0</v>
      </c>
      <c r="Q244" s="231">
        <f>ROUND(I244*H244,2)</f>
        <v>0</v>
      </c>
      <c r="R244" s="231">
        <f>ROUND(J244*H244,2)</f>
        <v>0</v>
      </c>
      <c r="S244" s="92"/>
      <c r="T244" s="232">
        <f>S244*H244</f>
        <v>0</v>
      </c>
      <c r="U244" s="232">
        <v>0.00027999999999999998</v>
      </c>
      <c r="V244" s="232">
        <f>U244*H244</f>
        <v>0.0027999999999999995</v>
      </c>
      <c r="W244" s="232">
        <v>0</v>
      </c>
      <c r="X244" s="233">
        <f>W244*H244</f>
        <v>0</v>
      </c>
      <c r="Y244" s="39"/>
      <c r="Z244" s="39"/>
      <c r="AA244" s="39"/>
      <c r="AB244" s="39"/>
      <c r="AC244" s="39"/>
      <c r="AD244" s="39"/>
      <c r="AE244" s="39"/>
      <c r="AR244" s="234" t="s">
        <v>221</v>
      </c>
      <c r="AT244" s="234" t="s">
        <v>345</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174</v>
      </c>
      <c r="BM244" s="234" t="s">
        <v>2526</v>
      </c>
    </row>
    <row r="245" s="2" customFormat="1">
      <c r="A245" s="39"/>
      <c r="B245" s="40"/>
      <c r="C245" s="41"/>
      <c r="D245" s="236" t="s">
        <v>176</v>
      </c>
      <c r="E245" s="41"/>
      <c r="F245" s="237" t="s">
        <v>2388</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13" customFormat="1">
      <c r="A246" s="13"/>
      <c r="B246" s="244"/>
      <c r="C246" s="245"/>
      <c r="D246" s="236" t="s">
        <v>304</v>
      </c>
      <c r="E246" s="268" t="s">
        <v>1</v>
      </c>
      <c r="F246" s="246" t="s">
        <v>2349</v>
      </c>
      <c r="G246" s="245"/>
      <c r="H246" s="247">
        <v>10</v>
      </c>
      <c r="I246" s="248"/>
      <c r="J246" s="248"/>
      <c r="K246" s="245"/>
      <c r="L246" s="245"/>
      <c r="M246" s="249"/>
      <c r="N246" s="250"/>
      <c r="O246" s="251"/>
      <c r="P246" s="251"/>
      <c r="Q246" s="251"/>
      <c r="R246" s="251"/>
      <c r="S246" s="251"/>
      <c r="T246" s="251"/>
      <c r="U246" s="251"/>
      <c r="V246" s="251"/>
      <c r="W246" s="251"/>
      <c r="X246" s="252"/>
      <c r="Y246" s="13"/>
      <c r="Z246" s="13"/>
      <c r="AA246" s="13"/>
      <c r="AB246" s="13"/>
      <c r="AC246" s="13"/>
      <c r="AD246" s="13"/>
      <c r="AE246" s="13"/>
      <c r="AT246" s="253" t="s">
        <v>304</v>
      </c>
      <c r="AU246" s="253" t="s">
        <v>88</v>
      </c>
      <c r="AV246" s="13" t="s">
        <v>88</v>
      </c>
      <c r="AW246" s="13" t="s">
        <v>5</v>
      </c>
      <c r="AX246" s="13" t="s">
        <v>86</v>
      </c>
      <c r="AY246" s="253" t="s">
        <v>167</v>
      </c>
    </row>
    <row r="247" s="2" customFormat="1" ht="33" customHeight="1">
      <c r="A247" s="39"/>
      <c r="B247" s="40"/>
      <c r="C247" s="222" t="s">
        <v>326</v>
      </c>
      <c r="D247" s="222" t="s">
        <v>169</v>
      </c>
      <c r="E247" s="223" t="s">
        <v>2527</v>
      </c>
      <c r="F247" s="224" t="s">
        <v>2528</v>
      </c>
      <c r="G247" s="225" t="s">
        <v>182</v>
      </c>
      <c r="H247" s="226">
        <v>1</v>
      </c>
      <c r="I247" s="227"/>
      <c r="J247" s="227"/>
      <c r="K247" s="228">
        <f>ROUND(P247*H247,2)</f>
        <v>0</v>
      </c>
      <c r="L247" s="224" t="s">
        <v>173</v>
      </c>
      <c r="M247" s="45"/>
      <c r="N247" s="229" t="s">
        <v>1</v>
      </c>
      <c r="O247" s="230" t="s">
        <v>41</v>
      </c>
      <c r="P247" s="231">
        <f>I247+J247</f>
        <v>0</v>
      </c>
      <c r="Q247" s="231">
        <f>ROUND(I247*H247,2)</f>
        <v>0</v>
      </c>
      <c r="R247" s="231">
        <f>ROUND(J247*H247,2)</f>
        <v>0</v>
      </c>
      <c r="S247" s="92"/>
      <c r="T247" s="232">
        <f>S247*H247</f>
        <v>0</v>
      </c>
      <c r="U247" s="232">
        <v>0</v>
      </c>
      <c r="V247" s="232">
        <f>U247*H247</f>
        <v>0</v>
      </c>
      <c r="W247" s="232">
        <v>0</v>
      </c>
      <c r="X247" s="233">
        <f>W247*H247</f>
        <v>0</v>
      </c>
      <c r="Y247" s="39"/>
      <c r="Z247" s="39"/>
      <c r="AA247" s="39"/>
      <c r="AB247" s="39"/>
      <c r="AC247" s="39"/>
      <c r="AD247" s="39"/>
      <c r="AE247" s="39"/>
      <c r="AR247" s="234" t="s">
        <v>174</v>
      </c>
      <c r="AT247" s="234" t="s">
        <v>169</v>
      </c>
      <c r="AU247" s="234" t="s">
        <v>88</v>
      </c>
      <c r="AY247" s="18" t="s">
        <v>167</v>
      </c>
      <c r="BE247" s="235">
        <f>IF(O247="základní",K247,0)</f>
        <v>0</v>
      </c>
      <c r="BF247" s="235">
        <f>IF(O247="snížená",K247,0)</f>
        <v>0</v>
      </c>
      <c r="BG247" s="235">
        <f>IF(O247="zákl. přenesená",K247,0)</f>
        <v>0</v>
      </c>
      <c r="BH247" s="235">
        <f>IF(O247="sníž. přenesená",K247,0)</f>
        <v>0</v>
      </c>
      <c r="BI247" s="235">
        <f>IF(O247="nulová",K247,0)</f>
        <v>0</v>
      </c>
      <c r="BJ247" s="18" t="s">
        <v>86</v>
      </c>
      <c r="BK247" s="235">
        <f>ROUND(P247*H247,2)</f>
        <v>0</v>
      </c>
      <c r="BL247" s="18" t="s">
        <v>174</v>
      </c>
      <c r="BM247" s="234" t="s">
        <v>2529</v>
      </c>
    </row>
    <row r="248" s="2" customFormat="1">
      <c r="A248" s="39"/>
      <c r="B248" s="40"/>
      <c r="C248" s="41"/>
      <c r="D248" s="236" t="s">
        <v>176</v>
      </c>
      <c r="E248" s="41"/>
      <c r="F248" s="237" t="s">
        <v>2528</v>
      </c>
      <c r="G248" s="41"/>
      <c r="H248" s="41"/>
      <c r="I248" s="238"/>
      <c r="J248" s="238"/>
      <c r="K248" s="41"/>
      <c r="L248" s="41"/>
      <c r="M248" s="45"/>
      <c r="N248" s="239"/>
      <c r="O248" s="240"/>
      <c r="P248" s="92"/>
      <c r="Q248" s="92"/>
      <c r="R248" s="92"/>
      <c r="S248" s="92"/>
      <c r="T248" s="92"/>
      <c r="U248" s="92"/>
      <c r="V248" s="92"/>
      <c r="W248" s="92"/>
      <c r="X248" s="93"/>
      <c r="Y248" s="39"/>
      <c r="Z248" s="39"/>
      <c r="AA248" s="39"/>
      <c r="AB248" s="39"/>
      <c r="AC248" s="39"/>
      <c r="AD248" s="39"/>
      <c r="AE248" s="39"/>
      <c r="AT248" s="18" t="s">
        <v>176</v>
      </c>
      <c r="AU248" s="18" t="s">
        <v>88</v>
      </c>
    </row>
    <row r="249" s="2" customFormat="1">
      <c r="A249" s="39"/>
      <c r="B249" s="40"/>
      <c r="C249" s="41"/>
      <c r="D249" s="241" t="s">
        <v>178</v>
      </c>
      <c r="E249" s="41"/>
      <c r="F249" s="242" t="s">
        <v>2530</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178</v>
      </c>
      <c r="AU249" s="18" t="s">
        <v>88</v>
      </c>
    </row>
    <row r="250" s="13" customFormat="1">
      <c r="A250" s="13"/>
      <c r="B250" s="244"/>
      <c r="C250" s="245"/>
      <c r="D250" s="236" t="s">
        <v>304</v>
      </c>
      <c r="E250" s="268" t="s">
        <v>1</v>
      </c>
      <c r="F250" s="246" t="s">
        <v>2531</v>
      </c>
      <c r="G250" s="245"/>
      <c r="H250" s="247">
        <v>1</v>
      </c>
      <c r="I250" s="248"/>
      <c r="J250" s="248"/>
      <c r="K250" s="245"/>
      <c r="L250" s="245"/>
      <c r="M250" s="249"/>
      <c r="N250" s="250"/>
      <c r="O250" s="251"/>
      <c r="P250" s="251"/>
      <c r="Q250" s="251"/>
      <c r="R250" s="251"/>
      <c r="S250" s="251"/>
      <c r="T250" s="251"/>
      <c r="U250" s="251"/>
      <c r="V250" s="251"/>
      <c r="W250" s="251"/>
      <c r="X250" s="252"/>
      <c r="Y250" s="13"/>
      <c r="Z250" s="13"/>
      <c r="AA250" s="13"/>
      <c r="AB250" s="13"/>
      <c r="AC250" s="13"/>
      <c r="AD250" s="13"/>
      <c r="AE250" s="13"/>
      <c r="AT250" s="253" t="s">
        <v>304</v>
      </c>
      <c r="AU250" s="253" t="s">
        <v>88</v>
      </c>
      <c r="AV250" s="13" t="s">
        <v>88</v>
      </c>
      <c r="AW250" s="13" t="s">
        <v>5</v>
      </c>
      <c r="AX250" s="13" t="s">
        <v>86</v>
      </c>
      <c r="AY250" s="253" t="s">
        <v>167</v>
      </c>
    </row>
    <row r="251" s="2" customFormat="1" ht="24.15" customHeight="1">
      <c r="A251" s="39"/>
      <c r="B251" s="40"/>
      <c r="C251" s="254" t="s">
        <v>332</v>
      </c>
      <c r="D251" s="254" t="s">
        <v>345</v>
      </c>
      <c r="E251" s="255" t="s">
        <v>2532</v>
      </c>
      <c r="F251" s="256" t="s">
        <v>2533</v>
      </c>
      <c r="G251" s="257" t="s">
        <v>182</v>
      </c>
      <c r="H251" s="258">
        <v>1</v>
      </c>
      <c r="I251" s="259"/>
      <c r="J251" s="260"/>
      <c r="K251" s="261">
        <f>ROUND(P251*H251,2)</f>
        <v>0</v>
      </c>
      <c r="L251" s="256" t="s">
        <v>173</v>
      </c>
      <c r="M251" s="262"/>
      <c r="N251" s="263" t="s">
        <v>1</v>
      </c>
      <c r="O251" s="230" t="s">
        <v>41</v>
      </c>
      <c r="P251" s="231">
        <f>I251+J251</f>
        <v>0</v>
      </c>
      <c r="Q251" s="231">
        <f>ROUND(I251*H251,2)</f>
        <v>0</v>
      </c>
      <c r="R251" s="231">
        <f>ROUND(J251*H251,2)</f>
        <v>0</v>
      </c>
      <c r="S251" s="92"/>
      <c r="T251" s="232">
        <f>S251*H251</f>
        <v>0</v>
      </c>
      <c r="U251" s="232">
        <v>0.00050000000000000001</v>
      </c>
      <c r="V251" s="232">
        <f>U251*H251</f>
        <v>0.00050000000000000001</v>
      </c>
      <c r="W251" s="232">
        <v>0</v>
      </c>
      <c r="X251" s="233">
        <f>W251*H251</f>
        <v>0</v>
      </c>
      <c r="Y251" s="39"/>
      <c r="Z251" s="39"/>
      <c r="AA251" s="39"/>
      <c r="AB251" s="39"/>
      <c r="AC251" s="39"/>
      <c r="AD251" s="39"/>
      <c r="AE251" s="39"/>
      <c r="AR251" s="234" t="s">
        <v>221</v>
      </c>
      <c r="AT251" s="234" t="s">
        <v>345</v>
      </c>
      <c r="AU251" s="234" t="s">
        <v>88</v>
      </c>
      <c r="AY251" s="18" t="s">
        <v>167</v>
      </c>
      <c r="BE251" s="235">
        <f>IF(O251="základní",K251,0)</f>
        <v>0</v>
      </c>
      <c r="BF251" s="235">
        <f>IF(O251="snížená",K251,0)</f>
        <v>0</v>
      </c>
      <c r="BG251" s="235">
        <f>IF(O251="zákl. přenesená",K251,0)</f>
        <v>0</v>
      </c>
      <c r="BH251" s="235">
        <f>IF(O251="sníž. přenesená",K251,0)</f>
        <v>0</v>
      </c>
      <c r="BI251" s="235">
        <f>IF(O251="nulová",K251,0)</f>
        <v>0</v>
      </c>
      <c r="BJ251" s="18" t="s">
        <v>86</v>
      </c>
      <c r="BK251" s="235">
        <f>ROUND(P251*H251,2)</f>
        <v>0</v>
      </c>
      <c r="BL251" s="18" t="s">
        <v>174</v>
      </c>
      <c r="BM251" s="234" t="s">
        <v>2534</v>
      </c>
    </row>
    <row r="252" s="2" customFormat="1">
      <c r="A252" s="39"/>
      <c r="B252" s="40"/>
      <c r="C252" s="41"/>
      <c r="D252" s="236" t="s">
        <v>176</v>
      </c>
      <c r="E252" s="41"/>
      <c r="F252" s="237" t="s">
        <v>2533</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176</v>
      </c>
      <c r="AU252" s="18" t="s">
        <v>88</v>
      </c>
    </row>
    <row r="253" s="13" customFormat="1">
      <c r="A253" s="13"/>
      <c r="B253" s="244"/>
      <c r="C253" s="245"/>
      <c r="D253" s="236" t="s">
        <v>304</v>
      </c>
      <c r="E253" s="268" t="s">
        <v>1</v>
      </c>
      <c r="F253" s="246" t="s">
        <v>2293</v>
      </c>
      <c r="G253" s="245"/>
      <c r="H253" s="247">
        <v>1</v>
      </c>
      <c r="I253" s="248"/>
      <c r="J253" s="248"/>
      <c r="K253" s="245"/>
      <c r="L253" s="245"/>
      <c r="M253" s="249"/>
      <c r="N253" s="250"/>
      <c r="O253" s="251"/>
      <c r="P253" s="251"/>
      <c r="Q253" s="251"/>
      <c r="R253" s="251"/>
      <c r="S253" s="251"/>
      <c r="T253" s="251"/>
      <c r="U253" s="251"/>
      <c r="V253" s="251"/>
      <c r="W253" s="251"/>
      <c r="X253" s="252"/>
      <c r="Y253" s="13"/>
      <c r="Z253" s="13"/>
      <c r="AA253" s="13"/>
      <c r="AB253" s="13"/>
      <c r="AC253" s="13"/>
      <c r="AD253" s="13"/>
      <c r="AE253" s="13"/>
      <c r="AT253" s="253" t="s">
        <v>304</v>
      </c>
      <c r="AU253" s="253" t="s">
        <v>88</v>
      </c>
      <c r="AV253" s="13" t="s">
        <v>88</v>
      </c>
      <c r="AW253" s="13" t="s">
        <v>5</v>
      </c>
      <c r="AX253" s="13" t="s">
        <v>86</v>
      </c>
      <c r="AY253" s="253" t="s">
        <v>167</v>
      </c>
    </row>
    <row r="254" s="2" customFormat="1" ht="21.75" customHeight="1">
      <c r="A254" s="39"/>
      <c r="B254" s="40"/>
      <c r="C254" s="222" t="s">
        <v>338</v>
      </c>
      <c r="D254" s="222" t="s">
        <v>169</v>
      </c>
      <c r="E254" s="223" t="s">
        <v>2535</v>
      </c>
      <c r="F254" s="224" t="s">
        <v>2536</v>
      </c>
      <c r="G254" s="225" t="s">
        <v>182</v>
      </c>
      <c r="H254" s="226">
        <v>6</v>
      </c>
      <c r="I254" s="227"/>
      <c r="J254" s="227"/>
      <c r="K254" s="228">
        <f>ROUND(P254*H254,2)</f>
        <v>0</v>
      </c>
      <c r="L254" s="224" t="s">
        <v>1</v>
      </c>
      <c r="M254" s="45"/>
      <c r="N254" s="229" t="s">
        <v>1</v>
      </c>
      <c r="O254" s="230" t="s">
        <v>41</v>
      </c>
      <c r="P254" s="231">
        <f>I254+J254</f>
        <v>0</v>
      </c>
      <c r="Q254" s="231">
        <f>ROUND(I254*H254,2)</f>
        <v>0</v>
      </c>
      <c r="R254" s="231">
        <f>ROUND(J254*H254,2)</f>
        <v>0</v>
      </c>
      <c r="S254" s="92"/>
      <c r="T254" s="232">
        <f>S254*H254</f>
        <v>0</v>
      </c>
      <c r="U254" s="232">
        <v>0</v>
      </c>
      <c r="V254" s="232">
        <f>U254*H254</f>
        <v>0</v>
      </c>
      <c r="W254" s="232">
        <v>0</v>
      </c>
      <c r="X254" s="233">
        <f>W254*H254</f>
        <v>0</v>
      </c>
      <c r="Y254" s="39"/>
      <c r="Z254" s="39"/>
      <c r="AA254" s="39"/>
      <c r="AB254" s="39"/>
      <c r="AC254" s="39"/>
      <c r="AD254" s="39"/>
      <c r="AE254" s="39"/>
      <c r="AR254" s="234" t="s">
        <v>174</v>
      </c>
      <c r="AT254" s="234" t="s">
        <v>169</v>
      </c>
      <c r="AU254" s="234" t="s">
        <v>88</v>
      </c>
      <c r="AY254" s="18" t="s">
        <v>167</v>
      </c>
      <c r="BE254" s="235">
        <f>IF(O254="základní",K254,0)</f>
        <v>0</v>
      </c>
      <c r="BF254" s="235">
        <f>IF(O254="snížená",K254,0)</f>
        <v>0</v>
      </c>
      <c r="BG254" s="235">
        <f>IF(O254="zákl. přenesená",K254,0)</f>
        <v>0</v>
      </c>
      <c r="BH254" s="235">
        <f>IF(O254="sníž. přenesená",K254,0)</f>
        <v>0</v>
      </c>
      <c r="BI254" s="235">
        <f>IF(O254="nulová",K254,0)</f>
        <v>0</v>
      </c>
      <c r="BJ254" s="18" t="s">
        <v>86</v>
      </c>
      <c r="BK254" s="235">
        <f>ROUND(P254*H254,2)</f>
        <v>0</v>
      </c>
      <c r="BL254" s="18" t="s">
        <v>174</v>
      </c>
      <c r="BM254" s="234" t="s">
        <v>2537</v>
      </c>
    </row>
    <row r="255" s="2" customFormat="1">
      <c r="A255" s="39"/>
      <c r="B255" s="40"/>
      <c r="C255" s="41"/>
      <c r="D255" s="236" t="s">
        <v>176</v>
      </c>
      <c r="E255" s="41"/>
      <c r="F255" s="237" t="s">
        <v>2536</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176</v>
      </c>
      <c r="AU255" s="18" t="s">
        <v>88</v>
      </c>
    </row>
    <row r="256" s="13" customFormat="1">
      <c r="A256" s="13"/>
      <c r="B256" s="244"/>
      <c r="C256" s="245"/>
      <c r="D256" s="236" t="s">
        <v>304</v>
      </c>
      <c r="E256" s="268" t="s">
        <v>1</v>
      </c>
      <c r="F256" s="246" t="s">
        <v>2538</v>
      </c>
      <c r="G256" s="245"/>
      <c r="H256" s="247">
        <v>6</v>
      </c>
      <c r="I256" s="248"/>
      <c r="J256" s="248"/>
      <c r="K256" s="245"/>
      <c r="L256" s="245"/>
      <c r="M256" s="249"/>
      <c r="N256" s="250"/>
      <c r="O256" s="251"/>
      <c r="P256" s="251"/>
      <c r="Q256" s="251"/>
      <c r="R256" s="251"/>
      <c r="S256" s="251"/>
      <c r="T256" s="251"/>
      <c r="U256" s="251"/>
      <c r="V256" s="251"/>
      <c r="W256" s="251"/>
      <c r="X256" s="252"/>
      <c r="Y256" s="13"/>
      <c r="Z256" s="13"/>
      <c r="AA256" s="13"/>
      <c r="AB256" s="13"/>
      <c r="AC256" s="13"/>
      <c r="AD256" s="13"/>
      <c r="AE256" s="13"/>
      <c r="AT256" s="253" t="s">
        <v>304</v>
      </c>
      <c r="AU256" s="253" t="s">
        <v>88</v>
      </c>
      <c r="AV256" s="13" t="s">
        <v>88</v>
      </c>
      <c r="AW256" s="13" t="s">
        <v>5</v>
      </c>
      <c r="AX256" s="13" t="s">
        <v>86</v>
      </c>
      <c r="AY256" s="253" t="s">
        <v>167</v>
      </c>
    </row>
    <row r="257" s="2" customFormat="1">
      <c r="A257" s="39"/>
      <c r="B257" s="40"/>
      <c r="C257" s="222" t="s">
        <v>344</v>
      </c>
      <c r="D257" s="222" t="s">
        <v>169</v>
      </c>
      <c r="E257" s="223" t="s">
        <v>2539</v>
      </c>
      <c r="F257" s="224" t="s">
        <v>2540</v>
      </c>
      <c r="G257" s="225" t="s">
        <v>576</v>
      </c>
      <c r="H257" s="226">
        <v>13</v>
      </c>
      <c r="I257" s="227"/>
      <c r="J257" s="227"/>
      <c r="K257" s="228">
        <f>ROUND(P257*H257,2)</f>
        <v>0</v>
      </c>
      <c r="L257" s="224" t="s">
        <v>173</v>
      </c>
      <c r="M257" s="45"/>
      <c r="N257" s="229" t="s">
        <v>1</v>
      </c>
      <c r="O257" s="230" t="s">
        <v>41</v>
      </c>
      <c r="P257" s="231">
        <f>I257+J257</f>
        <v>0</v>
      </c>
      <c r="Q257" s="231">
        <f>ROUND(I257*H257,2)</f>
        <v>0</v>
      </c>
      <c r="R257" s="231">
        <f>ROUND(J257*H257,2)</f>
        <v>0</v>
      </c>
      <c r="S257" s="92"/>
      <c r="T257" s="232">
        <f>S257*H257</f>
        <v>0</v>
      </c>
      <c r="U257" s="232">
        <v>6.0000000000000002E-05</v>
      </c>
      <c r="V257" s="232">
        <f>U257*H257</f>
        <v>0.00077999999999999999</v>
      </c>
      <c r="W257" s="232">
        <v>0</v>
      </c>
      <c r="X257" s="233">
        <f>W257*H257</f>
        <v>0</v>
      </c>
      <c r="Y257" s="39"/>
      <c r="Z257" s="39"/>
      <c r="AA257" s="39"/>
      <c r="AB257" s="39"/>
      <c r="AC257" s="39"/>
      <c r="AD257" s="39"/>
      <c r="AE257" s="39"/>
      <c r="AR257" s="234" t="s">
        <v>174</v>
      </c>
      <c r="AT257" s="234" t="s">
        <v>169</v>
      </c>
      <c r="AU257" s="234" t="s">
        <v>88</v>
      </c>
      <c r="AY257" s="18" t="s">
        <v>167</v>
      </c>
      <c r="BE257" s="235">
        <f>IF(O257="základní",K257,0)</f>
        <v>0</v>
      </c>
      <c r="BF257" s="235">
        <f>IF(O257="snížená",K257,0)</f>
        <v>0</v>
      </c>
      <c r="BG257" s="235">
        <f>IF(O257="zákl. přenesená",K257,0)</f>
        <v>0</v>
      </c>
      <c r="BH257" s="235">
        <f>IF(O257="sníž. přenesená",K257,0)</f>
        <v>0</v>
      </c>
      <c r="BI257" s="235">
        <f>IF(O257="nulová",K257,0)</f>
        <v>0</v>
      </c>
      <c r="BJ257" s="18" t="s">
        <v>86</v>
      </c>
      <c r="BK257" s="235">
        <f>ROUND(P257*H257,2)</f>
        <v>0</v>
      </c>
      <c r="BL257" s="18" t="s">
        <v>174</v>
      </c>
      <c r="BM257" s="234" t="s">
        <v>2541</v>
      </c>
    </row>
    <row r="258" s="2" customFormat="1">
      <c r="A258" s="39"/>
      <c r="B258" s="40"/>
      <c r="C258" s="41"/>
      <c r="D258" s="236" t="s">
        <v>176</v>
      </c>
      <c r="E258" s="41"/>
      <c r="F258" s="237" t="s">
        <v>2540</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176</v>
      </c>
      <c r="AU258" s="18" t="s">
        <v>88</v>
      </c>
    </row>
    <row r="259" s="2" customFormat="1">
      <c r="A259" s="39"/>
      <c r="B259" s="40"/>
      <c r="C259" s="41"/>
      <c r="D259" s="241" t="s">
        <v>178</v>
      </c>
      <c r="E259" s="41"/>
      <c r="F259" s="242" t="s">
        <v>2542</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178</v>
      </c>
      <c r="AU259" s="18" t="s">
        <v>88</v>
      </c>
    </row>
    <row r="260" s="13" customFormat="1">
      <c r="A260" s="13"/>
      <c r="B260" s="244"/>
      <c r="C260" s="245"/>
      <c r="D260" s="236" t="s">
        <v>304</v>
      </c>
      <c r="E260" s="268" t="s">
        <v>1</v>
      </c>
      <c r="F260" s="246" t="s">
        <v>2543</v>
      </c>
      <c r="G260" s="245"/>
      <c r="H260" s="247">
        <v>13</v>
      </c>
      <c r="I260" s="248"/>
      <c r="J260" s="248"/>
      <c r="K260" s="245"/>
      <c r="L260" s="245"/>
      <c r="M260" s="249"/>
      <c r="N260" s="250"/>
      <c r="O260" s="251"/>
      <c r="P260" s="251"/>
      <c r="Q260" s="251"/>
      <c r="R260" s="251"/>
      <c r="S260" s="251"/>
      <c r="T260" s="251"/>
      <c r="U260" s="251"/>
      <c r="V260" s="251"/>
      <c r="W260" s="251"/>
      <c r="X260" s="252"/>
      <c r="Y260" s="13"/>
      <c r="Z260" s="13"/>
      <c r="AA260" s="13"/>
      <c r="AB260" s="13"/>
      <c r="AC260" s="13"/>
      <c r="AD260" s="13"/>
      <c r="AE260" s="13"/>
      <c r="AT260" s="253" t="s">
        <v>304</v>
      </c>
      <c r="AU260" s="253" t="s">
        <v>88</v>
      </c>
      <c r="AV260" s="13" t="s">
        <v>88</v>
      </c>
      <c r="AW260" s="13" t="s">
        <v>5</v>
      </c>
      <c r="AX260" s="13" t="s">
        <v>86</v>
      </c>
      <c r="AY260" s="253" t="s">
        <v>167</v>
      </c>
    </row>
    <row r="261" s="12" customFormat="1" ht="22.8" customHeight="1">
      <c r="A261" s="12"/>
      <c r="B261" s="205"/>
      <c r="C261" s="206"/>
      <c r="D261" s="207" t="s">
        <v>77</v>
      </c>
      <c r="E261" s="220" t="s">
        <v>227</v>
      </c>
      <c r="F261" s="220" t="s">
        <v>2329</v>
      </c>
      <c r="G261" s="206"/>
      <c r="H261" s="206"/>
      <c r="I261" s="209"/>
      <c r="J261" s="209"/>
      <c r="K261" s="221">
        <f>BK261</f>
        <v>0</v>
      </c>
      <c r="L261" s="206"/>
      <c r="M261" s="211"/>
      <c r="N261" s="212"/>
      <c r="O261" s="213"/>
      <c r="P261" s="213"/>
      <c r="Q261" s="214">
        <f>SUM(Q262:Q276)</f>
        <v>0</v>
      </c>
      <c r="R261" s="214">
        <f>SUM(R262:R276)</f>
        <v>0</v>
      </c>
      <c r="S261" s="213"/>
      <c r="T261" s="215">
        <f>SUM(T262:T276)</f>
        <v>0</v>
      </c>
      <c r="U261" s="213"/>
      <c r="V261" s="215">
        <f>SUM(V262:V276)</f>
        <v>0.0010449999999999999</v>
      </c>
      <c r="W261" s="213"/>
      <c r="X261" s="216">
        <f>SUM(X262:X276)</f>
        <v>0.0123</v>
      </c>
      <c r="Y261" s="12"/>
      <c r="Z261" s="12"/>
      <c r="AA261" s="12"/>
      <c r="AB261" s="12"/>
      <c r="AC261" s="12"/>
      <c r="AD261" s="12"/>
      <c r="AE261" s="12"/>
      <c r="AR261" s="217" t="s">
        <v>86</v>
      </c>
      <c r="AT261" s="218" t="s">
        <v>77</v>
      </c>
      <c r="AU261" s="218" t="s">
        <v>86</v>
      </c>
      <c r="AY261" s="217" t="s">
        <v>167</v>
      </c>
      <c r="BK261" s="219">
        <f>SUM(BK262:BK276)</f>
        <v>0</v>
      </c>
    </row>
    <row r="262" s="2" customFormat="1" ht="24.15" customHeight="1">
      <c r="A262" s="39"/>
      <c r="B262" s="40"/>
      <c r="C262" s="222" t="s">
        <v>351</v>
      </c>
      <c r="D262" s="222" t="s">
        <v>169</v>
      </c>
      <c r="E262" s="223" t="s">
        <v>2544</v>
      </c>
      <c r="F262" s="224" t="s">
        <v>2545</v>
      </c>
      <c r="G262" s="225" t="s">
        <v>576</v>
      </c>
      <c r="H262" s="226">
        <v>0.5</v>
      </c>
      <c r="I262" s="227"/>
      <c r="J262" s="227"/>
      <c r="K262" s="228">
        <f>ROUND(P262*H262,2)</f>
        <v>0</v>
      </c>
      <c r="L262" s="224" t="s">
        <v>173</v>
      </c>
      <c r="M262" s="45"/>
      <c r="N262" s="229" t="s">
        <v>1</v>
      </c>
      <c r="O262" s="230" t="s">
        <v>41</v>
      </c>
      <c r="P262" s="231">
        <f>I262+J262</f>
        <v>0</v>
      </c>
      <c r="Q262" s="231">
        <f>ROUND(I262*H262,2)</f>
        <v>0</v>
      </c>
      <c r="R262" s="231">
        <f>ROUND(J262*H262,2)</f>
        <v>0</v>
      </c>
      <c r="S262" s="92"/>
      <c r="T262" s="232">
        <f>S262*H262</f>
        <v>0</v>
      </c>
      <c r="U262" s="232">
        <v>0.0010499999999999999</v>
      </c>
      <c r="V262" s="232">
        <f>U262*H262</f>
        <v>0.00052499999999999997</v>
      </c>
      <c r="W262" s="232">
        <v>0.0061999999999999998</v>
      </c>
      <c r="X262" s="233">
        <f>W262*H262</f>
        <v>0.0030999999999999999</v>
      </c>
      <c r="Y262" s="39"/>
      <c r="Z262" s="39"/>
      <c r="AA262" s="39"/>
      <c r="AB262" s="39"/>
      <c r="AC262" s="39"/>
      <c r="AD262" s="39"/>
      <c r="AE262" s="39"/>
      <c r="AR262" s="234" t="s">
        <v>174</v>
      </c>
      <c r="AT262" s="234" t="s">
        <v>169</v>
      </c>
      <c r="AU262" s="234" t="s">
        <v>88</v>
      </c>
      <c r="AY262" s="18" t="s">
        <v>167</v>
      </c>
      <c r="BE262" s="235">
        <f>IF(O262="základní",K262,0)</f>
        <v>0</v>
      </c>
      <c r="BF262" s="235">
        <f>IF(O262="snížená",K262,0)</f>
        <v>0</v>
      </c>
      <c r="BG262" s="235">
        <f>IF(O262="zákl. přenesená",K262,0)</f>
        <v>0</v>
      </c>
      <c r="BH262" s="235">
        <f>IF(O262="sníž. přenesená",K262,0)</f>
        <v>0</v>
      </c>
      <c r="BI262" s="235">
        <f>IF(O262="nulová",K262,0)</f>
        <v>0</v>
      </c>
      <c r="BJ262" s="18" t="s">
        <v>86</v>
      </c>
      <c r="BK262" s="235">
        <f>ROUND(P262*H262,2)</f>
        <v>0</v>
      </c>
      <c r="BL262" s="18" t="s">
        <v>174</v>
      </c>
      <c r="BM262" s="234" t="s">
        <v>2546</v>
      </c>
    </row>
    <row r="263" s="2" customFormat="1">
      <c r="A263" s="39"/>
      <c r="B263" s="40"/>
      <c r="C263" s="41"/>
      <c r="D263" s="236" t="s">
        <v>176</v>
      </c>
      <c r="E263" s="41"/>
      <c r="F263" s="237" t="s">
        <v>2545</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176</v>
      </c>
      <c r="AU263" s="18" t="s">
        <v>88</v>
      </c>
    </row>
    <row r="264" s="2" customFormat="1">
      <c r="A264" s="39"/>
      <c r="B264" s="40"/>
      <c r="C264" s="41"/>
      <c r="D264" s="241" t="s">
        <v>178</v>
      </c>
      <c r="E264" s="41"/>
      <c r="F264" s="242" t="s">
        <v>2547</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178</v>
      </c>
      <c r="AU264" s="18" t="s">
        <v>88</v>
      </c>
    </row>
    <row r="265" s="15" customFormat="1">
      <c r="A265" s="15"/>
      <c r="B265" s="283"/>
      <c r="C265" s="284"/>
      <c r="D265" s="236" t="s">
        <v>304</v>
      </c>
      <c r="E265" s="285" t="s">
        <v>1</v>
      </c>
      <c r="F265" s="286" t="s">
        <v>2548</v>
      </c>
      <c r="G265" s="284"/>
      <c r="H265" s="285" t="s">
        <v>1</v>
      </c>
      <c r="I265" s="287"/>
      <c r="J265" s="287"/>
      <c r="K265" s="284"/>
      <c r="L265" s="284"/>
      <c r="M265" s="288"/>
      <c r="N265" s="289"/>
      <c r="O265" s="290"/>
      <c r="P265" s="290"/>
      <c r="Q265" s="290"/>
      <c r="R265" s="290"/>
      <c r="S265" s="290"/>
      <c r="T265" s="290"/>
      <c r="U265" s="290"/>
      <c r="V265" s="290"/>
      <c r="W265" s="290"/>
      <c r="X265" s="291"/>
      <c r="Y265" s="15"/>
      <c r="Z265" s="15"/>
      <c r="AA265" s="15"/>
      <c r="AB265" s="15"/>
      <c r="AC265" s="15"/>
      <c r="AD265" s="15"/>
      <c r="AE265" s="15"/>
      <c r="AT265" s="292" t="s">
        <v>304</v>
      </c>
      <c r="AU265" s="292" t="s">
        <v>88</v>
      </c>
      <c r="AV265" s="15" t="s">
        <v>86</v>
      </c>
      <c r="AW265" s="15" t="s">
        <v>5</v>
      </c>
      <c r="AX265" s="15" t="s">
        <v>78</v>
      </c>
      <c r="AY265" s="292" t="s">
        <v>167</v>
      </c>
    </row>
    <row r="266" s="13" customFormat="1">
      <c r="A266" s="13"/>
      <c r="B266" s="244"/>
      <c r="C266" s="245"/>
      <c r="D266" s="236" t="s">
        <v>304</v>
      </c>
      <c r="E266" s="268" t="s">
        <v>1</v>
      </c>
      <c r="F266" s="246" t="s">
        <v>2549</v>
      </c>
      <c r="G266" s="245"/>
      <c r="H266" s="247">
        <v>0.5</v>
      </c>
      <c r="I266" s="248"/>
      <c r="J266" s="248"/>
      <c r="K266" s="245"/>
      <c r="L266" s="245"/>
      <c r="M266" s="249"/>
      <c r="N266" s="250"/>
      <c r="O266" s="251"/>
      <c r="P266" s="251"/>
      <c r="Q266" s="251"/>
      <c r="R266" s="251"/>
      <c r="S266" s="251"/>
      <c r="T266" s="251"/>
      <c r="U266" s="251"/>
      <c r="V266" s="251"/>
      <c r="W266" s="251"/>
      <c r="X266" s="252"/>
      <c r="Y266" s="13"/>
      <c r="Z266" s="13"/>
      <c r="AA266" s="13"/>
      <c r="AB266" s="13"/>
      <c r="AC266" s="13"/>
      <c r="AD266" s="13"/>
      <c r="AE266" s="13"/>
      <c r="AT266" s="253" t="s">
        <v>304</v>
      </c>
      <c r="AU266" s="253" t="s">
        <v>88</v>
      </c>
      <c r="AV266" s="13" t="s">
        <v>88</v>
      </c>
      <c r="AW266" s="13" t="s">
        <v>5</v>
      </c>
      <c r="AX266" s="13" t="s">
        <v>86</v>
      </c>
      <c r="AY266" s="253" t="s">
        <v>167</v>
      </c>
    </row>
    <row r="267" s="2" customFormat="1">
      <c r="A267" s="39"/>
      <c r="B267" s="40"/>
      <c r="C267" s="222" t="s">
        <v>358</v>
      </c>
      <c r="D267" s="222" t="s">
        <v>169</v>
      </c>
      <c r="E267" s="223" t="s">
        <v>2550</v>
      </c>
      <c r="F267" s="224" t="s">
        <v>2551</v>
      </c>
      <c r="G267" s="225" t="s">
        <v>576</v>
      </c>
      <c r="H267" s="226">
        <v>0.20000000000000001</v>
      </c>
      <c r="I267" s="227"/>
      <c r="J267" s="227"/>
      <c r="K267" s="228">
        <f>ROUND(P267*H267,2)</f>
        <v>0</v>
      </c>
      <c r="L267" s="224" t="s">
        <v>173</v>
      </c>
      <c r="M267" s="45"/>
      <c r="N267" s="229" t="s">
        <v>1</v>
      </c>
      <c r="O267" s="230" t="s">
        <v>41</v>
      </c>
      <c r="P267" s="231">
        <f>I267+J267</f>
        <v>0</v>
      </c>
      <c r="Q267" s="231">
        <f>ROUND(I267*H267,2)</f>
        <v>0</v>
      </c>
      <c r="R267" s="231">
        <f>ROUND(J267*H267,2)</f>
        <v>0</v>
      </c>
      <c r="S267" s="92"/>
      <c r="T267" s="232">
        <f>S267*H267</f>
        <v>0</v>
      </c>
      <c r="U267" s="232">
        <v>0.00123</v>
      </c>
      <c r="V267" s="232">
        <f>U267*H267</f>
        <v>0.00024600000000000002</v>
      </c>
      <c r="W267" s="232">
        <v>0.017000000000000001</v>
      </c>
      <c r="X267" s="233">
        <f>W267*H267</f>
        <v>0.0034000000000000002</v>
      </c>
      <c r="Y267" s="39"/>
      <c r="Z267" s="39"/>
      <c r="AA267" s="39"/>
      <c r="AB267" s="39"/>
      <c r="AC267" s="39"/>
      <c r="AD267" s="39"/>
      <c r="AE267" s="39"/>
      <c r="AR267" s="234" t="s">
        <v>174</v>
      </c>
      <c r="AT267" s="234" t="s">
        <v>169</v>
      </c>
      <c r="AU267" s="234" t="s">
        <v>88</v>
      </c>
      <c r="AY267" s="18" t="s">
        <v>167</v>
      </c>
      <c r="BE267" s="235">
        <f>IF(O267="základní",K267,0)</f>
        <v>0</v>
      </c>
      <c r="BF267" s="235">
        <f>IF(O267="snížená",K267,0)</f>
        <v>0</v>
      </c>
      <c r="BG267" s="235">
        <f>IF(O267="zákl. přenesená",K267,0)</f>
        <v>0</v>
      </c>
      <c r="BH267" s="235">
        <f>IF(O267="sníž. přenesená",K267,0)</f>
        <v>0</v>
      </c>
      <c r="BI267" s="235">
        <f>IF(O267="nulová",K267,0)</f>
        <v>0</v>
      </c>
      <c r="BJ267" s="18" t="s">
        <v>86</v>
      </c>
      <c r="BK267" s="235">
        <f>ROUND(P267*H267,2)</f>
        <v>0</v>
      </c>
      <c r="BL267" s="18" t="s">
        <v>174</v>
      </c>
      <c r="BM267" s="234" t="s">
        <v>2552</v>
      </c>
    </row>
    <row r="268" s="2" customFormat="1">
      <c r="A268" s="39"/>
      <c r="B268" s="40"/>
      <c r="C268" s="41"/>
      <c r="D268" s="236" t="s">
        <v>176</v>
      </c>
      <c r="E268" s="41"/>
      <c r="F268" s="237" t="s">
        <v>2551</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176</v>
      </c>
      <c r="AU268" s="18" t="s">
        <v>88</v>
      </c>
    </row>
    <row r="269" s="2" customFormat="1">
      <c r="A269" s="39"/>
      <c r="B269" s="40"/>
      <c r="C269" s="41"/>
      <c r="D269" s="241" t="s">
        <v>178</v>
      </c>
      <c r="E269" s="41"/>
      <c r="F269" s="242" t="s">
        <v>2553</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178</v>
      </c>
      <c r="AU269" s="18" t="s">
        <v>88</v>
      </c>
    </row>
    <row r="270" s="15" customFormat="1">
      <c r="A270" s="15"/>
      <c r="B270" s="283"/>
      <c r="C270" s="284"/>
      <c r="D270" s="236" t="s">
        <v>304</v>
      </c>
      <c r="E270" s="285" t="s">
        <v>1</v>
      </c>
      <c r="F270" s="286" t="s">
        <v>2554</v>
      </c>
      <c r="G270" s="284"/>
      <c r="H270" s="285" t="s">
        <v>1</v>
      </c>
      <c r="I270" s="287"/>
      <c r="J270" s="287"/>
      <c r="K270" s="284"/>
      <c r="L270" s="284"/>
      <c r="M270" s="288"/>
      <c r="N270" s="289"/>
      <c r="O270" s="290"/>
      <c r="P270" s="290"/>
      <c r="Q270" s="290"/>
      <c r="R270" s="290"/>
      <c r="S270" s="290"/>
      <c r="T270" s="290"/>
      <c r="U270" s="290"/>
      <c r="V270" s="290"/>
      <c r="W270" s="290"/>
      <c r="X270" s="291"/>
      <c r="Y270" s="15"/>
      <c r="Z270" s="15"/>
      <c r="AA270" s="15"/>
      <c r="AB270" s="15"/>
      <c r="AC270" s="15"/>
      <c r="AD270" s="15"/>
      <c r="AE270" s="15"/>
      <c r="AT270" s="292" t="s">
        <v>304</v>
      </c>
      <c r="AU270" s="292" t="s">
        <v>88</v>
      </c>
      <c r="AV270" s="15" t="s">
        <v>86</v>
      </c>
      <c r="AW270" s="15" t="s">
        <v>5</v>
      </c>
      <c r="AX270" s="15" t="s">
        <v>78</v>
      </c>
      <c r="AY270" s="292" t="s">
        <v>167</v>
      </c>
    </row>
    <row r="271" s="13" customFormat="1">
      <c r="A271" s="13"/>
      <c r="B271" s="244"/>
      <c r="C271" s="245"/>
      <c r="D271" s="236" t="s">
        <v>304</v>
      </c>
      <c r="E271" s="268" t="s">
        <v>1</v>
      </c>
      <c r="F271" s="246" t="s">
        <v>2555</v>
      </c>
      <c r="G271" s="245"/>
      <c r="H271" s="247">
        <v>0.20000000000000001</v>
      </c>
      <c r="I271" s="248"/>
      <c r="J271" s="248"/>
      <c r="K271" s="245"/>
      <c r="L271" s="245"/>
      <c r="M271" s="249"/>
      <c r="N271" s="250"/>
      <c r="O271" s="251"/>
      <c r="P271" s="251"/>
      <c r="Q271" s="251"/>
      <c r="R271" s="251"/>
      <c r="S271" s="251"/>
      <c r="T271" s="251"/>
      <c r="U271" s="251"/>
      <c r="V271" s="251"/>
      <c r="W271" s="251"/>
      <c r="X271" s="252"/>
      <c r="Y271" s="13"/>
      <c r="Z271" s="13"/>
      <c r="AA271" s="13"/>
      <c r="AB271" s="13"/>
      <c r="AC271" s="13"/>
      <c r="AD271" s="13"/>
      <c r="AE271" s="13"/>
      <c r="AT271" s="253" t="s">
        <v>304</v>
      </c>
      <c r="AU271" s="253" t="s">
        <v>88</v>
      </c>
      <c r="AV271" s="13" t="s">
        <v>88</v>
      </c>
      <c r="AW271" s="13" t="s">
        <v>5</v>
      </c>
      <c r="AX271" s="13" t="s">
        <v>86</v>
      </c>
      <c r="AY271" s="253" t="s">
        <v>167</v>
      </c>
    </row>
    <row r="272" s="2" customFormat="1">
      <c r="A272" s="39"/>
      <c r="B272" s="40"/>
      <c r="C272" s="222" t="s">
        <v>365</v>
      </c>
      <c r="D272" s="222" t="s">
        <v>169</v>
      </c>
      <c r="E272" s="223" t="s">
        <v>2556</v>
      </c>
      <c r="F272" s="224" t="s">
        <v>2557</v>
      </c>
      <c r="G272" s="225" t="s">
        <v>576</v>
      </c>
      <c r="H272" s="226">
        <v>0.20000000000000001</v>
      </c>
      <c r="I272" s="227"/>
      <c r="J272" s="227"/>
      <c r="K272" s="228">
        <f>ROUND(P272*H272,2)</f>
        <v>0</v>
      </c>
      <c r="L272" s="224" t="s">
        <v>173</v>
      </c>
      <c r="M272" s="45"/>
      <c r="N272" s="229" t="s">
        <v>1</v>
      </c>
      <c r="O272" s="230" t="s">
        <v>41</v>
      </c>
      <c r="P272" s="231">
        <f>I272+J272</f>
        <v>0</v>
      </c>
      <c r="Q272" s="231">
        <f>ROUND(I272*H272,2)</f>
        <v>0</v>
      </c>
      <c r="R272" s="231">
        <f>ROUND(J272*H272,2)</f>
        <v>0</v>
      </c>
      <c r="S272" s="92"/>
      <c r="T272" s="232">
        <f>S272*H272</f>
        <v>0</v>
      </c>
      <c r="U272" s="232">
        <v>0.0013699999999999999</v>
      </c>
      <c r="V272" s="232">
        <f>U272*H272</f>
        <v>0.00027399999999999999</v>
      </c>
      <c r="W272" s="232">
        <v>0.029000000000000001</v>
      </c>
      <c r="X272" s="233">
        <f>W272*H272</f>
        <v>0.0058000000000000005</v>
      </c>
      <c r="Y272" s="39"/>
      <c r="Z272" s="39"/>
      <c r="AA272" s="39"/>
      <c r="AB272" s="39"/>
      <c r="AC272" s="39"/>
      <c r="AD272" s="39"/>
      <c r="AE272" s="39"/>
      <c r="AR272" s="234" t="s">
        <v>174</v>
      </c>
      <c r="AT272" s="234" t="s">
        <v>169</v>
      </c>
      <c r="AU272" s="234" t="s">
        <v>88</v>
      </c>
      <c r="AY272" s="18" t="s">
        <v>167</v>
      </c>
      <c r="BE272" s="235">
        <f>IF(O272="základní",K272,0)</f>
        <v>0</v>
      </c>
      <c r="BF272" s="235">
        <f>IF(O272="snížená",K272,0)</f>
        <v>0</v>
      </c>
      <c r="BG272" s="235">
        <f>IF(O272="zákl. přenesená",K272,0)</f>
        <v>0</v>
      </c>
      <c r="BH272" s="235">
        <f>IF(O272="sníž. přenesená",K272,0)</f>
        <v>0</v>
      </c>
      <c r="BI272" s="235">
        <f>IF(O272="nulová",K272,0)</f>
        <v>0</v>
      </c>
      <c r="BJ272" s="18" t="s">
        <v>86</v>
      </c>
      <c r="BK272" s="235">
        <f>ROUND(P272*H272,2)</f>
        <v>0</v>
      </c>
      <c r="BL272" s="18" t="s">
        <v>174</v>
      </c>
      <c r="BM272" s="234" t="s">
        <v>2558</v>
      </c>
    </row>
    <row r="273" s="2" customFormat="1">
      <c r="A273" s="39"/>
      <c r="B273" s="40"/>
      <c r="C273" s="41"/>
      <c r="D273" s="236" t="s">
        <v>176</v>
      </c>
      <c r="E273" s="41"/>
      <c r="F273" s="237" t="s">
        <v>2557</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176</v>
      </c>
      <c r="AU273" s="18" t="s">
        <v>88</v>
      </c>
    </row>
    <row r="274" s="2" customFormat="1">
      <c r="A274" s="39"/>
      <c r="B274" s="40"/>
      <c r="C274" s="41"/>
      <c r="D274" s="241" t="s">
        <v>178</v>
      </c>
      <c r="E274" s="41"/>
      <c r="F274" s="242" t="s">
        <v>2559</v>
      </c>
      <c r="G274" s="41"/>
      <c r="H274" s="41"/>
      <c r="I274" s="238"/>
      <c r="J274" s="238"/>
      <c r="K274" s="41"/>
      <c r="L274" s="41"/>
      <c r="M274" s="45"/>
      <c r="N274" s="239"/>
      <c r="O274" s="240"/>
      <c r="P274" s="92"/>
      <c r="Q274" s="92"/>
      <c r="R274" s="92"/>
      <c r="S274" s="92"/>
      <c r="T274" s="92"/>
      <c r="U274" s="92"/>
      <c r="V274" s="92"/>
      <c r="W274" s="92"/>
      <c r="X274" s="93"/>
      <c r="Y274" s="39"/>
      <c r="Z274" s="39"/>
      <c r="AA274" s="39"/>
      <c r="AB274" s="39"/>
      <c r="AC274" s="39"/>
      <c r="AD274" s="39"/>
      <c r="AE274" s="39"/>
      <c r="AT274" s="18" t="s">
        <v>178</v>
      </c>
      <c r="AU274" s="18" t="s">
        <v>88</v>
      </c>
    </row>
    <row r="275" s="15" customFormat="1">
      <c r="A275" s="15"/>
      <c r="B275" s="283"/>
      <c r="C275" s="284"/>
      <c r="D275" s="236" t="s">
        <v>304</v>
      </c>
      <c r="E275" s="285" t="s">
        <v>1</v>
      </c>
      <c r="F275" s="286" t="s">
        <v>2560</v>
      </c>
      <c r="G275" s="284"/>
      <c r="H275" s="285" t="s">
        <v>1</v>
      </c>
      <c r="I275" s="287"/>
      <c r="J275" s="287"/>
      <c r="K275" s="284"/>
      <c r="L275" s="284"/>
      <c r="M275" s="288"/>
      <c r="N275" s="289"/>
      <c r="O275" s="290"/>
      <c r="P275" s="290"/>
      <c r="Q275" s="290"/>
      <c r="R275" s="290"/>
      <c r="S275" s="290"/>
      <c r="T275" s="290"/>
      <c r="U275" s="290"/>
      <c r="V275" s="290"/>
      <c r="W275" s="290"/>
      <c r="X275" s="291"/>
      <c r="Y275" s="15"/>
      <c r="Z275" s="15"/>
      <c r="AA275" s="15"/>
      <c r="AB275" s="15"/>
      <c r="AC275" s="15"/>
      <c r="AD275" s="15"/>
      <c r="AE275" s="15"/>
      <c r="AT275" s="292" t="s">
        <v>304</v>
      </c>
      <c r="AU275" s="292" t="s">
        <v>88</v>
      </c>
      <c r="AV275" s="15" t="s">
        <v>86</v>
      </c>
      <c r="AW275" s="15" t="s">
        <v>5</v>
      </c>
      <c r="AX275" s="15" t="s">
        <v>78</v>
      </c>
      <c r="AY275" s="292" t="s">
        <v>167</v>
      </c>
    </row>
    <row r="276" s="13" customFormat="1">
      <c r="A276" s="13"/>
      <c r="B276" s="244"/>
      <c r="C276" s="245"/>
      <c r="D276" s="236" t="s">
        <v>304</v>
      </c>
      <c r="E276" s="268" t="s">
        <v>1</v>
      </c>
      <c r="F276" s="246" t="s">
        <v>2555</v>
      </c>
      <c r="G276" s="245"/>
      <c r="H276" s="247">
        <v>0.20000000000000001</v>
      </c>
      <c r="I276" s="248"/>
      <c r="J276" s="248"/>
      <c r="K276" s="245"/>
      <c r="L276" s="245"/>
      <c r="M276" s="249"/>
      <c r="N276" s="250"/>
      <c r="O276" s="251"/>
      <c r="P276" s="251"/>
      <c r="Q276" s="251"/>
      <c r="R276" s="251"/>
      <c r="S276" s="251"/>
      <c r="T276" s="251"/>
      <c r="U276" s="251"/>
      <c r="V276" s="251"/>
      <c r="W276" s="251"/>
      <c r="X276" s="252"/>
      <c r="Y276" s="13"/>
      <c r="Z276" s="13"/>
      <c r="AA276" s="13"/>
      <c r="AB276" s="13"/>
      <c r="AC276" s="13"/>
      <c r="AD276" s="13"/>
      <c r="AE276" s="13"/>
      <c r="AT276" s="253" t="s">
        <v>304</v>
      </c>
      <c r="AU276" s="253" t="s">
        <v>88</v>
      </c>
      <c r="AV276" s="13" t="s">
        <v>88</v>
      </c>
      <c r="AW276" s="13" t="s">
        <v>5</v>
      </c>
      <c r="AX276" s="13" t="s">
        <v>86</v>
      </c>
      <c r="AY276" s="253" t="s">
        <v>167</v>
      </c>
    </row>
    <row r="277" s="12" customFormat="1" ht="22.8" customHeight="1">
      <c r="A277" s="12"/>
      <c r="B277" s="205"/>
      <c r="C277" s="206"/>
      <c r="D277" s="207" t="s">
        <v>77</v>
      </c>
      <c r="E277" s="220" t="s">
        <v>1281</v>
      </c>
      <c r="F277" s="220" t="s">
        <v>1282</v>
      </c>
      <c r="G277" s="206"/>
      <c r="H277" s="206"/>
      <c r="I277" s="209"/>
      <c r="J277" s="209"/>
      <c r="K277" s="221">
        <f>BK277</f>
        <v>0</v>
      </c>
      <c r="L277" s="206"/>
      <c r="M277" s="211"/>
      <c r="N277" s="212"/>
      <c r="O277" s="213"/>
      <c r="P277" s="213"/>
      <c r="Q277" s="214">
        <f>SUM(Q278:Q281)</f>
        <v>0</v>
      </c>
      <c r="R277" s="214">
        <f>SUM(R278:R281)</f>
        <v>0</v>
      </c>
      <c r="S277" s="213"/>
      <c r="T277" s="215">
        <f>SUM(T278:T281)</f>
        <v>0</v>
      </c>
      <c r="U277" s="213"/>
      <c r="V277" s="215">
        <f>SUM(V278:V281)</f>
        <v>0</v>
      </c>
      <c r="W277" s="213"/>
      <c r="X277" s="216">
        <f>SUM(X278:X281)</f>
        <v>0</v>
      </c>
      <c r="Y277" s="12"/>
      <c r="Z277" s="12"/>
      <c r="AA277" s="12"/>
      <c r="AB277" s="12"/>
      <c r="AC277" s="12"/>
      <c r="AD277" s="12"/>
      <c r="AE277" s="12"/>
      <c r="AR277" s="217" t="s">
        <v>86</v>
      </c>
      <c r="AT277" s="218" t="s">
        <v>77</v>
      </c>
      <c r="AU277" s="218" t="s">
        <v>86</v>
      </c>
      <c r="AY277" s="217" t="s">
        <v>167</v>
      </c>
      <c r="BK277" s="219">
        <f>SUM(BK278:BK281)</f>
        <v>0</v>
      </c>
    </row>
    <row r="278" s="2" customFormat="1" ht="24.15" customHeight="1">
      <c r="A278" s="39"/>
      <c r="B278" s="40"/>
      <c r="C278" s="222" t="s">
        <v>372</v>
      </c>
      <c r="D278" s="222" t="s">
        <v>169</v>
      </c>
      <c r="E278" s="223" t="s">
        <v>2431</v>
      </c>
      <c r="F278" s="224" t="s">
        <v>2432</v>
      </c>
      <c r="G278" s="225" t="s">
        <v>348</v>
      </c>
      <c r="H278" s="226">
        <v>6</v>
      </c>
      <c r="I278" s="227"/>
      <c r="J278" s="227"/>
      <c r="K278" s="228">
        <f>ROUND(P278*H278,2)</f>
        <v>0</v>
      </c>
      <c r="L278" s="224" t="s">
        <v>173</v>
      </c>
      <c r="M278" s="45"/>
      <c r="N278" s="229" t="s">
        <v>1</v>
      </c>
      <c r="O278" s="230" t="s">
        <v>41</v>
      </c>
      <c r="P278" s="231">
        <f>I278+J278</f>
        <v>0</v>
      </c>
      <c r="Q278" s="231">
        <f>ROUND(I278*H278,2)</f>
        <v>0</v>
      </c>
      <c r="R278" s="231">
        <f>ROUND(J278*H278,2)</f>
        <v>0</v>
      </c>
      <c r="S278" s="92"/>
      <c r="T278" s="232">
        <f>S278*H278</f>
        <v>0</v>
      </c>
      <c r="U278" s="232">
        <v>0</v>
      </c>
      <c r="V278" s="232">
        <f>U278*H278</f>
        <v>0</v>
      </c>
      <c r="W278" s="232">
        <v>0</v>
      </c>
      <c r="X278" s="233">
        <f>W278*H278</f>
        <v>0</v>
      </c>
      <c r="Y278" s="39"/>
      <c r="Z278" s="39"/>
      <c r="AA278" s="39"/>
      <c r="AB278" s="39"/>
      <c r="AC278" s="39"/>
      <c r="AD278" s="39"/>
      <c r="AE278" s="39"/>
      <c r="AR278" s="234" t="s">
        <v>174</v>
      </c>
      <c r="AT278" s="234" t="s">
        <v>169</v>
      </c>
      <c r="AU278" s="234" t="s">
        <v>88</v>
      </c>
      <c r="AY278" s="18" t="s">
        <v>167</v>
      </c>
      <c r="BE278" s="235">
        <f>IF(O278="základní",K278,0)</f>
        <v>0</v>
      </c>
      <c r="BF278" s="235">
        <f>IF(O278="snížená",K278,0)</f>
        <v>0</v>
      </c>
      <c r="BG278" s="235">
        <f>IF(O278="zákl. přenesená",K278,0)</f>
        <v>0</v>
      </c>
      <c r="BH278" s="235">
        <f>IF(O278="sníž. přenesená",K278,0)</f>
        <v>0</v>
      </c>
      <c r="BI278" s="235">
        <f>IF(O278="nulová",K278,0)</f>
        <v>0</v>
      </c>
      <c r="BJ278" s="18" t="s">
        <v>86</v>
      </c>
      <c r="BK278" s="235">
        <f>ROUND(P278*H278,2)</f>
        <v>0</v>
      </c>
      <c r="BL278" s="18" t="s">
        <v>174</v>
      </c>
      <c r="BM278" s="234" t="s">
        <v>2561</v>
      </c>
    </row>
    <row r="279" s="2" customFormat="1">
      <c r="A279" s="39"/>
      <c r="B279" s="40"/>
      <c r="C279" s="41"/>
      <c r="D279" s="236" t="s">
        <v>176</v>
      </c>
      <c r="E279" s="41"/>
      <c r="F279" s="237" t="s">
        <v>2432</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176</v>
      </c>
      <c r="AU279" s="18" t="s">
        <v>88</v>
      </c>
    </row>
    <row r="280" s="2" customFormat="1">
      <c r="A280" s="39"/>
      <c r="B280" s="40"/>
      <c r="C280" s="41"/>
      <c r="D280" s="241" t="s">
        <v>178</v>
      </c>
      <c r="E280" s="41"/>
      <c r="F280" s="242" t="s">
        <v>2434</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178</v>
      </c>
      <c r="AU280" s="18" t="s">
        <v>88</v>
      </c>
    </row>
    <row r="281" s="13" customFormat="1">
      <c r="A281" s="13"/>
      <c r="B281" s="244"/>
      <c r="C281" s="245"/>
      <c r="D281" s="236" t="s">
        <v>304</v>
      </c>
      <c r="E281" s="268" t="s">
        <v>1</v>
      </c>
      <c r="F281" s="246" t="s">
        <v>2231</v>
      </c>
      <c r="G281" s="245"/>
      <c r="H281" s="247">
        <v>6</v>
      </c>
      <c r="I281" s="248"/>
      <c r="J281" s="248"/>
      <c r="K281" s="245"/>
      <c r="L281" s="245"/>
      <c r="M281" s="249"/>
      <c r="N281" s="250"/>
      <c r="O281" s="251"/>
      <c r="P281" s="251"/>
      <c r="Q281" s="251"/>
      <c r="R281" s="251"/>
      <c r="S281" s="251"/>
      <c r="T281" s="251"/>
      <c r="U281" s="251"/>
      <c r="V281" s="251"/>
      <c r="W281" s="251"/>
      <c r="X281" s="252"/>
      <c r="Y281" s="13"/>
      <c r="Z281" s="13"/>
      <c r="AA281" s="13"/>
      <c r="AB281" s="13"/>
      <c r="AC281" s="13"/>
      <c r="AD281" s="13"/>
      <c r="AE281" s="13"/>
      <c r="AT281" s="253" t="s">
        <v>304</v>
      </c>
      <c r="AU281" s="253" t="s">
        <v>88</v>
      </c>
      <c r="AV281" s="13" t="s">
        <v>88</v>
      </c>
      <c r="AW281" s="13" t="s">
        <v>5</v>
      </c>
      <c r="AX281" s="13" t="s">
        <v>86</v>
      </c>
      <c r="AY281" s="253" t="s">
        <v>167</v>
      </c>
    </row>
    <row r="282" s="12" customFormat="1" ht="25.92" customHeight="1">
      <c r="A282" s="12"/>
      <c r="B282" s="205"/>
      <c r="C282" s="206"/>
      <c r="D282" s="207" t="s">
        <v>77</v>
      </c>
      <c r="E282" s="208" t="s">
        <v>1289</v>
      </c>
      <c r="F282" s="208" t="s">
        <v>1290</v>
      </c>
      <c r="G282" s="206"/>
      <c r="H282" s="206"/>
      <c r="I282" s="209"/>
      <c r="J282" s="209"/>
      <c r="K282" s="210">
        <f>BK282</f>
        <v>0</v>
      </c>
      <c r="L282" s="206"/>
      <c r="M282" s="211"/>
      <c r="N282" s="212"/>
      <c r="O282" s="213"/>
      <c r="P282" s="213"/>
      <c r="Q282" s="214">
        <f>Q283</f>
        <v>0</v>
      </c>
      <c r="R282" s="214">
        <f>R283</f>
        <v>0</v>
      </c>
      <c r="S282" s="213"/>
      <c r="T282" s="215">
        <f>T283</f>
        <v>0</v>
      </c>
      <c r="U282" s="213"/>
      <c r="V282" s="215">
        <f>V283</f>
        <v>0.064259999999999998</v>
      </c>
      <c r="W282" s="213"/>
      <c r="X282" s="216">
        <f>X283</f>
        <v>0</v>
      </c>
      <c r="Y282" s="12"/>
      <c r="Z282" s="12"/>
      <c r="AA282" s="12"/>
      <c r="AB282" s="12"/>
      <c r="AC282" s="12"/>
      <c r="AD282" s="12"/>
      <c r="AE282" s="12"/>
      <c r="AR282" s="217" t="s">
        <v>88</v>
      </c>
      <c r="AT282" s="218" t="s">
        <v>77</v>
      </c>
      <c r="AU282" s="218" t="s">
        <v>78</v>
      </c>
      <c r="AY282" s="217" t="s">
        <v>167</v>
      </c>
      <c r="BK282" s="219">
        <f>BK283</f>
        <v>0</v>
      </c>
    </row>
    <row r="283" s="12" customFormat="1" ht="22.8" customHeight="1">
      <c r="A283" s="12"/>
      <c r="B283" s="205"/>
      <c r="C283" s="206"/>
      <c r="D283" s="207" t="s">
        <v>77</v>
      </c>
      <c r="E283" s="220" t="s">
        <v>1291</v>
      </c>
      <c r="F283" s="220" t="s">
        <v>1292</v>
      </c>
      <c r="G283" s="206"/>
      <c r="H283" s="206"/>
      <c r="I283" s="209"/>
      <c r="J283" s="209"/>
      <c r="K283" s="221">
        <f>BK283</f>
        <v>0</v>
      </c>
      <c r="L283" s="206"/>
      <c r="M283" s="211"/>
      <c r="N283" s="212"/>
      <c r="O283" s="213"/>
      <c r="P283" s="213"/>
      <c r="Q283" s="214">
        <f>SUM(Q284:Q290)</f>
        <v>0</v>
      </c>
      <c r="R283" s="214">
        <f>SUM(R284:R290)</f>
        <v>0</v>
      </c>
      <c r="S283" s="213"/>
      <c r="T283" s="215">
        <f>SUM(T284:T290)</f>
        <v>0</v>
      </c>
      <c r="U283" s="213"/>
      <c r="V283" s="215">
        <f>SUM(V284:V290)</f>
        <v>0.064259999999999998</v>
      </c>
      <c r="W283" s="213"/>
      <c r="X283" s="216">
        <f>SUM(X284:X290)</f>
        <v>0</v>
      </c>
      <c r="Y283" s="12"/>
      <c r="Z283" s="12"/>
      <c r="AA283" s="12"/>
      <c r="AB283" s="12"/>
      <c r="AC283" s="12"/>
      <c r="AD283" s="12"/>
      <c r="AE283" s="12"/>
      <c r="AR283" s="217" t="s">
        <v>88</v>
      </c>
      <c r="AT283" s="218" t="s">
        <v>77</v>
      </c>
      <c r="AU283" s="218" t="s">
        <v>86</v>
      </c>
      <c r="AY283" s="217" t="s">
        <v>167</v>
      </c>
      <c r="BK283" s="219">
        <f>SUM(BK284:BK290)</f>
        <v>0</v>
      </c>
    </row>
    <row r="284" s="2" customFormat="1" ht="24.15" customHeight="1">
      <c r="A284" s="39"/>
      <c r="B284" s="40"/>
      <c r="C284" s="222" t="s">
        <v>378</v>
      </c>
      <c r="D284" s="222" t="s">
        <v>169</v>
      </c>
      <c r="E284" s="223" t="s">
        <v>2562</v>
      </c>
      <c r="F284" s="224" t="s">
        <v>2563</v>
      </c>
      <c r="G284" s="225" t="s">
        <v>172</v>
      </c>
      <c r="H284" s="226">
        <v>12.6</v>
      </c>
      <c r="I284" s="227"/>
      <c r="J284" s="227"/>
      <c r="K284" s="228">
        <f>ROUND(P284*H284,2)</f>
        <v>0</v>
      </c>
      <c r="L284" s="224" t="s">
        <v>1</v>
      </c>
      <c r="M284" s="45"/>
      <c r="N284" s="229" t="s">
        <v>1</v>
      </c>
      <c r="O284" s="230" t="s">
        <v>41</v>
      </c>
      <c r="P284" s="231">
        <f>I284+J284</f>
        <v>0</v>
      </c>
      <c r="Q284" s="231">
        <f>ROUND(I284*H284,2)</f>
        <v>0</v>
      </c>
      <c r="R284" s="231">
        <f>ROUND(J284*H284,2)</f>
        <v>0</v>
      </c>
      <c r="S284" s="92"/>
      <c r="T284" s="232">
        <f>S284*H284</f>
        <v>0</v>
      </c>
      <c r="U284" s="232">
        <v>0.00040000000000000002</v>
      </c>
      <c r="V284" s="232">
        <f>U284*H284</f>
        <v>0.0050400000000000002</v>
      </c>
      <c r="W284" s="232">
        <v>0</v>
      </c>
      <c r="X284" s="233">
        <f>W284*H284</f>
        <v>0</v>
      </c>
      <c r="Y284" s="39"/>
      <c r="Z284" s="39"/>
      <c r="AA284" s="39"/>
      <c r="AB284" s="39"/>
      <c r="AC284" s="39"/>
      <c r="AD284" s="39"/>
      <c r="AE284" s="39"/>
      <c r="AR284" s="234" t="s">
        <v>268</v>
      </c>
      <c r="AT284" s="234" t="s">
        <v>169</v>
      </c>
      <c r="AU284" s="234" t="s">
        <v>88</v>
      </c>
      <c r="AY284" s="18" t="s">
        <v>167</v>
      </c>
      <c r="BE284" s="235">
        <f>IF(O284="základní",K284,0)</f>
        <v>0</v>
      </c>
      <c r="BF284" s="235">
        <f>IF(O284="snížená",K284,0)</f>
        <v>0</v>
      </c>
      <c r="BG284" s="235">
        <f>IF(O284="zákl. přenesená",K284,0)</f>
        <v>0</v>
      </c>
      <c r="BH284" s="235">
        <f>IF(O284="sníž. přenesená",K284,0)</f>
        <v>0</v>
      </c>
      <c r="BI284" s="235">
        <f>IF(O284="nulová",K284,0)</f>
        <v>0</v>
      </c>
      <c r="BJ284" s="18" t="s">
        <v>86</v>
      </c>
      <c r="BK284" s="235">
        <f>ROUND(P284*H284,2)</f>
        <v>0</v>
      </c>
      <c r="BL284" s="18" t="s">
        <v>268</v>
      </c>
      <c r="BM284" s="234" t="s">
        <v>2564</v>
      </c>
    </row>
    <row r="285" s="2" customFormat="1">
      <c r="A285" s="39"/>
      <c r="B285" s="40"/>
      <c r="C285" s="41"/>
      <c r="D285" s="236" t="s">
        <v>176</v>
      </c>
      <c r="E285" s="41"/>
      <c r="F285" s="237" t="s">
        <v>2563</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176</v>
      </c>
      <c r="AU285" s="18" t="s">
        <v>88</v>
      </c>
    </row>
    <row r="286" s="15" customFormat="1">
      <c r="A286" s="15"/>
      <c r="B286" s="283"/>
      <c r="C286" s="284"/>
      <c r="D286" s="236" t="s">
        <v>304</v>
      </c>
      <c r="E286" s="285" t="s">
        <v>1</v>
      </c>
      <c r="F286" s="286" t="s">
        <v>2565</v>
      </c>
      <c r="G286" s="284"/>
      <c r="H286" s="285" t="s">
        <v>1</v>
      </c>
      <c r="I286" s="287"/>
      <c r="J286" s="287"/>
      <c r="K286" s="284"/>
      <c r="L286" s="284"/>
      <c r="M286" s="288"/>
      <c r="N286" s="289"/>
      <c r="O286" s="290"/>
      <c r="P286" s="290"/>
      <c r="Q286" s="290"/>
      <c r="R286" s="290"/>
      <c r="S286" s="290"/>
      <c r="T286" s="290"/>
      <c r="U286" s="290"/>
      <c r="V286" s="290"/>
      <c r="W286" s="290"/>
      <c r="X286" s="291"/>
      <c r="Y286" s="15"/>
      <c r="Z286" s="15"/>
      <c r="AA286" s="15"/>
      <c r="AB286" s="15"/>
      <c r="AC286" s="15"/>
      <c r="AD286" s="15"/>
      <c r="AE286" s="15"/>
      <c r="AT286" s="292" t="s">
        <v>304</v>
      </c>
      <c r="AU286" s="292" t="s">
        <v>88</v>
      </c>
      <c r="AV286" s="15" t="s">
        <v>86</v>
      </c>
      <c r="AW286" s="15" t="s">
        <v>5</v>
      </c>
      <c r="AX286" s="15" t="s">
        <v>78</v>
      </c>
      <c r="AY286" s="292" t="s">
        <v>167</v>
      </c>
    </row>
    <row r="287" s="13" customFormat="1">
      <c r="A287" s="13"/>
      <c r="B287" s="244"/>
      <c r="C287" s="245"/>
      <c r="D287" s="236" t="s">
        <v>304</v>
      </c>
      <c r="E287" s="268" t="s">
        <v>1</v>
      </c>
      <c r="F287" s="246" t="s">
        <v>2566</v>
      </c>
      <c r="G287" s="245"/>
      <c r="H287" s="247">
        <v>12.6</v>
      </c>
      <c r="I287" s="248"/>
      <c r="J287" s="248"/>
      <c r="K287" s="245"/>
      <c r="L287" s="245"/>
      <c r="M287" s="249"/>
      <c r="N287" s="250"/>
      <c r="O287" s="251"/>
      <c r="P287" s="251"/>
      <c r="Q287" s="251"/>
      <c r="R287" s="251"/>
      <c r="S287" s="251"/>
      <c r="T287" s="251"/>
      <c r="U287" s="251"/>
      <c r="V287" s="251"/>
      <c r="W287" s="251"/>
      <c r="X287" s="252"/>
      <c r="Y287" s="13"/>
      <c r="Z287" s="13"/>
      <c r="AA287" s="13"/>
      <c r="AB287" s="13"/>
      <c r="AC287" s="13"/>
      <c r="AD287" s="13"/>
      <c r="AE287" s="13"/>
      <c r="AT287" s="253" t="s">
        <v>304</v>
      </c>
      <c r="AU287" s="253" t="s">
        <v>88</v>
      </c>
      <c r="AV287" s="13" t="s">
        <v>88</v>
      </c>
      <c r="AW287" s="13" t="s">
        <v>5</v>
      </c>
      <c r="AX287" s="13" t="s">
        <v>86</v>
      </c>
      <c r="AY287" s="253" t="s">
        <v>167</v>
      </c>
    </row>
    <row r="288" s="2" customFormat="1" ht="16.5" customHeight="1">
      <c r="A288" s="39"/>
      <c r="B288" s="40"/>
      <c r="C288" s="254" t="s">
        <v>384</v>
      </c>
      <c r="D288" s="254" t="s">
        <v>345</v>
      </c>
      <c r="E288" s="255" t="s">
        <v>2567</v>
      </c>
      <c r="F288" s="256" t="s">
        <v>2568</v>
      </c>
      <c r="G288" s="257" t="s">
        <v>172</v>
      </c>
      <c r="H288" s="258">
        <v>12.6</v>
      </c>
      <c r="I288" s="259"/>
      <c r="J288" s="260"/>
      <c r="K288" s="261">
        <f>ROUND(P288*H288,2)</f>
        <v>0</v>
      </c>
      <c r="L288" s="256" t="s">
        <v>1</v>
      </c>
      <c r="M288" s="262"/>
      <c r="N288" s="263" t="s">
        <v>1</v>
      </c>
      <c r="O288" s="230" t="s">
        <v>41</v>
      </c>
      <c r="P288" s="231">
        <f>I288+J288</f>
        <v>0</v>
      </c>
      <c r="Q288" s="231">
        <f>ROUND(I288*H288,2)</f>
        <v>0</v>
      </c>
      <c r="R288" s="231">
        <f>ROUND(J288*H288,2)</f>
        <v>0</v>
      </c>
      <c r="S288" s="92"/>
      <c r="T288" s="232">
        <f>S288*H288</f>
        <v>0</v>
      </c>
      <c r="U288" s="232">
        <v>0.0047000000000000002</v>
      </c>
      <c r="V288" s="232">
        <f>U288*H288</f>
        <v>0.059220000000000002</v>
      </c>
      <c r="W288" s="232">
        <v>0</v>
      </c>
      <c r="X288" s="233">
        <f>W288*H288</f>
        <v>0</v>
      </c>
      <c r="Y288" s="39"/>
      <c r="Z288" s="39"/>
      <c r="AA288" s="39"/>
      <c r="AB288" s="39"/>
      <c r="AC288" s="39"/>
      <c r="AD288" s="39"/>
      <c r="AE288" s="39"/>
      <c r="AR288" s="234" t="s">
        <v>372</v>
      </c>
      <c r="AT288" s="234" t="s">
        <v>345</v>
      </c>
      <c r="AU288" s="234" t="s">
        <v>88</v>
      </c>
      <c r="AY288" s="18" t="s">
        <v>167</v>
      </c>
      <c r="BE288" s="235">
        <f>IF(O288="základní",K288,0)</f>
        <v>0</v>
      </c>
      <c r="BF288" s="235">
        <f>IF(O288="snížená",K288,0)</f>
        <v>0</v>
      </c>
      <c r="BG288" s="235">
        <f>IF(O288="zákl. přenesená",K288,0)</f>
        <v>0</v>
      </c>
      <c r="BH288" s="235">
        <f>IF(O288="sníž. přenesená",K288,0)</f>
        <v>0</v>
      </c>
      <c r="BI288" s="235">
        <f>IF(O288="nulová",K288,0)</f>
        <v>0</v>
      </c>
      <c r="BJ288" s="18" t="s">
        <v>86</v>
      </c>
      <c r="BK288" s="235">
        <f>ROUND(P288*H288,2)</f>
        <v>0</v>
      </c>
      <c r="BL288" s="18" t="s">
        <v>268</v>
      </c>
      <c r="BM288" s="234" t="s">
        <v>2569</v>
      </c>
    </row>
    <row r="289" s="2" customFormat="1">
      <c r="A289" s="39"/>
      <c r="B289" s="40"/>
      <c r="C289" s="41"/>
      <c r="D289" s="236" t="s">
        <v>176</v>
      </c>
      <c r="E289" s="41"/>
      <c r="F289" s="237" t="s">
        <v>2568</v>
      </c>
      <c r="G289" s="41"/>
      <c r="H289" s="41"/>
      <c r="I289" s="238"/>
      <c r="J289" s="238"/>
      <c r="K289" s="41"/>
      <c r="L289" s="41"/>
      <c r="M289" s="45"/>
      <c r="N289" s="239"/>
      <c r="O289" s="240"/>
      <c r="P289" s="92"/>
      <c r="Q289" s="92"/>
      <c r="R289" s="92"/>
      <c r="S289" s="92"/>
      <c r="T289" s="92"/>
      <c r="U289" s="92"/>
      <c r="V289" s="92"/>
      <c r="W289" s="92"/>
      <c r="X289" s="93"/>
      <c r="Y289" s="39"/>
      <c r="Z289" s="39"/>
      <c r="AA289" s="39"/>
      <c r="AB289" s="39"/>
      <c r="AC289" s="39"/>
      <c r="AD289" s="39"/>
      <c r="AE289" s="39"/>
      <c r="AT289" s="18" t="s">
        <v>176</v>
      </c>
      <c r="AU289" s="18" t="s">
        <v>88</v>
      </c>
    </row>
    <row r="290" s="13" customFormat="1">
      <c r="A290" s="13"/>
      <c r="B290" s="244"/>
      <c r="C290" s="245"/>
      <c r="D290" s="236" t="s">
        <v>304</v>
      </c>
      <c r="E290" s="268" t="s">
        <v>1</v>
      </c>
      <c r="F290" s="246" t="s">
        <v>2570</v>
      </c>
      <c r="G290" s="245"/>
      <c r="H290" s="247">
        <v>12.6</v>
      </c>
      <c r="I290" s="248"/>
      <c r="J290" s="248"/>
      <c r="K290" s="245"/>
      <c r="L290" s="245"/>
      <c r="M290" s="249"/>
      <c r="N290" s="280"/>
      <c r="O290" s="281"/>
      <c r="P290" s="281"/>
      <c r="Q290" s="281"/>
      <c r="R290" s="281"/>
      <c r="S290" s="281"/>
      <c r="T290" s="281"/>
      <c r="U290" s="281"/>
      <c r="V290" s="281"/>
      <c r="W290" s="281"/>
      <c r="X290" s="282"/>
      <c r="Y290" s="13"/>
      <c r="Z290" s="13"/>
      <c r="AA290" s="13"/>
      <c r="AB290" s="13"/>
      <c r="AC290" s="13"/>
      <c r="AD290" s="13"/>
      <c r="AE290" s="13"/>
      <c r="AT290" s="253" t="s">
        <v>304</v>
      </c>
      <c r="AU290" s="253" t="s">
        <v>88</v>
      </c>
      <c r="AV290" s="13" t="s">
        <v>88</v>
      </c>
      <c r="AW290" s="13" t="s">
        <v>5</v>
      </c>
      <c r="AX290" s="13" t="s">
        <v>86</v>
      </c>
      <c r="AY290" s="253" t="s">
        <v>167</v>
      </c>
    </row>
    <row r="291" s="2" customFormat="1" ht="6.96" customHeight="1">
      <c r="A291" s="39"/>
      <c r="B291" s="67"/>
      <c r="C291" s="68"/>
      <c r="D291" s="68"/>
      <c r="E291" s="68"/>
      <c r="F291" s="68"/>
      <c r="G291" s="68"/>
      <c r="H291" s="68"/>
      <c r="I291" s="68"/>
      <c r="J291" s="68"/>
      <c r="K291" s="68"/>
      <c r="L291" s="68"/>
      <c r="M291" s="45"/>
      <c r="N291" s="39"/>
      <c r="P291" s="39"/>
      <c r="Q291" s="39"/>
      <c r="R291" s="39"/>
      <c r="S291" s="39"/>
      <c r="T291" s="39"/>
      <c r="U291" s="39"/>
      <c r="V291" s="39"/>
      <c r="W291" s="39"/>
      <c r="X291" s="39"/>
      <c r="Y291" s="39"/>
      <c r="Z291" s="39"/>
      <c r="AA291" s="39"/>
      <c r="AB291" s="39"/>
      <c r="AC291" s="39"/>
      <c r="AD291" s="39"/>
      <c r="AE291" s="39"/>
    </row>
  </sheetData>
  <sheetProtection sheet="1" autoFilter="0" formatColumns="0" formatRows="0" objects="1" scenarios="1" spinCount="100000" saltValue="Z4oRm0f/O6Purzx1uqO+q/MHzEzdz8LqWzS+xg8RdoSEw8RpJ7n5n7asscWpy44wIVU958rJL8kM/HFQOanmjw==" hashValue="CF7CkA+DG+zy/JT/3PqoHmv4m58v2OADvinoGuMK5lEYruPkbEmHFIfxNoVDLankZXZ8NPW2IyqM+HOVFO3TMg==" algorithmName="SHA-512" password="CC35"/>
  <autoFilter ref="C124:L290"/>
  <mergeCells count="9">
    <mergeCell ref="E7:H7"/>
    <mergeCell ref="E9:H9"/>
    <mergeCell ref="E18:H18"/>
    <mergeCell ref="E27:H27"/>
    <mergeCell ref="E85:H85"/>
    <mergeCell ref="E87:H87"/>
    <mergeCell ref="E115:H115"/>
    <mergeCell ref="E117:H117"/>
    <mergeCell ref="M2:Z2"/>
  </mergeCells>
  <hyperlinks>
    <hyperlink ref="F130" r:id="rId1" display="https://podminky.urs.cz/item/CS_URS_2023_01/115101201"/>
    <hyperlink ref="F134" r:id="rId2" display="https://podminky.urs.cz/item/CS_URS_2023_01/115101301"/>
    <hyperlink ref="F138" r:id="rId3" display="https://podminky.urs.cz/item/CS_URS_2023_02/131251103"/>
    <hyperlink ref="F143" r:id="rId4" display="https://podminky.urs.cz/item/CS_URS_2023_01/132251253"/>
    <hyperlink ref="F150" r:id="rId5" display="https://podminky.urs.cz/item/CS_URS_2023_01/174151101"/>
    <hyperlink ref="F165" r:id="rId6" display="https://podminky.urs.cz/item/CS_URS_2023_01/175151101.1"/>
    <hyperlink ref="F173" r:id="rId7" display="https://podminky.urs.cz/item/CS_URS_2023_01/162751117"/>
    <hyperlink ref="F177" r:id="rId8" display="https://podminky.urs.cz/item/CS_URS_2023_02/162751119"/>
    <hyperlink ref="F182" r:id="rId9" display="https://podminky.urs.cz/item/CS_URS_2023_01/171201231"/>
    <hyperlink ref="F190" r:id="rId10" display="https://podminky.urs.cz/item/CS_URS_2023_01/451573111"/>
    <hyperlink ref="F197" r:id="rId11" display="https://podminky.urs.cz/item/CS_URS_2023_01/452311131.1"/>
    <hyperlink ref="F202" r:id="rId12" display="https://podminky.urs.cz/item/CS_URS_2023_02/452351101"/>
    <hyperlink ref="F206" r:id="rId13" display="https://podminky.urs.cz/item/CS_URS_2023_01/452311172"/>
    <hyperlink ref="F212" r:id="rId14" display="https://podminky.urs.cz/item/CS_URS_2023_01/596211110"/>
    <hyperlink ref="F233" r:id="rId15" display="https://podminky.urs.cz/item/CS_URS_2023_01/871313121"/>
    <hyperlink ref="F241" r:id="rId16" display="https://podminky.urs.cz/item/CS_URS_2023_02/871161211"/>
    <hyperlink ref="F249" r:id="rId17" display="https://podminky.urs.cz/item/CS_URS_2023_01/877315211"/>
    <hyperlink ref="F259" r:id="rId18" display="https://podminky.urs.cz/item/CS_URS_2023_01/899722111"/>
    <hyperlink ref="F264" r:id="rId19" display="https://podminky.urs.cz/item/CS_URS_2023_01/977151114"/>
    <hyperlink ref="F269" r:id="rId20" display="https://podminky.urs.cz/item/CS_URS_2023_01/977151118"/>
    <hyperlink ref="F274" r:id="rId21" display="https://podminky.urs.cz/item/CS_URS_2023_01/977151122"/>
    <hyperlink ref="F280" r:id="rId22" display="https://podminky.urs.cz/item/CS_URS_2023_01/99827610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119</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2571</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tr">
        <f>IF('Rekapitulace stavby'!AN19="","",'Rekapitulace stavby'!AN19)</f>
        <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tr">
        <f>IF('Rekapitulace stavby'!E20="","",'Rekapitulace stavby'!E20)</f>
        <v>D PROJEKT PLZEŇ Nedvěd s.r.o.</v>
      </c>
      <c r="F24" s="39"/>
      <c r="G24" s="39"/>
      <c r="H24" s="39"/>
      <c r="I24" s="142" t="s">
        <v>28</v>
      </c>
      <c r="J24" s="145" t="str">
        <f>IF('Rekapitulace stavby'!AN20="","",'Rekapitulace stavby'!AN20)</f>
        <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91.25" customHeight="1">
      <c r="A27" s="147"/>
      <c r="B27" s="148"/>
      <c r="C27" s="147"/>
      <c r="D27" s="147"/>
      <c r="E27" s="149" t="s">
        <v>2572</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ROUND(K122,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ROUND((SUM(BE122:BE501)),  2)</f>
        <v>0</v>
      </c>
      <c r="G35" s="39"/>
      <c r="H35" s="39"/>
      <c r="I35" s="157">
        <v>0.20999999999999999</v>
      </c>
      <c r="J35" s="39"/>
      <c r="K35" s="152">
        <f>ROUND(((SUM(BE122:BE501))*I35),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ROUND((SUM(BF122:BF501)),  2)</f>
        <v>0</v>
      </c>
      <c r="G36" s="39"/>
      <c r="H36" s="39"/>
      <c r="I36" s="157">
        <v>0.14999999999999999</v>
      </c>
      <c r="J36" s="39"/>
      <c r="K36" s="152">
        <f>ROUND(((SUM(BF122:BF501))*I36),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ROUND((SUM(BG122:BG501)),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ROUND((SUM(BH122:BH501)),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ROUND((SUM(BI122:BI501)),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401 - Veřejné osvětlení</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Q122</f>
        <v>0</v>
      </c>
      <c r="J96" s="111">
        <f>R122</f>
        <v>0</v>
      </c>
      <c r="K96" s="111">
        <f>K122</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472</v>
      </c>
      <c r="E97" s="184"/>
      <c r="F97" s="184"/>
      <c r="G97" s="184"/>
      <c r="H97" s="184"/>
      <c r="I97" s="185">
        <f>Q123</f>
        <v>0</v>
      </c>
      <c r="J97" s="185">
        <f>R123</f>
        <v>0</v>
      </c>
      <c r="K97" s="185">
        <f>K123</f>
        <v>0</v>
      </c>
      <c r="L97" s="182"/>
      <c r="M97" s="186"/>
      <c r="S97" s="9"/>
      <c r="T97" s="9"/>
      <c r="U97" s="9"/>
      <c r="V97" s="9"/>
      <c r="W97" s="9"/>
      <c r="X97" s="9"/>
      <c r="Y97" s="9"/>
      <c r="Z97" s="9"/>
      <c r="AA97" s="9"/>
      <c r="AB97" s="9"/>
      <c r="AC97" s="9"/>
      <c r="AD97" s="9"/>
      <c r="AE97" s="9"/>
    </row>
    <row r="98" s="10" customFormat="1" ht="19.92" customHeight="1">
      <c r="A98" s="10"/>
      <c r="B98" s="187"/>
      <c r="C98" s="188"/>
      <c r="D98" s="189" t="s">
        <v>2573</v>
      </c>
      <c r="E98" s="190"/>
      <c r="F98" s="190"/>
      <c r="G98" s="190"/>
      <c r="H98" s="190"/>
      <c r="I98" s="191">
        <f>Q124</f>
        <v>0</v>
      </c>
      <c r="J98" s="191">
        <f>R124</f>
        <v>0</v>
      </c>
      <c r="K98" s="191">
        <f>K124</f>
        <v>0</v>
      </c>
      <c r="L98" s="188"/>
      <c r="M98" s="192"/>
      <c r="S98" s="10"/>
      <c r="T98" s="10"/>
      <c r="U98" s="10"/>
      <c r="V98" s="10"/>
      <c r="W98" s="10"/>
      <c r="X98" s="10"/>
      <c r="Y98" s="10"/>
      <c r="Z98" s="10"/>
      <c r="AA98" s="10"/>
      <c r="AB98" s="10"/>
      <c r="AC98" s="10"/>
      <c r="AD98" s="10"/>
      <c r="AE98" s="10"/>
    </row>
    <row r="99" s="9" customFormat="1" ht="24.96" customHeight="1">
      <c r="A99" s="9"/>
      <c r="B99" s="181"/>
      <c r="C99" s="182"/>
      <c r="D99" s="183" t="s">
        <v>2574</v>
      </c>
      <c r="E99" s="184"/>
      <c r="F99" s="184"/>
      <c r="G99" s="184"/>
      <c r="H99" s="184"/>
      <c r="I99" s="185">
        <f>Q130</f>
        <v>0</v>
      </c>
      <c r="J99" s="185">
        <f>R130</f>
        <v>0</v>
      </c>
      <c r="K99" s="185">
        <f>K130</f>
        <v>0</v>
      </c>
      <c r="L99" s="182"/>
      <c r="M99" s="186"/>
      <c r="S99" s="9"/>
      <c r="T99" s="9"/>
      <c r="U99" s="9"/>
      <c r="V99" s="9"/>
      <c r="W99" s="9"/>
      <c r="X99" s="9"/>
      <c r="Y99" s="9"/>
      <c r="Z99" s="9"/>
      <c r="AA99" s="9"/>
      <c r="AB99" s="9"/>
      <c r="AC99" s="9"/>
      <c r="AD99" s="9"/>
      <c r="AE99" s="9"/>
    </row>
    <row r="100" s="10" customFormat="1" ht="19.92" customHeight="1">
      <c r="A100" s="10"/>
      <c r="B100" s="187"/>
      <c r="C100" s="188"/>
      <c r="D100" s="189" t="s">
        <v>2575</v>
      </c>
      <c r="E100" s="190"/>
      <c r="F100" s="190"/>
      <c r="G100" s="190"/>
      <c r="H100" s="190"/>
      <c r="I100" s="191">
        <f>Q131</f>
        <v>0</v>
      </c>
      <c r="J100" s="191">
        <f>R131</f>
        <v>0</v>
      </c>
      <c r="K100" s="191">
        <f>K131</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2576</v>
      </c>
      <c r="E101" s="190"/>
      <c r="F101" s="190"/>
      <c r="G101" s="190"/>
      <c r="H101" s="190"/>
      <c r="I101" s="191">
        <f>Q347</f>
        <v>0</v>
      </c>
      <c r="J101" s="191">
        <f>R347</f>
        <v>0</v>
      </c>
      <c r="K101" s="191">
        <f>K347</f>
        <v>0</v>
      </c>
      <c r="L101" s="188"/>
      <c r="M101" s="192"/>
      <c r="S101" s="10"/>
      <c r="T101" s="10"/>
      <c r="U101" s="10"/>
      <c r="V101" s="10"/>
      <c r="W101" s="10"/>
      <c r="X101" s="10"/>
      <c r="Y101" s="10"/>
      <c r="Z101" s="10"/>
      <c r="AA101" s="10"/>
      <c r="AB101" s="10"/>
      <c r="AC101" s="10"/>
      <c r="AD101" s="10"/>
      <c r="AE101" s="10"/>
    </row>
    <row r="102" s="9" customFormat="1" ht="24.96" customHeight="1">
      <c r="A102" s="9"/>
      <c r="B102" s="181"/>
      <c r="C102" s="182"/>
      <c r="D102" s="183" t="s">
        <v>2577</v>
      </c>
      <c r="E102" s="184"/>
      <c r="F102" s="184"/>
      <c r="G102" s="184"/>
      <c r="H102" s="184"/>
      <c r="I102" s="185">
        <f>Q490</f>
        <v>0</v>
      </c>
      <c r="J102" s="185">
        <f>R490</f>
        <v>0</v>
      </c>
      <c r="K102" s="185">
        <f>K490</f>
        <v>0</v>
      </c>
      <c r="L102" s="182"/>
      <c r="M102" s="18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41"/>
      <c r="M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8"/>
      <c r="M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70"/>
      <c r="M108" s="64"/>
      <c r="S108" s="39"/>
      <c r="T108" s="39"/>
      <c r="U108" s="39"/>
      <c r="V108" s="39"/>
      <c r="W108" s="39"/>
      <c r="X108" s="39"/>
      <c r="Y108" s="39"/>
      <c r="Z108" s="39"/>
      <c r="AA108" s="39"/>
      <c r="AB108" s="39"/>
      <c r="AC108" s="39"/>
      <c r="AD108" s="39"/>
      <c r="AE108" s="39"/>
    </row>
    <row r="109" s="2" customFormat="1" ht="24.96" customHeight="1">
      <c r="A109" s="39"/>
      <c r="B109" s="40"/>
      <c r="C109" s="24" t="s">
        <v>148</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17</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6.5" customHeight="1">
      <c r="A112" s="39"/>
      <c r="B112" s="40"/>
      <c r="C112" s="41"/>
      <c r="D112" s="41"/>
      <c r="E112" s="176" t="str">
        <f>E7</f>
        <v>Úpravy náměstí Republiky v rámci MPZ Tachov</v>
      </c>
      <c r="F112" s="33"/>
      <c r="G112" s="33"/>
      <c r="H112" s="33"/>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133</v>
      </c>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401 - Veřejné osvětlení</v>
      </c>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 xml:space="preserve"> </v>
      </c>
      <c r="G116" s="41"/>
      <c r="H116" s="41"/>
      <c r="I116" s="33" t="s">
        <v>23</v>
      </c>
      <c r="J116" s="80" t="str">
        <f>IF(J12="","",J12)</f>
        <v>11. 12. 2023</v>
      </c>
      <c r="K116" s="41"/>
      <c r="L116" s="41"/>
      <c r="M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25</v>
      </c>
      <c r="D118" s="41"/>
      <c r="E118" s="41"/>
      <c r="F118" s="28" t="str">
        <f>E15</f>
        <v>Město Tachov</v>
      </c>
      <c r="G118" s="41"/>
      <c r="H118" s="41"/>
      <c r="I118" s="33" t="s">
        <v>31</v>
      </c>
      <c r="J118" s="37" t="str">
        <f>E21</f>
        <v>Ing. Václav Lacyk</v>
      </c>
      <c r="K118" s="41"/>
      <c r="L118" s="41"/>
      <c r="M118" s="64"/>
      <c r="S118" s="39"/>
      <c r="T118" s="39"/>
      <c r="U118" s="39"/>
      <c r="V118" s="39"/>
      <c r="W118" s="39"/>
      <c r="X118" s="39"/>
      <c r="Y118" s="39"/>
      <c r="Z118" s="39"/>
      <c r="AA118" s="39"/>
      <c r="AB118" s="39"/>
      <c r="AC118" s="39"/>
      <c r="AD118" s="39"/>
      <c r="AE118" s="39"/>
    </row>
    <row r="119" s="2" customFormat="1" ht="25.65" customHeight="1">
      <c r="A119" s="39"/>
      <c r="B119" s="40"/>
      <c r="C119" s="33" t="s">
        <v>29</v>
      </c>
      <c r="D119" s="41"/>
      <c r="E119" s="41"/>
      <c r="F119" s="28" t="str">
        <f>IF(E18="","",E18)</f>
        <v>Vyplň údaj</v>
      </c>
      <c r="G119" s="41"/>
      <c r="H119" s="41"/>
      <c r="I119" s="33" t="s">
        <v>33</v>
      </c>
      <c r="J119" s="37" t="str">
        <f>E24</f>
        <v>D PROJEKT PLZEŇ Nedvěd s.r.o.</v>
      </c>
      <c r="K119" s="41"/>
      <c r="L119" s="41"/>
      <c r="M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11" customFormat="1" ht="29.28" customHeight="1">
      <c r="A121" s="193"/>
      <c r="B121" s="194"/>
      <c r="C121" s="195" t="s">
        <v>149</v>
      </c>
      <c r="D121" s="196" t="s">
        <v>61</v>
      </c>
      <c r="E121" s="196" t="s">
        <v>57</v>
      </c>
      <c r="F121" s="196" t="s">
        <v>58</v>
      </c>
      <c r="G121" s="196" t="s">
        <v>150</v>
      </c>
      <c r="H121" s="196" t="s">
        <v>151</v>
      </c>
      <c r="I121" s="196" t="s">
        <v>152</v>
      </c>
      <c r="J121" s="196" t="s">
        <v>153</v>
      </c>
      <c r="K121" s="196" t="s">
        <v>143</v>
      </c>
      <c r="L121" s="197" t="s">
        <v>154</v>
      </c>
      <c r="M121" s="198"/>
      <c r="N121" s="101" t="s">
        <v>1</v>
      </c>
      <c r="O121" s="102" t="s">
        <v>40</v>
      </c>
      <c r="P121" s="102" t="s">
        <v>155</v>
      </c>
      <c r="Q121" s="102" t="s">
        <v>156</v>
      </c>
      <c r="R121" s="102" t="s">
        <v>157</v>
      </c>
      <c r="S121" s="102" t="s">
        <v>158</v>
      </c>
      <c r="T121" s="102" t="s">
        <v>159</v>
      </c>
      <c r="U121" s="102" t="s">
        <v>160</v>
      </c>
      <c r="V121" s="102" t="s">
        <v>161</v>
      </c>
      <c r="W121" s="102" t="s">
        <v>162</v>
      </c>
      <c r="X121" s="103" t="s">
        <v>163</v>
      </c>
      <c r="Y121" s="193"/>
      <c r="Z121" s="193"/>
      <c r="AA121" s="193"/>
      <c r="AB121" s="193"/>
      <c r="AC121" s="193"/>
      <c r="AD121" s="193"/>
      <c r="AE121" s="193"/>
    </row>
    <row r="122" s="2" customFormat="1" ht="22.8" customHeight="1">
      <c r="A122" s="39"/>
      <c r="B122" s="40"/>
      <c r="C122" s="108" t="s">
        <v>164</v>
      </c>
      <c r="D122" s="41"/>
      <c r="E122" s="41"/>
      <c r="F122" s="41"/>
      <c r="G122" s="41"/>
      <c r="H122" s="41"/>
      <c r="I122" s="41"/>
      <c r="J122" s="41"/>
      <c r="K122" s="199">
        <f>BK122</f>
        <v>0</v>
      </c>
      <c r="L122" s="41"/>
      <c r="M122" s="45"/>
      <c r="N122" s="104"/>
      <c r="O122" s="200"/>
      <c r="P122" s="105"/>
      <c r="Q122" s="201">
        <f>Q123+Q130+Q490</f>
        <v>0</v>
      </c>
      <c r="R122" s="201">
        <f>R123+R130+R490</f>
        <v>0</v>
      </c>
      <c r="S122" s="105"/>
      <c r="T122" s="202">
        <f>T123+T130+T490</f>
        <v>0</v>
      </c>
      <c r="U122" s="105"/>
      <c r="V122" s="202">
        <f>V123+V130+V490</f>
        <v>20.634705999999998</v>
      </c>
      <c r="W122" s="105"/>
      <c r="X122" s="203">
        <f>X123+X130+X490</f>
        <v>0.021999999999999999</v>
      </c>
      <c r="Y122" s="39"/>
      <c r="Z122" s="39"/>
      <c r="AA122" s="39"/>
      <c r="AB122" s="39"/>
      <c r="AC122" s="39"/>
      <c r="AD122" s="39"/>
      <c r="AE122" s="39"/>
      <c r="AT122" s="18" t="s">
        <v>77</v>
      </c>
      <c r="AU122" s="18" t="s">
        <v>145</v>
      </c>
      <c r="BK122" s="204">
        <f>BK123+BK130+BK490</f>
        <v>0</v>
      </c>
    </row>
    <row r="123" s="12" customFormat="1" ht="25.92" customHeight="1">
      <c r="A123" s="12"/>
      <c r="B123" s="205"/>
      <c r="C123" s="206"/>
      <c r="D123" s="207" t="s">
        <v>77</v>
      </c>
      <c r="E123" s="208" t="s">
        <v>1289</v>
      </c>
      <c r="F123" s="208" t="s">
        <v>1290</v>
      </c>
      <c r="G123" s="206"/>
      <c r="H123" s="206"/>
      <c r="I123" s="209"/>
      <c r="J123" s="209"/>
      <c r="K123" s="210">
        <f>BK123</f>
        <v>0</v>
      </c>
      <c r="L123" s="206"/>
      <c r="M123" s="211"/>
      <c r="N123" s="212"/>
      <c r="O123" s="213"/>
      <c r="P123" s="213"/>
      <c r="Q123" s="214">
        <f>Q124</f>
        <v>0</v>
      </c>
      <c r="R123" s="214">
        <f>R124</f>
        <v>0</v>
      </c>
      <c r="S123" s="213"/>
      <c r="T123" s="215">
        <f>T124</f>
        <v>0</v>
      </c>
      <c r="U123" s="213"/>
      <c r="V123" s="215">
        <f>V124</f>
        <v>0.00056999999999999998</v>
      </c>
      <c r="W123" s="213"/>
      <c r="X123" s="216">
        <f>X124</f>
        <v>0</v>
      </c>
      <c r="Y123" s="12"/>
      <c r="Z123" s="12"/>
      <c r="AA123" s="12"/>
      <c r="AB123" s="12"/>
      <c r="AC123" s="12"/>
      <c r="AD123" s="12"/>
      <c r="AE123" s="12"/>
      <c r="AR123" s="217" t="s">
        <v>88</v>
      </c>
      <c r="AT123" s="218" t="s">
        <v>77</v>
      </c>
      <c r="AU123" s="218" t="s">
        <v>78</v>
      </c>
      <c r="AY123" s="217" t="s">
        <v>167</v>
      </c>
      <c r="BK123" s="219">
        <f>BK124</f>
        <v>0</v>
      </c>
    </row>
    <row r="124" s="12" customFormat="1" ht="22.8" customHeight="1">
      <c r="A124" s="12"/>
      <c r="B124" s="205"/>
      <c r="C124" s="206"/>
      <c r="D124" s="207" t="s">
        <v>77</v>
      </c>
      <c r="E124" s="220" t="s">
        <v>2578</v>
      </c>
      <c r="F124" s="220" t="s">
        <v>2579</v>
      </c>
      <c r="G124" s="206"/>
      <c r="H124" s="206"/>
      <c r="I124" s="209"/>
      <c r="J124" s="209"/>
      <c r="K124" s="221">
        <f>BK124</f>
        <v>0</v>
      </c>
      <c r="L124" s="206"/>
      <c r="M124" s="211"/>
      <c r="N124" s="212"/>
      <c r="O124" s="213"/>
      <c r="P124" s="213"/>
      <c r="Q124" s="214">
        <f>SUM(Q125:Q129)</f>
        <v>0</v>
      </c>
      <c r="R124" s="214">
        <f>SUM(R125:R129)</f>
        <v>0</v>
      </c>
      <c r="S124" s="213"/>
      <c r="T124" s="215">
        <f>SUM(T125:T129)</f>
        <v>0</v>
      </c>
      <c r="U124" s="213"/>
      <c r="V124" s="215">
        <f>SUM(V125:V129)</f>
        <v>0.00056999999999999998</v>
      </c>
      <c r="W124" s="213"/>
      <c r="X124" s="216">
        <f>SUM(X125:X129)</f>
        <v>0</v>
      </c>
      <c r="Y124" s="12"/>
      <c r="Z124" s="12"/>
      <c r="AA124" s="12"/>
      <c r="AB124" s="12"/>
      <c r="AC124" s="12"/>
      <c r="AD124" s="12"/>
      <c r="AE124" s="12"/>
      <c r="AR124" s="217" t="s">
        <v>88</v>
      </c>
      <c r="AT124" s="218" t="s">
        <v>77</v>
      </c>
      <c r="AU124" s="218" t="s">
        <v>86</v>
      </c>
      <c r="AY124" s="217" t="s">
        <v>167</v>
      </c>
      <c r="BK124" s="219">
        <f>SUM(BK125:BK129)</f>
        <v>0</v>
      </c>
    </row>
    <row r="125" s="2" customFormat="1" ht="16.5" customHeight="1">
      <c r="A125" s="39"/>
      <c r="B125" s="40"/>
      <c r="C125" s="222" t="s">
        <v>406</v>
      </c>
      <c r="D125" s="222" t="s">
        <v>169</v>
      </c>
      <c r="E125" s="223" t="s">
        <v>2580</v>
      </c>
      <c r="F125" s="224" t="s">
        <v>2581</v>
      </c>
      <c r="G125" s="225" t="s">
        <v>182</v>
      </c>
      <c r="H125" s="226">
        <v>1</v>
      </c>
      <c r="I125" s="227"/>
      <c r="J125" s="227"/>
      <c r="K125" s="228">
        <f>ROUND(P125*H125,2)</f>
        <v>0</v>
      </c>
      <c r="L125" s="224" t="s">
        <v>1</v>
      </c>
      <c r="M125" s="45"/>
      <c r="N125" s="229" t="s">
        <v>1</v>
      </c>
      <c r="O125" s="230" t="s">
        <v>41</v>
      </c>
      <c r="P125" s="231">
        <f>I125+J125</f>
        <v>0</v>
      </c>
      <c r="Q125" s="231">
        <f>ROUND(I125*H125,2)</f>
        <v>0</v>
      </c>
      <c r="R125" s="231">
        <f>ROUND(J125*H125,2)</f>
        <v>0</v>
      </c>
      <c r="S125" s="92"/>
      <c r="T125" s="232">
        <f>S125*H125</f>
        <v>0</v>
      </c>
      <c r="U125" s="232">
        <v>0</v>
      </c>
      <c r="V125" s="232">
        <f>U125*H125</f>
        <v>0</v>
      </c>
      <c r="W125" s="232">
        <v>0</v>
      </c>
      <c r="X125" s="233">
        <f>W125*H125</f>
        <v>0</v>
      </c>
      <c r="Y125" s="39"/>
      <c r="Z125" s="39"/>
      <c r="AA125" s="39"/>
      <c r="AB125" s="39"/>
      <c r="AC125" s="39"/>
      <c r="AD125" s="39"/>
      <c r="AE125" s="39"/>
      <c r="AR125" s="234" t="s">
        <v>268</v>
      </c>
      <c r="AT125" s="234" t="s">
        <v>169</v>
      </c>
      <c r="AU125" s="234" t="s">
        <v>88</v>
      </c>
      <c r="AY125" s="18" t="s">
        <v>167</v>
      </c>
      <c r="BE125" s="235">
        <f>IF(O125="základní",K125,0)</f>
        <v>0</v>
      </c>
      <c r="BF125" s="235">
        <f>IF(O125="snížená",K125,0)</f>
        <v>0</v>
      </c>
      <c r="BG125" s="235">
        <f>IF(O125="zákl. přenesená",K125,0)</f>
        <v>0</v>
      </c>
      <c r="BH125" s="235">
        <f>IF(O125="sníž. přenesená",K125,0)</f>
        <v>0</v>
      </c>
      <c r="BI125" s="235">
        <f>IF(O125="nulová",K125,0)</f>
        <v>0</v>
      </c>
      <c r="BJ125" s="18" t="s">
        <v>86</v>
      </c>
      <c r="BK125" s="235">
        <f>ROUND(P125*H125,2)</f>
        <v>0</v>
      </c>
      <c r="BL125" s="18" t="s">
        <v>268</v>
      </c>
      <c r="BM125" s="234" t="s">
        <v>2582</v>
      </c>
    </row>
    <row r="126" s="2" customFormat="1">
      <c r="A126" s="39"/>
      <c r="B126" s="40"/>
      <c r="C126" s="41"/>
      <c r="D126" s="236" t="s">
        <v>176</v>
      </c>
      <c r="E126" s="41"/>
      <c r="F126" s="237" t="s">
        <v>2581</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176</v>
      </c>
      <c r="AU126" s="18" t="s">
        <v>88</v>
      </c>
    </row>
    <row r="127" s="2" customFormat="1">
      <c r="A127" s="39"/>
      <c r="B127" s="40"/>
      <c r="C127" s="41"/>
      <c r="D127" s="236" t="s">
        <v>186</v>
      </c>
      <c r="E127" s="41"/>
      <c r="F127" s="243" t="s">
        <v>2583</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186</v>
      </c>
      <c r="AU127" s="18" t="s">
        <v>88</v>
      </c>
    </row>
    <row r="128" s="2" customFormat="1" ht="24.15" customHeight="1">
      <c r="A128" s="39"/>
      <c r="B128" s="40"/>
      <c r="C128" s="254" t="s">
        <v>412</v>
      </c>
      <c r="D128" s="254" t="s">
        <v>345</v>
      </c>
      <c r="E128" s="255" t="s">
        <v>2584</v>
      </c>
      <c r="F128" s="256" t="s">
        <v>2585</v>
      </c>
      <c r="G128" s="257" t="s">
        <v>182</v>
      </c>
      <c r="H128" s="258">
        <v>1</v>
      </c>
      <c r="I128" s="259"/>
      <c r="J128" s="260"/>
      <c r="K128" s="261">
        <f>ROUND(P128*H128,2)</f>
        <v>0</v>
      </c>
      <c r="L128" s="256" t="s">
        <v>478</v>
      </c>
      <c r="M128" s="262"/>
      <c r="N128" s="263" t="s">
        <v>1</v>
      </c>
      <c r="O128" s="230" t="s">
        <v>41</v>
      </c>
      <c r="P128" s="231">
        <f>I128+J128</f>
        <v>0</v>
      </c>
      <c r="Q128" s="231">
        <f>ROUND(I128*H128,2)</f>
        <v>0</v>
      </c>
      <c r="R128" s="231">
        <f>ROUND(J128*H128,2)</f>
        <v>0</v>
      </c>
      <c r="S128" s="92"/>
      <c r="T128" s="232">
        <f>S128*H128</f>
        <v>0</v>
      </c>
      <c r="U128" s="232">
        <v>0.00056999999999999998</v>
      </c>
      <c r="V128" s="232">
        <f>U128*H128</f>
        <v>0.00056999999999999998</v>
      </c>
      <c r="W128" s="232">
        <v>0</v>
      </c>
      <c r="X128" s="233">
        <f>W128*H128</f>
        <v>0</v>
      </c>
      <c r="Y128" s="39"/>
      <c r="Z128" s="39"/>
      <c r="AA128" s="39"/>
      <c r="AB128" s="39"/>
      <c r="AC128" s="39"/>
      <c r="AD128" s="39"/>
      <c r="AE128" s="39"/>
      <c r="AR128" s="234" t="s">
        <v>372</v>
      </c>
      <c r="AT128" s="234" t="s">
        <v>345</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268</v>
      </c>
      <c r="BM128" s="234" t="s">
        <v>2586</v>
      </c>
    </row>
    <row r="129" s="2" customFormat="1">
      <c r="A129" s="39"/>
      <c r="B129" s="40"/>
      <c r="C129" s="41"/>
      <c r="D129" s="236" t="s">
        <v>176</v>
      </c>
      <c r="E129" s="41"/>
      <c r="F129" s="237" t="s">
        <v>2587</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12" customFormat="1" ht="25.92" customHeight="1">
      <c r="A130" s="12"/>
      <c r="B130" s="205"/>
      <c r="C130" s="206"/>
      <c r="D130" s="207" t="s">
        <v>77</v>
      </c>
      <c r="E130" s="208" t="s">
        <v>345</v>
      </c>
      <c r="F130" s="208" t="s">
        <v>2588</v>
      </c>
      <c r="G130" s="206"/>
      <c r="H130" s="206"/>
      <c r="I130" s="209"/>
      <c r="J130" s="209"/>
      <c r="K130" s="210">
        <f>BK130</f>
        <v>0</v>
      </c>
      <c r="L130" s="206"/>
      <c r="M130" s="211"/>
      <c r="N130" s="212"/>
      <c r="O130" s="213"/>
      <c r="P130" s="213"/>
      <c r="Q130" s="214">
        <f>Q131+Q347</f>
        <v>0</v>
      </c>
      <c r="R130" s="214">
        <f>R131+R347</f>
        <v>0</v>
      </c>
      <c r="S130" s="213"/>
      <c r="T130" s="215">
        <f>T131+T347</f>
        <v>0</v>
      </c>
      <c r="U130" s="213"/>
      <c r="V130" s="215">
        <f>V131+V347</f>
        <v>20.634135999999998</v>
      </c>
      <c r="W130" s="213"/>
      <c r="X130" s="216">
        <f>X131+X347</f>
        <v>0.021999999999999999</v>
      </c>
      <c r="Y130" s="12"/>
      <c r="Z130" s="12"/>
      <c r="AA130" s="12"/>
      <c r="AB130" s="12"/>
      <c r="AC130" s="12"/>
      <c r="AD130" s="12"/>
      <c r="AE130" s="12"/>
      <c r="AR130" s="217" t="s">
        <v>188</v>
      </c>
      <c r="AT130" s="218" t="s">
        <v>77</v>
      </c>
      <c r="AU130" s="218" t="s">
        <v>78</v>
      </c>
      <c r="AY130" s="217" t="s">
        <v>167</v>
      </c>
      <c r="BK130" s="219">
        <f>BK131+BK347</f>
        <v>0</v>
      </c>
    </row>
    <row r="131" s="12" customFormat="1" ht="22.8" customHeight="1">
      <c r="A131" s="12"/>
      <c r="B131" s="205"/>
      <c r="C131" s="206"/>
      <c r="D131" s="207" t="s">
        <v>77</v>
      </c>
      <c r="E131" s="220" t="s">
        <v>2589</v>
      </c>
      <c r="F131" s="220" t="s">
        <v>2590</v>
      </c>
      <c r="G131" s="206"/>
      <c r="H131" s="206"/>
      <c r="I131" s="209"/>
      <c r="J131" s="209"/>
      <c r="K131" s="221">
        <f>BK131</f>
        <v>0</v>
      </c>
      <c r="L131" s="206"/>
      <c r="M131" s="211"/>
      <c r="N131" s="212"/>
      <c r="O131" s="213"/>
      <c r="P131" s="213"/>
      <c r="Q131" s="214">
        <f>SUM(Q132:Q346)</f>
        <v>0</v>
      </c>
      <c r="R131" s="214">
        <f>SUM(R132:R346)</f>
        <v>0</v>
      </c>
      <c r="S131" s="213"/>
      <c r="T131" s="215">
        <f>SUM(T132:T346)</f>
        <v>0</v>
      </c>
      <c r="U131" s="213"/>
      <c r="V131" s="215">
        <f>SUM(V132:V346)</f>
        <v>2.1309814999999999</v>
      </c>
      <c r="W131" s="213"/>
      <c r="X131" s="216">
        <f>SUM(X132:X346)</f>
        <v>0.021999999999999999</v>
      </c>
      <c r="Y131" s="12"/>
      <c r="Z131" s="12"/>
      <c r="AA131" s="12"/>
      <c r="AB131" s="12"/>
      <c r="AC131" s="12"/>
      <c r="AD131" s="12"/>
      <c r="AE131" s="12"/>
      <c r="AR131" s="217" t="s">
        <v>188</v>
      </c>
      <c r="AT131" s="218" t="s">
        <v>77</v>
      </c>
      <c r="AU131" s="218" t="s">
        <v>86</v>
      </c>
      <c r="AY131" s="217" t="s">
        <v>167</v>
      </c>
      <c r="BK131" s="219">
        <f>SUM(BK132:BK346)</f>
        <v>0</v>
      </c>
    </row>
    <row r="132" s="2" customFormat="1" ht="33" customHeight="1">
      <c r="A132" s="39"/>
      <c r="B132" s="40"/>
      <c r="C132" s="222" t="s">
        <v>251</v>
      </c>
      <c r="D132" s="222" t="s">
        <v>169</v>
      </c>
      <c r="E132" s="223" t="s">
        <v>2591</v>
      </c>
      <c r="F132" s="224" t="s">
        <v>2592</v>
      </c>
      <c r="G132" s="225" t="s">
        <v>182</v>
      </c>
      <c r="H132" s="226">
        <v>81</v>
      </c>
      <c r="I132" s="227"/>
      <c r="J132" s="227"/>
      <c r="K132" s="228">
        <f>ROUND(P132*H132,2)</f>
        <v>0</v>
      </c>
      <c r="L132" s="224" t="s">
        <v>478</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774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774</v>
      </c>
      <c r="BM132" s="234" t="s">
        <v>2593</v>
      </c>
    </row>
    <row r="133" s="2" customFormat="1">
      <c r="A133" s="39"/>
      <c r="B133" s="40"/>
      <c r="C133" s="41"/>
      <c r="D133" s="236" t="s">
        <v>176</v>
      </c>
      <c r="E133" s="41"/>
      <c r="F133" s="237" t="s">
        <v>2594</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2595</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2" customFormat="1" ht="33" customHeight="1">
      <c r="A135" s="39"/>
      <c r="B135" s="40"/>
      <c r="C135" s="222" t="s">
        <v>257</v>
      </c>
      <c r="D135" s="222" t="s">
        <v>169</v>
      </c>
      <c r="E135" s="223" t="s">
        <v>2596</v>
      </c>
      <c r="F135" s="224" t="s">
        <v>2597</v>
      </c>
      <c r="G135" s="225" t="s">
        <v>182</v>
      </c>
      <c r="H135" s="226">
        <v>18</v>
      </c>
      <c r="I135" s="227"/>
      <c r="J135" s="227"/>
      <c r="K135" s="228">
        <f>ROUND(P135*H135,2)</f>
        <v>0</v>
      </c>
      <c r="L135" s="224" t="s">
        <v>478</v>
      </c>
      <c r="M135" s="45"/>
      <c r="N135" s="229" t="s">
        <v>1</v>
      </c>
      <c r="O135" s="230" t="s">
        <v>41</v>
      </c>
      <c r="P135" s="231">
        <f>I135+J135</f>
        <v>0</v>
      </c>
      <c r="Q135" s="231">
        <f>ROUND(I135*H135,2)</f>
        <v>0</v>
      </c>
      <c r="R135" s="231">
        <f>ROUND(J135*H135,2)</f>
        <v>0</v>
      </c>
      <c r="S135" s="92"/>
      <c r="T135" s="232">
        <f>S135*H135</f>
        <v>0</v>
      </c>
      <c r="U135" s="232">
        <v>0</v>
      </c>
      <c r="V135" s="232">
        <f>U135*H135</f>
        <v>0</v>
      </c>
      <c r="W135" s="232">
        <v>0</v>
      </c>
      <c r="X135" s="233">
        <f>W135*H135</f>
        <v>0</v>
      </c>
      <c r="Y135" s="39"/>
      <c r="Z135" s="39"/>
      <c r="AA135" s="39"/>
      <c r="AB135" s="39"/>
      <c r="AC135" s="39"/>
      <c r="AD135" s="39"/>
      <c r="AE135" s="39"/>
      <c r="AR135" s="234" t="s">
        <v>774</v>
      </c>
      <c r="AT135" s="234" t="s">
        <v>169</v>
      </c>
      <c r="AU135" s="234" t="s">
        <v>88</v>
      </c>
      <c r="AY135" s="18" t="s">
        <v>167</v>
      </c>
      <c r="BE135" s="235">
        <f>IF(O135="základní",K135,0)</f>
        <v>0</v>
      </c>
      <c r="BF135" s="235">
        <f>IF(O135="snížená",K135,0)</f>
        <v>0</v>
      </c>
      <c r="BG135" s="235">
        <f>IF(O135="zákl. přenesená",K135,0)</f>
        <v>0</v>
      </c>
      <c r="BH135" s="235">
        <f>IF(O135="sníž. přenesená",K135,0)</f>
        <v>0</v>
      </c>
      <c r="BI135" s="235">
        <f>IF(O135="nulová",K135,0)</f>
        <v>0</v>
      </c>
      <c r="BJ135" s="18" t="s">
        <v>86</v>
      </c>
      <c r="BK135" s="235">
        <f>ROUND(P135*H135,2)</f>
        <v>0</v>
      </c>
      <c r="BL135" s="18" t="s">
        <v>774</v>
      </c>
      <c r="BM135" s="234" t="s">
        <v>2598</v>
      </c>
    </row>
    <row r="136" s="2" customFormat="1">
      <c r="A136" s="39"/>
      <c r="B136" s="40"/>
      <c r="C136" s="41"/>
      <c r="D136" s="236" t="s">
        <v>176</v>
      </c>
      <c r="E136" s="41"/>
      <c r="F136" s="237" t="s">
        <v>2599</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176</v>
      </c>
      <c r="AU136" s="18" t="s">
        <v>88</v>
      </c>
    </row>
    <row r="137" s="2" customFormat="1">
      <c r="A137" s="39"/>
      <c r="B137" s="40"/>
      <c r="C137" s="41"/>
      <c r="D137" s="241" t="s">
        <v>178</v>
      </c>
      <c r="E137" s="41"/>
      <c r="F137" s="242" t="s">
        <v>2600</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178</v>
      </c>
      <c r="AU137" s="18" t="s">
        <v>88</v>
      </c>
    </row>
    <row r="138" s="2" customFormat="1" ht="33" customHeight="1">
      <c r="A138" s="39"/>
      <c r="B138" s="40"/>
      <c r="C138" s="222" t="s">
        <v>9</v>
      </c>
      <c r="D138" s="222" t="s">
        <v>169</v>
      </c>
      <c r="E138" s="223" t="s">
        <v>2601</v>
      </c>
      <c r="F138" s="224" t="s">
        <v>2602</v>
      </c>
      <c r="G138" s="225" t="s">
        <v>182</v>
      </c>
      <c r="H138" s="226">
        <v>1</v>
      </c>
      <c r="I138" s="227"/>
      <c r="J138" s="227"/>
      <c r="K138" s="228">
        <f>ROUND(P138*H138,2)</f>
        <v>0</v>
      </c>
      <c r="L138" s="224" t="s">
        <v>478</v>
      </c>
      <c r="M138" s="45"/>
      <c r="N138" s="229" t="s">
        <v>1</v>
      </c>
      <c r="O138" s="230" t="s">
        <v>41</v>
      </c>
      <c r="P138" s="231">
        <f>I138+J138</f>
        <v>0</v>
      </c>
      <c r="Q138" s="231">
        <f>ROUND(I138*H138,2)</f>
        <v>0</v>
      </c>
      <c r="R138" s="231">
        <f>ROUND(J138*H138,2)</f>
        <v>0</v>
      </c>
      <c r="S138" s="92"/>
      <c r="T138" s="232">
        <f>S138*H138</f>
        <v>0</v>
      </c>
      <c r="U138" s="232">
        <v>0</v>
      </c>
      <c r="V138" s="232">
        <f>U138*H138</f>
        <v>0</v>
      </c>
      <c r="W138" s="232">
        <v>0</v>
      </c>
      <c r="X138" s="233">
        <f>W138*H138</f>
        <v>0</v>
      </c>
      <c r="Y138" s="39"/>
      <c r="Z138" s="39"/>
      <c r="AA138" s="39"/>
      <c r="AB138" s="39"/>
      <c r="AC138" s="39"/>
      <c r="AD138" s="39"/>
      <c r="AE138" s="39"/>
      <c r="AR138" s="234" t="s">
        <v>774</v>
      </c>
      <c r="AT138" s="234" t="s">
        <v>169</v>
      </c>
      <c r="AU138" s="234" t="s">
        <v>88</v>
      </c>
      <c r="AY138" s="18" t="s">
        <v>167</v>
      </c>
      <c r="BE138" s="235">
        <f>IF(O138="základní",K138,0)</f>
        <v>0</v>
      </c>
      <c r="BF138" s="235">
        <f>IF(O138="snížená",K138,0)</f>
        <v>0</v>
      </c>
      <c r="BG138" s="235">
        <f>IF(O138="zákl. přenesená",K138,0)</f>
        <v>0</v>
      </c>
      <c r="BH138" s="235">
        <f>IF(O138="sníž. přenesená",K138,0)</f>
        <v>0</v>
      </c>
      <c r="BI138" s="235">
        <f>IF(O138="nulová",K138,0)</f>
        <v>0</v>
      </c>
      <c r="BJ138" s="18" t="s">
        <v>86</v>
      </c>
      <c r="BK138" s="235">
        <f>ROUND(P138*H138,2)</f>
        <v>0</v>
      </c>
      <c r="BL138" s="18" t="s">
        <v>774</v>
      </c>
      <c r="BM138" s="234" t="s">
        <v>2603</v>
      </c>
    </row>
    <row r="139" s="2" customFormat="1">
      <c r="A139" s="39"/>
      <c r="B139" s="40"/>
      <c r="C139" s="41"/>
      <c r="D139" s="236" t="s">
        <v>176</v>
      </c>
      <c r="E139" s="41"/>
      <c r="F139" s="237" t="s">
        <v>2604</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176</v>
      </c>
      <c r="AU139" s="18" t="s">
        <v>88</v>
      </c>
    </row>
    <row r="140" s="2" customFormat="1">
      <c r="A140" s="39"/>
      <c r="B140" s="40"/>
      <c r="C140" s="41"/>
      <c r="D140" s="241" t="s">
        <v>178</v>
      </c>
      <c r="E140" s="41"/>
      <c r="F140" s="242" t="s">
        <v>2605</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178</v>
      </c>
      <c r="AU140" s="18" t="s">
        <v>88</v>
      </c>
    </row>
    <row r="141" s="2" customFormat="1" ht="16.5" customHeight="1">
      <c r="A141" s="39"/>
      <c r="B141" s="40"/>
      <c r="C141" s="254" t="s">
        <v>268</v>
      </c>
      <c r="D141" s="254" t="s">
        <v>345</v>
      </c>
      <c r="E141" s="255" t="s">
        <v>2606</v>
      </c>
      <c r="F141" s="256" t="s">
        <v>2607</v>
      </c>
      <c r="G141" s="257" t="s">
        <v>576</v>
      </c>
      <c r="H141" s="258">
        <v>1</v>
      </c>
      <c r="I141" s="259"/>
      <c r="J141" s="260"/>
      <c r="K141" s="261">
        <f>ROUND(P141*H141,2)</f>
        <v>0</v>
      </c>
      <c r="L141" s="256" t="s">
        <v>1</v>
      </c>
      <c r="M141" s="262"/>
      <c r="N141" s="263" t="s">
        <v>1</v>
      </c>
      <c r="O141" s="230" t="s">
        <v>41</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2608</v>
      </c>
      <c r="AT141" s="234" t="s">
        <v>345</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774</v>
      </c>
      <c r="BM141" s="234" t="s">
        <v>2609</v>
      </c>
    </row>
    <row r="142" s="2" customFormat="1">
      <c r="A142" s="39"/>
      <c r="B142" s="40"/>
      <c r="C142" s="41"/>
      <c r="D142" s="236" t="s">
        <v>176</v>
      </c>
      <c r="E142" s="41"/>
      <c r="F142" s="237" t="s">
        <v>2610</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ht="16.5" customHeight="1">
      <c r="A143" s="39"/>
      <c r="B143" s="40"/>
      <c r="C143" s="222" t="s">
        <v>879</v>
      </c>
      <c r="D143" s="222" t="s">
        <v>169</v>
      </c>
      <c r="E143" s="223" t="s">
        <v>2611</v>
      </c>
      <c r="F143" s="224" t="s">
        <v>2612</v>
      </c>
      <c r="G143" s="225" t="s">
        <v>182</v>
      </c>
      <c r="H143" s="226">
        <v>3</v>
      </c>
      <c r="I143" s="227"/>
      <c r="J143" s="227"/>
      <c r="K143" s="228">
        <f>ROUND(P143*H143,2)</f>
        <v>0</v>
      </c>
      <c r="L143" s="224" t="s">
        <v>1</v>
      </c>
      <c r="M143" s="45"/>
      <c r="N143" s="229" t="s">
        <v>1</v>
      </c>
      <c r="O143" s="230" t="s">
        <v>41</v>
      </c>
      <c r="P143" s="231">
        <f>I143+J143</f>
        <v>0</v>
      </c>
      <c r="Q143" s="231">
        <f>ROUND(I143*H143,2)</f>
        <v>0</v>
      </c>
      <c r="R143" s="231">
        <f>ROUND(J143*H143,2)</f>
        <v>0</v>
      </c>
      <c r="S143" s="92"/>
      <c r="T143" s="232">
        <f>S143*H143</f>
        <v>0</v>
      </c>
      <c r="U143" s="232">
        <v>0</v>
      </c>
      <c r="V143" s="232">
        <f>U143*H143</f>
        <v>0</v>
      </c>
      <c r="W143" s="232">
        <v>0</v>
      </c>
      <c r="X143" s="233">
        <f>W143*H143</f>
        <v>0</v>
      </c>
      <c r="Y143" s="39"/>
      <c r="Z143" s="39"/>
      <c r="AA143" s="39"/>
      <c r="AB143" s="39"/>
      <c r="AC143" s="39"/>
      <c r="AD143" s="39"/>
      <c r="AE143" s="39"/>
      <c r="AR143" s="234" t="s">
        <v>774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774</v>
      </c>
      <c r="BM143" s="234" t="s">
        <v>2613</v>
      </c>
    </row>
    <row r="144" s="2" customFormat="1">
      <c r="A144" s="39"/>
      <c r="B144" s="40"/>
      <c r="C144" s="41"/>
      <c r="D144" s="236" t="s">
        <v>176</v>
      </c>
      <c r="E144" s="41"/>
      <c r="F144" s="237" t="s">
        <v>2612</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ht="16.5" customHeight="1">
      <c r="A145" s="39"/>
      <c r="B145" s="40"/>
      <c r="C145" s="254" t="s">
        <v>881</v>
      </c>
      <c r="D145" s="254" t="s">
        <v>345</v>
      </c>
      <c r="E145" s="255" t="s">
        <v>2614</v>
      </c>
      <c r="F145" s="256" t="s">
        <v>2615</v>
      </c>
      <c r="G145" s="257" t="s">
        <v>2616</v>
      </c>
      <c r="H145" s="258">
        <v>3</v>
      </c>
      <c r="I145" s="259"/>
      <c r="J145" s="260"/>
      <c r="K145" s="261">
        <f>ROUND(P145*H145,2)</f>
        <v>0</v>
      </c>
      <c r="L145" s="256" t="s">
        <v>1</v>
      </c>
      <c r="M145" s="262"/>
      <c r="N145" s="263" t="s">
        <v>1</v>
      </c>
      <c r="O145" s="230" t="s">
        <v>41</v>
      </c>
      <c r="P145" s="231">
        <f>I145+J145</f>
        <v>0</v>
      </c>
      <c r="Q145" s="231">
        <f>ROUND(I145*H145,2)</f>
        <v>0</v>
      </c>
      <c r="R145" s="231">
        <f>ROUND(J145*H145,2)</f>
        <v>0</v>
      </c>
      <c r="S145" s="92"/>
      <c r="T145" s="232">
        <f>S145*H145</f>
        <v>0</v>
      </c>
      <c r="U145" s="232">
        <v>0</v>
      </c>
      <c r="V145" s="232">
        <f>U145*H145</f>
        <v>0</v>
      </c>
      <c r="W145" s="232">
        <v>0</v>
      </c>
      <c r="X145" s="233">
        <f>W145*H145</f>
        <v>0</v>
      </c>
      <c r="Y145" s="39"/>
      <c r="Z145" s="39"/>
      <c r="AA145" s="39"/>
      <c r="AB145" s="39"/>
      <c r="AC145" s="39"/>
      <c r="AD145" s="39"/>
      <c r="AE145" s="39"/>
      <c r="AR145" s="234" t="s">
        <v>2608</v>
      </c>
      <c r="AT145" s="234" t="s">
        <v>345</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774</v>
      </c>
      <c r="BM145" s="234" t="s">
        <v>2617</v>
      </c>
    </row>
    <row r="146" s="2" customFormat="1">
      <c r="A146" s="39"/>
      <c r="B146" s="40"/>
      <c r="C146" s="41"/>
      <c r="D146" s="236" t="s">
        <v>176</v>
      </c>
      <c r="E146" s="41"/>
      <c r="F146" s="237" t="s">
        <v>2618</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36" t="s">
        <v>186</v>
      </c>
      <c r="E147" s="41"/>
      <c r="F147" s="243" t="s">
        <v>2619</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186</v>
      </c>
      <c r="AU147" s="18" t="s">
        <v>88</v>
      </c>
    </row>
    <row r="148" s="2" customFormat="1" ht="33" customHeight="1">
      <c r="A148" s="39"/>
      <c r="B148" s="40"/>
      <c r="C148" s="222" t="s">
        <v>732</v>
      </c>
      <c r="D148" s="222" t="s">
        <v>169</v>
      </c>
      <c r="E148" s="223" t="s">
        <v>2620</v>
      </c>
      <c r="F148" s="224" t="s">
        <v>2621</v>
      </c>
      <c r="G148" s="225" t="s">
        <v>182</v>
      </c>
      <c r="H148" s="226">
        <v>1</v>
      </c>
      <c r="I148" s="227"/>
      <c r="J148" s="227"/>
      <c r="K148" s="228">
        <f>ROUND(P148*H148,2)</f>
        <v>0</v>
      </c>
      <c r="L148" s="224" t="s">
        <v>478</v>
      </c>
      <c r="M148" s="45"/>
      <c r="N148" s="229" t="s">
        <v>1</v>
      </c>
      <c r="O148" s="230" t="s">
        <v>41</v>
      </c>
      <c r="P148" s="231">
        <f>I148+J148</f>
        <v>0</v>
      </c>
      <c r="Q148" s="231">
        <f>ROUND(I148*H148,2)</f>
        <v>0</v>
      </c>
      <c r="R148" s="231">
        <f>ROUND(J148*H148,2)</f>
        <v>0</v>
      </c>
      <c r="S148" s="92"/>
      <c r="T148" s="232">
        <f>S148*H148</f>
        <v>0</v>
      </c>
      <c r="U148" s="232">
        <v>0</v>
      </c>
      <c r="V148" s="232">
        <f>U148*H148</f>
        <v>0</v>
      </c>
      <c r="W148" s="232">
        <v>0</v>
      </c>
      <c r="X148" s="233">
        <f>W148*H148</f>
        <v>0</v>
      </c>
      <c r="Y148" s="39"/>
      <c r="Z148" s="39"/>
      <c r="AA148" s="39"/>
      <c r="AB148" s="39"/>
      <c r="AC148" s="39"/>
      <c r="AD148" s="39"/>
      <c r="AE148" s="39"/>
      <c r="AR148" s="234" t="s">
        <v>774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774</v>
      </c>
      <c r="BM148" s="234" t="s">
        <v>2622</v>
      </c>
    </row>
    <row r="149" s="2" customFormat="1">
      <c r="A149" s="39"/>
      <c r="B149" s="40"/>
      <c r="C149" s="41"/>
      <c r="D149" s="236" t="s">
        <v>176</v>
      </c>
      <c r="E149" s="41"/>
      <c r="F149" s="237" t="s">
        <v>2621</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2623</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2" customFormat="1" ht="16.5" customHeight="1">
      <c r="A151" s="39"/>
      <c r="B151" s="40"/>
      <c r="C151" s="254" t="s">
        <v>736</v>
      </c>
      <c r="D151" s="254" t="s">
        <v>345</v>
      </c>
      <c r="E151" s="255" t="s">
        <v>2624</v>
      </c>
      <c r="F151" s="256" t="s">
        <v>2625</v>
      </c>
      <c r="G151" s="257" t="s">
        <v>2616</v>
      </c>
      <c r="H151" s="258">
        <v>1</v>
      </c>
      <c r="I151" s="259"/>
      <c r="J151" s="260"/>
      <c r="K151" s="261">
        <f>ROUND(P151*H151,2)</f>
        <v>0</v>
      </c>
      <c r="L151" s="256" t="s">
        <v>1</v>
      </c>
      <c r="M151" s="262"/>
      <c r="N151" s="263" t="s">
        <v>1</v>
      </c>
      <c r="O151" s="230" t="s">
        <v>41</v>
      </c>
      <c r="P151" s="231">
        <f>I151+J151</f>
        <v>0</v>
      </c>
      <c r="Q151" s="231">
        <f>ROUND(I151*H151,2)</f>
        <v>0</v>
      </c>
      <c r="R151" s="231">
        <f>ROUND(J151*H151,2)</f>
        <v>0</v>
      </c>
      <c r="S151" s="92"/>
      <c r="T151" s="232">
        <f>S151*H151</f>
        <v>0</v>
      </c>
      <c r="U151" s="232">
        <v>0</v>
      </c>
      <c r="V151" s="232">
        <f>U151*H151</f>
        <v>0</v>
      </c>
      <c r="W151" s="232">
        <v>0</v>
      </c>
      <c r="X151" s="233">
        <f>W151*H151</f>
        <v>0</v>
      </c>
      <c r="Y151" s="39"/>
      <c r="Z151" s="39"/>
      <c r="AA151" s="39"/>
      <c r="AB151" s="39"/>
      <c r="AC151" s="39"/>
      <c r="AD151" s="39"/>
      <c r="AE151" s="39"/>
      <c r="AR151" s="234" t="s">
        <v>2608</v>
      </c>
      <c r="AT151" s="234" t="s">
        <v>345</v>
      </c>
      <c r="AU151" s="234" t="s">
        <v>88</v>
      </c>
      <c r="AY151" s="18" t="s">
        <v>167</v>
      </c>
      <c r="BE151" s="235">
        <f>IF(O151="základní",K151,0)</f>
        <v>0</v>
      </c>
      <c r="BF151" s="235">
        <f>IF(O151="snížená",K151,0)</f>
        <v>0</v>
      </c>
      <c r="BG151" s="235">
        <f>IF(O151="zákl. přenesená",K151,0)</f>
        <v>0</v>
      </c>
      <c r="BH151" s="235">
        <f>IF(O151="sníž. přenesená",K151,0)</f>
        <v>0</v>
      </c>
      <c r="BI151" s="235">
        <f>IF(O151="nulová",K151,0)</f>
        <v>0</v>
      </c>
      <c r="BJ151" s="18" t="s">
        <v>86</v>
      </c>
      <c r="BK151" s="235">
        <f>ROUND(P151*H151,2)</f>
        <v>0</v>
      </c>
      <c r="BL151" s="18" t="s">
        <v>774</v>
      </c>
      <c r="BM151" s="234" t="s">
        <v>2626</v>
      </c>
    </row>
    <row r="152" s="2" customFormat="1">
      <c r="A152" s="39"/>
      <c r="B152" s="40"/>
      <c r="C152" s="41"/>
      <c r="D152" s="236" t="s">
        <v>176</v>
      </c>
      <c r="E152" s="41"/>
      <c r="F152" s="237" t="s">
        <v>2627</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176</v>
      </c>
      <c r="AU152" s="18" t="s">
        <v>88</v>
      </c>
    </row>
    <row r="153" s="2" customFormat="1">
      <c r="A153" s="39"/>
      <c r="B153" s="40"/>
      <c r="C153" s="41"/>
      <c r="D153" s="236" t="s">
        <v>186</v>
      </c>
      <c r="E153" s="41"/>
      <c r="F153" s="243" t="s">
        <v>2628</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186</v>
      </c>
      <c r="AU153" s="18" t="s">
        <v>88</v>
      </c>
    </row>
    <row r="154" s="2" customFormat="1" ht="33" customHeight="1">
      <c r="A154" s="39"/>
      <c r="B154" s="40"/>
      <c r="C154" s="222" t="s">
        <v>740</v>
      </c>
      <c r="D154" s="222" t="s">
        <v>169</v>
      </c>
      <c r="E154" s="223" t="s">
        <v>2620</v>
      </c>
      <c r="F154" s="224" t="s">
        <v>2621</v>
      </c>
      <c r="G154" s="225" t="s">
        <v>182</v>
      </c>
      <c r="H154" s="226">
        <v>17</v>
      </c>
      <c r="I154" s="227"/>
      <c r="J154" s="227"/>
      <c r="K154" s="228">
        <f>ROUND(P154*H154,2)</f>
        <v>0</v>
      </c>
      <c r="L154" s="224" t="s">
        <v>478</v>
      </c>
      <c r="M154" s="45"/>
      <c r="N154" s="229" t="s">
        <v>1</v>
      </c>
      <c r="O154" s="230" t="s">
        <v>41</v>
      </c>
      <c r="P154" s="231">
        <f>I154+J154</f>
        <v>0</v>
      </c>
      <c r="Q154" s="231">
        <f>ROUND(I154*H154,2)</f>
        <v>0</v>
      </c>
      <c r="R154" s="231">
        <f>ROUND(J154*H154,2)</f>
        <v>0</v>
      </c>
      <c r="S154" s="92"/>
      <c r="T154" s="232">
        <f>S154*H154</f>
        <v>0</v>
      </c>
      <c r="U154" s="232">
        <v>0</v>
      </c>
      <c r="V154" s="232">
        <f>U154*H154</f>
        <v>0</v>
      </c>
      <c r="W154" s="232">
        <v>0</v>
      </c>
      <c r="X154" s="233">
        <f>W154*H154</f>
        <v>0</v>
      </c>
      <c r="Y154" s="39"/>
      <c r="Z154" s="39"/>
      <c r="AA154" s="39"/>
      <c r="AB154" s="39"/>
      <c r="AC154" s="39"/>
      <c r="AD154" s="39"/>
      <c r="AE154" s="39"/>
      <c r="AR154" s="234" t="s">
        <v>774</v>
      </c>
      <c r="AT154" s="234" t="s">
        <v>169</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774</v>
      </c>
      <c r="BM154" s="234" t="s">
        <v>2629</v>
      </c>
    </row>
    <row r="155" s="2" customFormat="1">
      <c r="A155" s="39"/>
      <c r="B155" s="40"/>
      <c r="C155" s="41"/>
      <c r="D155" s="236" t="s">
        <v>176</v>
      </c>
      <c r="E155" s="41"/>
      <c r="F155" s="237" t="s">
        <v>2621</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41" t="s">
        <v>178</v>
      </c>
      <c r="E156" s="41"/>
      <c r="F156" s="242" t="s">
        <v>2623</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178</v>
      </c>
      <c r="AU156" s="18" t="s">
        <v>88</v>
      </c>
    </row>
    <row r="157" s="2" customFormat="1" ht="16.5" customHeight="1">
      <c r="A157" s="39"/>
      <c r="B157" s="40"/>
      <c r="C157" s="254" t="s">
        <v>746</v>
      </c>
      <c r="D157" s="254" t="s">
        <v>345</v>
      </c>
      <c r="E157" s="255" t="s">
        <v>2630</v>
      </c>
      <c r="F157" s="256" t="s">
        <v>2625</v>
      </c>
      <c r="G157" s="257" t="s">
        <v>2616</v>
      </c>
      <c r="H157" s="258">
        <v>17</v>
      </c>
      <c r="I157" s="259"/>
      <c r="J157" s="260"/>
      <c r="K157" s="261">
        <f>ROUND(P157*H157,2)</f>
        <v>0</v>
      </c>
      <c r="L157" s="256" t="s">
        <v>1</v>
      </c>
      <c r="M157" s="262"/>
      <c r="N157" s="263" t="s">
        <v>1</v>
      </c>
      <c r="O157" s="230" t="s">
        <v>41</v>
      </c>
      <c r="P157" s="231">
        <f>I157+J157</f>
        <v>0</v>
      </c>
      <c r="Q157" s="231">
        <f>ROUND(I157*H157,2)</f>
        <v>0</v>
      </c>
      <c r="R157" s="231">
        <f>ROUND(J157*H157,2)</f>
        <v>0</v>
      </c>
      <c r="S157" s="92"/>
      <c r="T157" s="232">
        <f>S157*H157</f>
        <v>0</v>
      </c>
      <c r="U157" s="232">
        <v>0</v>
      </c>
      <c r="V157" s="232">
        <f>U157*H157</f>
        <v>0</v>
      </c>
      <c r="W157" s="232">
        <v>0</v>
      </c>
      <c r="X157" s="233">
        <f>W157*H157</f>
        <v>0</v>
      </c>
      <c r="Y157" s="39"/>
      <c r="Z157" s="39"/>
      <c r="AA157" s="39"/>
      <c r="AB157" s="39"/>
      <c r="AC157" s="39"/>
      <c r="AD157" s="39"/>
      <c r="AE157" s="39"/>
      <c r="AR157" s="234" t="s">
        <v>2608</v>
      </c>
      <c r="AT157" s="234" t="s">
        <v>345</v>
      </c>
      <c r="AU157" s="234" t="s">
        <v>88</v>
      </c>
      <c r="AY157" s="18" t="s">
        <v>167</v>
      </c>
      <c r="BE157" s="235">
        <f>IF(O157="základní",K157,0)</f>
        <v>0</v>
      </c>
      <c r="BF157" s="235">
        <f>IF(O157="snížená",K157,0)</f>
        <v>0</v>
      </c>
      <c r="BG157" s="235">
        <f>IF(O157="zákl. přenesená",K157,0)</f>
        <v>0</v>
      </c>
      <c r="BH157" s="235">
        <f>IF(O157="sníž. přenesená",K157,0)</f>
        <v>0</v>
      </c>
      <c r="BI157" s="235">
        <f>IF(O157="nulová",K157,0)</f>
        <v>0</v>
      </c>
      <c r="BJ157" s="18" t="s">
        <v>86</v>
      </c>
      <c r="BK157" s="235">
        <f>ROUND(P157*H157,2)</f>
        <v>0</v>
      </c>
      <c r="BL157" s="18" t="s">
        <v>774</v>
      </c>
      <c r="BM157" s="234" t="s">
        <v>2631</v>
      </c>
    </row>
    <row r="158" s="2" customFormat="1">
      <c r="A158" s="39"/>
      <c r="B158" s="40"/>
      <c r="C158" s="41"/>
      <c r="D158" s="236" t="s">
        <v>176</v>
      </c>
      <c r="E158" s="41"/>
      <c r="F158" s="237" t="s">
        <v>2632</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176</v>
      </c>
      <c r="AU158" s="18" t="s">
        <v>88</v>
      </c>
    </row>
    <row r="159" s="2" customFormat="1">
      <c r="A159" s="39"/>
      <c r="B159" s="40"/>
      <c r="C159" s="41"/>
      <c r="D159" s="236" t="s">
        <v>186</v>
      </c>
      <c r="E159" s="41"/>
      <c r="F159" s="243" t="s">
        <v>2633</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186</v>
      </c>
      <c r="AU159" s="18" t="s">
        <v>88</v>
      </c>
    </row>
    <row r="160" s="2" customFormat="1" ht="33" customHeight="1">
      <c r="A160" s="39"/>
      <c r="B160" s="40"/>
      <c r="C160" s="222" t="s">
        <v>751</v>
      </c>
      <c r="D160" s="222" t="s">
        <v>169</v>
      </c>
      <c r="E160" s="223" t="s">
        <v>2620</v>
      </c>
      <c r="F160" s="224" t="s">
        <v>2621</v>
      </c>
      <c r="G160" s="225" t="s">
        <v>182</v>
      </c>
      <c r="H160" s="226">
        <v>3</v>
      </c>
      <c r="I160" s="227"/>
      <c r="J160" s="227"/>
      <c r="K160" s="228">
        <f>ROUND(P160*H160,2)</f>
        <v>0</v>
      </c>
      <c r="L160" s="224" t="s">
        <v>478</v>
      </c>
      <c r="M160" s="45"/>
      <c r="N160" s="229" t="s">
        <v>1</v>
      </c>
      <c r="O160" s="230" t="s">
        <v>41</v>
      </c>
      <c r="P160" s="231">
        <f>I160+J160</f>
        <v>0</v>
      </c>
      <c r="Q160" s="231">
        <f>ROUND(I160*H160,2)</f>
        <v>0</v>
      </c>
      <c r="R160" s="231">
        <f>ROUND(J160*H160,2)</f>
        <v>0</v>
      </c>
      <c r="S160" s="92"/>
      <c r="T160" s="232">
        <f>S160*H160</f>
        <v>0</v>
      </c>
      <c r="U160" s="232">
        <v>0</v>
      </c>
      <c r="V160" s="232">
        <f>U160*H160</f>
        <v>0</v>
      </c>
      <c r="W160" s="232">
        <v>0</v>
      </c>
      <c r="X160" s="233">
        <f>W160*H160</f>
        <v>0</v>
      </c>
      <c r="Y160" s="39"/>
      <c r="Z160" s="39"/>
      <c r="AA160" s="39"/>
      <c r="AB160" s="39"/>
      <c r="AC160" s="39"/>
      <c r="AD160" s="39"/>
      <c r="AE160" s="39"/>
      <c r="AR160" s="234" t="s">
        <v>774</v>
      </c>
      <c r="AT160" s="234" t="s">
        <v>169</v>
      </c>
      <c r="AU160" s="234" t="s">
        <v>88</v>
      </c>
      <c r="AY160" s="18" t="s">
        <v>167</v>
      </c>
      <c r="BE160" s="235">
        <f>IF(O160="základní",K160,0)</f>
        <v>0</v>
      </c>
      <c r="BF160" s="235">
        <f>IF(O160="snížená",K160,0)</f>
        <v>0</v>
      </c>
      <c r="BG160" s="235">
        <f>IF(O160="zákl. přenesená",K160,0)</f>
        <v>0</v>
      </c>
      <c r="BH160" s="235">
        <f>IF(O160="sníž. přenesená",K160,0)</f>
        <v>0</v>
      </c>
      <c r="BI160" s="235">
        <f>IF(O160="nulová",K160,0)</f>
        <v>0</v>
      </c>
      <c r="BJ160" s="18" t="s">
        <v>86</v>
      </c>
      <c r="BK160" s="235">
        <f>ROUND(P160*H160,2)</f>
        <v>0</v>
      </c>
      <c r="BL160" s="18" t="s">
        <v>774</v>
      </c>
      <c r="BM160" s="234" t="s">
        <v>2634</v>
      </c>
    </row>
    <row r="161" s="2" customFormat="1">
      <c r="A161" s="39"/>
      <c r="B161" s="40"/>
      <c r="C161" s="41"/>
      <c r="D161" s="236" t="s">
        <v>176</v>
      </c>
      <c r="E161" s="41"/>
      <c r="F161" s="237" t="s">
        <v>2621</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176</v>
      </c>
      <c r="AU161" s="18" t="s">
        <v>88</v>
      </c>
    </row>
    <row r="162" s="2" customFormat="1">
      <c r="A162" s="39"/>
      <c r="B162" s="40"/>
      <c r="C162" s="41"/>
      <c r="D162" s="241" t="s">
        <v>178</v>
      </c>
      <c r="E162" s="41"/>
      <c r="F162" s="242" t="s">
        <v>2623</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178</v>
      </c>
      <c r="AU162" s="18" t="s">
        <v>88</v>
      </c>
    </row>
    <row r="163" s="2" customFormat="1" ht="16.5" customHeight="1">
      <c r="A163" s="39"/>
      <c r="B163" s="40"/>
      <c r="C163" s="254" t="s">
        <v>755</v>
      </c>
      <c r="D163" s="254" t="s">
        <v>345</v>
      </c>
      <c r="E163" s="255" t="s">
        <v>2635</v>
      </c>
      <c r="F163" s="256" t="s">
        <v>2625</v>
      </c>
      <c r="G163" s="257" t="s">
        <v>2616</v>
      </c>
      <c r="H163" s="258">
        <v>3</v>
      </c>
      <c r="I163" s="259"/>
      <c r="J163" s="260"/>
      <c r="K163" s="261">
        <f>ROUND(P163*H163,2)</f>
        <v>0</v>
      </c>
      <c r="L163" s="256" t="s">
        <v>1</v>
      </c>
      <c r="M163" s="262"/>
      <c r="N163" s="263"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2608</v>
      </c>
      <c r="AT163" s="234" t="s">
        <v>345</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774</v>
      </c>
      <c r="BM163" s="234" t="s">
        <v>2636</v>
      </c>
    </row>
    <row r="164" s="2" customFormat="1">
      <c r="A164" s="39"/>
      <c r="B164" s="40"/>
      <c r="C164" s="41"/>
      <c r="D164" s="236" t="s">
        <v>176</v>
      </c>
      <c r="E164" s="41"/>
      <c r="F164" s="237" t="s">
        <v>2637</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36" t="s">
        <v>186</v>
      </c>
      <c r="E165" s="41"/>
      <c r="F165" s="243" t="s">
        <v>2638</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186</v>
      </c>
      <c r="AU165" s="18" t="s">
        <v>88</v>
      </c>
    </row>
    <row r="166" s="2" customFormat="1" ht="33" customHeight="1">
      <c r="A166" s="39"/>
      <c r="B166" s="40"/>
      <c r="C166" s="222" t="s">
        <v>758</v>
      </c>
      <c r="D166" s="222" t="s">
        <v>169</v>
      </c>
      <c r="E166" s="223" t="s">
        <v>2620</v>
      </c>
      <c r="F166" s="224" t="s">
        <v>2621</v>
      </c>
      <c r="G166" s="225" t="s">
        <v>182</v>
      </c>
      <c r="H166" s="226">
        <v>1</v>
      </c>
      <c r="I166" s="227"/>
      <c r="J166" s="227"/>
      <c r="K166" s="228">
        <f>ROUND(P166*H166,2)</f>
        <v>0</v>
      </c>
      <c r="L166" s="224" t="s">
        <v>478</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774</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774</v>
      </c>
      <c r="BM166" s="234" t="s">
        <v>2639</v>
      </c>
    </row>
    <row r="167" s="2" customFormat="1">
      <c r="A167" s="39"/>
      <c r="B167" s="40"/>
      <c r="C167" s="41"/>
      <c r="D167" s="236" t="s">
        <v>176</v>
      </c>
      <c r="E167" s="41"/>
      <c r="F167" s="237" t="s">
        <v>2621</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2" customFormat="1">
      <c r="A168" s="39"/>
      <c r="B168" s="40"/>
      <c r="C168" s="41"/>
      <c r="D168" s="241" t="s">
        <v>178</v>
      </c>
      <c r="E168" s="41"/>
      <c r="F168" s="242" t="s">
        <v>2623</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178</v>
      </c>
      <c r="AU168" s="18" t="s">
        <v>88</v>
      </c>
    </row>
    <row r="169" s="2" customFormat="1" ht="16.5" customHeight="1">
      <c r="A169" s="39"/>
      <c r="B169" s="40"/>
      <c r="C169" s="254" t="s">
        <v>764</v>
      </c>
      <c r="D169" s="254" t="s">
        <v>345</v>
      </c>
      <c r="E169" s="255" t="s">
        <v>2640</v>
      </c>
      <c r="F169" s="256" t="s">
        <v>2625</v>
      </c>
      <c r="G169" s="257" t="s">
        <v>2616</v>
      </c>
      <c r="H169" s="258">
        <v>1</v>
      </c>
      <c r="I169" s="259"/>
      <c r="J169" s="260"/>
      <c r="K169" s="261">
        <f>ROUND(P169*H169,2)</f>
        <v>0</v>
      </c>
      <c r="L169" s="256" t="s">
        <v>1</v>
      </c>
      <c r="M169" s="262"/>
      <c r="N169" s="263" t="s">
        <v>1</v>
      </c>
      <c r="O169" s="230" t="s">
        <v>41</v>
      </c>
      <c r="P169" s="231">
        <f>I169+J169</f>
        <v>0</v>
      </c>
      <c r="Q169" s="231">
        <f>ROUND(I169*H169,2)</f>
        <v>0</v>
      </c>
      <c r="R169" s="231">
        <f>ROUND(J169*H169,2)</f>
        <v>0</v>
      </c>
      <c r="S169" s="92"/>
      <c r="T169" s="232">
        <f>S169*H169</f>
        <v>0</v>
      </c>
      <c r="U169" s="232">
        <v>0</v>
      </c>
      <c r="V169" s="232">
        <f>U169*H169</f>
        <v>0</v>
      </c>
      <c r="W169" s="232">
        <v>0</v>
      </c>
      <c r="X169" s="233">
        <f>W169*H169</f>
        <v>0</v>
      </c>
      <c r="Y169" s="39"/>
      <c r="Z169" s="39"/>
      <c r="AA169" s="39"/>
      <c r="AB169" s="39"/>
      <c r="AC169" s="39"/>
      <c r="AD169" s="39"/>
      <c r="AE169" s="39"/>
      <c r="AR169" s="234" t="s">
        <v>2608</v>
      </c>
      <c r="AT169" s="234" t="s">
        <v>345</v>
      </c>
      <c r="AU169" s="234" t="s">
        <v>88</v>
      </c>
      <c r="AY169" s="18" t="s">
        <v>167</v>
      </c>
      <c r="BE169" s="235">
        <f>IF(O169="základní",K169,0)</f>
        <v>0</v>
      </c>
      <c r="BF169" s="235">
        <f>IF(O169="snížená",K169,0)</f>
        <v>0</v>
      </c>
      <c r="BG169" s="235">
        <f>IF(O169="zákl. přenesená",K169,0)</f>
        <v>0</v>
      </c>
      <c r="BH169" s="235">
        <f>IF(O169="sníž. přenesená",K169,0)</f>
        <v>0</v>
      </c>
      <c r="BI169" s="235">
        <f>IF(O169="nulová",K169,0)</f>
        <v>0</v>
      </c>
      <c r="BJ169" s="18" t="s">
        <v>86</v>
      </c>
      <c r="BK169" s="235">
        <f>ROUND(P169*H169,2)</f>
        <v>0</v>
      </c>
      <c r="BL169" s="18" t="s">
        <v>774</v>
      </c>
      <c r="BM169" s="234" t="s">
        <v>2641</v>
      </c>
    </row>
    <row r="170" s="2" customFormat="1">
      <c r="A170" s="39"/>
      <c r="B170" s="40"/>
      <c r="C170" s="41"/>
      <c r="D170" s="236" t="s">
        <v>176</v>
      </c>
      <c r="E170" s="41"/>
      <c r="F170" s="237" t="s">
        <v>2642</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176</v>
      </c>
      <c r="AU170" s="18" t="s">
        <v>88</v>
      </c>
    </row>
    <row r="171" s="2" customFormat="1">
      <c r="A171" s="39"/>
      <c r="B171" s="40"/>
      <c r="C171" s="41"/>
      <c r="D171" s="236" t="s">
        <v>186</v>
      </c>
      <c r="E171" s="41"/>
      <c r="F171" s="243" t="s">
        <v>2643</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186</v>
      </c>
      <c r="AU171" s="18" t="s">
        <v>88</v>
      </c>
    </row>
    <row r="172" s="2" customFormat="1" ht="33" customHeight="1">
      <c r="A172" s="39"/>
      <c r="B172" s="40"/>
      <c r="C172" s="222" t="s">
        <v>766</v>
      </c>
      <c r="D172" s="222" t="s">
        <v>169</v>
      </c>
      <c r="E172" s="223" t="s">
        <v>2620</v>
      </c>
      <c r="F172" s="224" t="s">
        <v>2621</v>
      </c>
      <c r="G172" s="225" t="s">
        <v>182</v>
      </c>
      <c r="H172" s="226">
        <v>2</v>
      </c>
      <c r="I172" s="227"/>
      <c r="J172" s="227"/>
      <c r="K172" s="228">
        <f>ROUND(P172*H172,2)</f>
        <v>0</v>
      </c>
      <c r="L172" s="224" t="s">
        <v>478</v>
      </c>
      <c r="M172" s="45"/>
      <c r="N172" s="229" t="s">
        <v>1</v>
      </c>
      <c r="O172" s="230" t="s">
        <v>41</v>
      </c>
      <c r="P172" s="231">
        <f>I172+J172</f>
        <v>0</v>
      </c>
      <c r="Q172" s="231">
        <f>ROUND(I172*H172,2)</f>
        <v>0</v>
      </c>
      <c r="R172" s="231">
        <f>ROUND(J172*H172,2)</f>
        <v>0</v>
      </c>
      <c r="S172" s="92"/>
      <c r="T172" s="232">
        <f>S172*H172</f>
        <v>0</v>
      </c>
      <c r="U172" s="232">
        <v>0</v>
      </c>
      <c r="V172" s="232">
        <f>U172*H172</f>
        <v>0</v>
      </c>
      <c r="W172" s="232">
        <v>0</v>
      </c>
      <c r="X172" s="233">
        <f>W172*H172</f>
        <v>0</v>
      </c>
      <c r="Y172" s="39"/>
      <c r="Z172" s="39"/>
      <c r="AA172" s="39"/>
      <c r="AB172" s="39"/>
      <c r="AC172" s="39"/>
      <c r="AD172" s="39"/>
      <c r="AE172" s="39"/>
      <c r="AR172" s="234" t="s">
        <v>774</v>
      </c>
      <c r="AT172" s="234" t="s">
        <v>169</v>
      </c>
      <c r="AU172" s="234" t="s">
        <v>88</v>
      </c>
      <c r="AY172" s="18" t="s">
        <v>167</v>
      </c>
      <c r="BE172" s="235">
        <f>IF(O172="základní",K172,0)</f>
        <v>0</v>
      </c>
      <c r="BF172" s="235">
        <f>IF(O172="snížená",K172,0)</f>
        <v>0</v>
      </c>
      <c r="BG172" s="235">
        <f>IF(O172="zákl. přenesená",K172,0)</f>
        <v>0</v>
      </c>
      <c r="BH172" s="235">
        <f>IF(O172="sníž. přenesená",K172,0)</f>
        <v>0</v>
      </c>
      <c r="BI172" s="235">
        <f>IF(O172="nulová",K172,0)</f>
        <v>0</v>
      </c>
      <c r="BJ172" s="18" t="s">
        <v>86</v>
      </c>
      <c r="BK172" s="235">
        <f>ROUND(P172*H172,2)</f>
        <v>0</v>
      </c>
      <c r="BL172" s="18" t="s">
        <v>774</v>
      </c>
      <c r="BM172" s="234" t="s">
        <v>2644</v>
      </c>
    </row>
    <row r="173" s="2" customFormat="1">
      <c r="A173" s="39"/>
      <c r="B173" s="40"/>
      <c r="C173" s="41"/>
      <c r="D173" s="236" t="s">
        <v>176</v>
      </c>
      <c r="E173" s="41"/>
      <c r="F173" s="237" t="s">
        <v>2621</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176</v>
      </c>
      <c r="AU173" s="18" t="s">
        <v>88</v>
      </c>
    </row>
    <row r="174" s="2" customFormat="1">
      <c r="A174" s="39"/>
      <c r="B174" s="40"/>
      <c r="C174" s="41"/>
      <c r="D174" s="241" t="s">
        <v>178</v>
      </c>
      <c r="E174" s="41"/>
      <c r="F174" s="242" t="s">
        <v>2623</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178</v>
      </c>
      <c r="AU174" s="18" t="s">
        <v>88</v>
      </c>
    </row>
    <row r="175" s="2" customFormat="1" ht="16.5" customHeight="1">
      <c r="A175" s="39"/>
      <c r="B175" s="40"/>
      <c r="C175" s="254" t="s">
        <v>774</v>
      </c>
      <c r="D175" s="254" t="s">
        <v>345</v>
      </c>
      <c r="E175" s="255" t="s">
        <v>2645</v>
      </c>
      <c r="F175" s="256" t="s">
        <v>2625</v>
      </c>
      <c r="G175" s="257" t="s">
        <v>2616</v>
      </c>
      <c r="H175" s="258">
        <v>2</v>
      </c>
      <c r="I175" s="259"/>
      <c r="J175" s="260"/>
      <c r="K175" s="261">
        <f>ROUND(P175*H175,2)</f>
        <v>0</v>
      </c>
      <c r="L175" s="256" t="s">
        <v>1</v>
      </c>
      <c r="M175" s="262"/>
      <c r="N175" s="263" t="s">
        <v>1</v>
      </c>
      <c r="O175" s="230" t="s">
        <v>41</v>
      </c>
      <c r="P175" s="231">
        <f>I175+J175</f>
        <v>0</v>
      </c>
      <c r="Q175" s="231">
        <f>ROUND(I175*H175,2)</f>
        <v>0</v>
      </c>
      <c r="R175" s="231">
        <f>ROUND(J175*H175,2)</f>
        <v>0</v>
      </c>
      <c r="S175" s="92"/>
      <c r="T175" s="232">
        <f>S175*H175</f>
        <v>0</v>
      </c>
      <c r="U175" s="232">
        <v>0</v>
      </c>
      <c r="V175" s="232">
        <f>U175*H175</f>
        <v>0</v>
      </c>
      <c r="W175" s="232">
        <v>0</v>
      </c>
      <c r="X175" s="233">
        <f>W175*H175</f>
        <v>0</v>
      </c>
      <c r="Y175" s="39"/>
      <c r="Z175" s="39"/>
      <c r="AA175" s="39"/>
      <c r="AB175" s="39"/>
      <c r="AC175" s="39"/>
      <c r="AD175" s="39"/>
      <c r="AE175" s="39"/>
      <c r="AR175" s="234" t="s">
        <v>2608</v>
      </c>
      <c r="AT175" s="234" t="s">
        <v>345</v>
      </c>
      <c r="AU175" s="234" t="s">
        <v>88</v>
      </c>
      <c r="AY175" s="18" t="s">
        <v>167</v>
      </c>
      <c r="BE175" s="235">
        <f>IF(O175="základní",K175,0)</f>
        <v>0</v>
      </c>
      <c r="BF175" s="235">
        <f>IF(O175="snížená",K175,0)</f>
        <v>0</v>
      </c>
      <c r="BG175" s="235">
        <f>IF(O175="zákl. přenesená",K175,0)</f>
        <v>0</v>
      </c>
      <c r="BH175" s="235">
        <f>IF(O175="sníž. přenesená",K175,0)</f>
        <v>0</v>
      </c>
      <c r="BI175" s="235">
        <f>IF(O175="nulová",K175,0)</f>
        <v>0</v>
      </c>
      <c r="BJ175" s="18" t="s">
        <v>86</v>
      </c>
      <c r="BK175" s="235">
        <f>ROUND(P175*H175,2)</f>
        <v>0</v>
      </c>
      <c r="BL175" s="18" t="s">
        <v>774</v>
      </c>
      <c r="BM175" s="234" t="s">
        <v>2646</v>
      </c>
    </row>
    <row r="176" s="2" customFormat="1">
      <c r="A176" s="39"/>
      <c r="B176" s="40"/>
      <c r="C176" s="41"/>
      <c r="D176" s="236" t="s">
        <v>176</v>
      </c>
      <c r="E176" s="41"/>
      <c r="F176" s="237" t="s">
        <v>2647</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176</v>
      </c>
      <c r="AU176" s="18" t="s">
        <v>88</v>
      </c>
    </row>
    <row r="177" s="2" customFormat="1">
      <c r="A177" s="39"/>
      <c r="B177" s="40"/>
      <c r="C177" s="41"/>
      <c r="D177" s="236" t="s">
        <v>186</v>
      </c>
      <c r="E177" s="41"/>
      <c r="F177" s="243" t="s">
        <v>2648</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186</v>
      </c>
      <c r="AU177" s="18" t="s">
        <v>88</v>
      </c>
    </row>
    <row r="178" s="2" customFormat="1" ht="33" customHeight="1">
      <c r="A178" s="39"/>
      <c r="B178" s="40"/>
      <c r="C178" s="222" t="s">
        <v>781</v>
      </c>
      <c r="D178" s="222" t="s">
        <v>169</v>
      </c>
      <c r="E178" s="223" t="s">
        <v>2620</v>
      </c>
      <c r="F178" s="224" t="s">
        <v>2621</v>
      </c>
      <c r="G178" s="225" t="s">
        <v>182</v>
      </c>
      <c r="H178" s="226">
        <v>3</v>
      </c>
      <c r="I178" s="227"/>
      <c r="J178" s="227"/>
      <c r="K178" s="228">
        <f>ROUND(P178*H178,2)</f>
        <v>0</v>
      </c>
      <c r="L178" s="224" t="s">
        <v>478</v>
      </c>
      <c r="M178" s="45"/>
      <c r="N178" s="229" t="s">
        <v>1</v>
      </c>
      <c r="O178" s="230" t="s">
        <v>41</v>
      </c>
      <c r="P178" s="231">
        <f>I178+J178</f>
        <v>0</v>
      </c>
      <c r="Q178" s="231">
        <f>ROUND(I178*H178,2)</f>
        <v>0</v>
      </c>
      <c r="R178" s="231">
        <f>ROUND(J178*H178,2)</f>
        <v>0</v>
      </c>
      <c r="S178" s="92"/>
      <c r="T178" s="232">
        <f>S178*H178</f>
        <v>0</v>
      </c>
      <c r="U178" s="232">
        <v>0</v>
      </c>
      <c r="V178" s="232">
        <f>U178*H178</f>
        <v>0</v>
      </c>
      <c r="W178" s="232">
        <v>0</v>
      </c>
      <c r="X178" s="233">
        <f>W178*H178</f>
        <v>0</v>
      </c>
      <c r="Y178" s="39"/>
      <c r="Z178" s="39"/>
      <c r="AA178" s="39"/>
      <c r="AB178" s="39"/>
      <c r="AC178" s="39"/>
      <c r="AD178" s="39"/>
      <c r="AE178" s="39"/>
      <c r="AR178" s="234" t="s">
        <v>774</v>
      </c>
      <c r="AT178" s="234" t="s">
        <v>169</v>
      </c>
      <c r="AU178" s="234" t="s">
        <v>88</v>
      </c>
      <c r="AY178" s="18" t="s">
        <v>167</v>
      </c>
      <c r="BE178" s="235">
        <f>IF(O178="základní",K178,0)</f>
        <v>0</v>
      </c>
      <c r="BF178" s="235">
        <f>IF(O178="snížená",K178,0)</f>
        <v>0</v>
      </c>
      <c r="BG178" s="235">
        <f>IF(O178="zákl. přenesená",K178,0)</f>
        <v>0</v>
      </c>
      <c r="BH178" s="235">
        <f>IF(O178="sníž. přenesená",K178,0)</f>
        <v>0</v>
      </c>
      <c r="BI178" s="235">
        <f>IF(O178="nulová",K178,0)</f>
        <v>0</v>
      </c>
      <c r="BJ178" s="18" t="s">
        <v>86</v>
      </c>
      <c r="BK178" s="235">
        <f>ROUND(P178*H178,2)</f>
        <v>0</v>
      </c>
      <c r="BL178" s="18" t="s">
        <v>774</v>
      </c>
      <c r="BM178" s="234" t="s">
        <v>2649</v>
      </c>
    </row>
    <row r="179" s="2" customFormat="1">
      <c r="A179" s="39"/>
      <c r="B179" s="40"/>
      <c r="C179" s="41"/>
      <c r="D179" s="236" t="s">
        <v>176</v>
      </c>
      <c r="E179" s="41"/>
      <c r="F179" s="237" t="s">
        <v>2621</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176</v>
      </c>
      <c r="AU179" s="18" t="s">
        <v>88</v>
      </c>
    </row>
    <row r="180" s="2" customFormat="1">
      <c r="A180" s="39"/>
      <c r="B180" s="40"/>
      <c r="C180" s="41"/>
      <c r="D180" s="241" t="s">
        <v>178</v>
      </c>
      <c r="E180" s="41"/>
      <c r="F180" s="242" t="s">
        <v>2623</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178</v>
      </c>
      <c r="AU180" s="18" t="s">
        <v>88</v>
      </c>
    </row>
    <row r="181" s="2" customFormat="1" ht="16.5" customHeight="1">
      <c r="A181" s="39"/>
      <c r="B181" s="40"/>
      <c r="C181" s="254" t="s">
        <v>787</v>
      </c>
      <c r="D181" s="254" t="s">
        <v>345</v>
      </c>
      <c r="E181" s="255" t="s">
        <v>2650</v>
      </c>
      <c r="F181" s="256" t="s">
        <v>2625</v>
      </c>
      <c r="G181" s="257" t="s">
        <v>2616</v>
      </c>
      <c r="H181" s="258">
        <v>3</v>
      </c>
      <c r="I181" s="259"/>
      <c r="J181" s="260"/>
      <c r="K181" s="261">
        <f>ROUND(P181*H181,2)</f>
        <v>0</v>
      </c>
      <c r="L181" s="256" t="s">
        <v>1</v>
      </c>
      <c r="M181" s="262"/>
      <c r="N181" s="263" t="s">
        <v>1</v>
      </c>
      <c r="O181" s="230" t="s">
        <v>41</v>
      </c>
      <c r="P181" s="231">
        <f>I181+J181</f>
        <v>0</v>
      </c>
      <c r="Q181" s="231">
        <f>ROUND(I181*H181,2)</f>
        <v>0</v>
      </c>
      <c r="R181" s="231">
        <f>ROUND(J181*H181,2)</f>
        <v>0</v>
      </c>
      <c r="S181" s="92"/>
      <c r="T181" s="232">
        <f>S181*H181</f>
        <v>0</v>
      </c>
      <c r="U181" s="232">
        <v>0</v>
      </c>
      <c r="V181" s="232">
        <f>U181*H181</f>
        <v>0</v>
      </c>
      <c r="W181" s="232">
        <v>0</v>
      </c>
      <c r="X181" s="233">
        <f>W181*H181</f>
        <v>0</v>
      </c>
      <c r="Y181" s="39"/>
      <c r="Z181" s="39"/>
      <c r="AA181" s="39"/>
      <c r="AB181" s="39"/>
      <c r="AC181" s="39"/>
      <c r="AD181" s="39"/>
      <c r="AE181" s="39"/>
      <c r="AR181" s="234" t="s">
        <v>2608</v>
      </c>
      <c r="AT181" s="234" t="s">
        <v>345</v>
      </c>
      <c r="AU181" s="234" t="s">
        <v>88</v>
      </c>
      <c r="AY181" s="18" t="s">
        <v>167</v>
      </c>
      <c r="BE181" s="235">
        <f>IF(O181="základní",K181,0)</f>
        <v>0</v>
      </c>
      <c r="BF181" s="235">
        <f>IF(O181="snížená",K181,0)</f>
        <v>0</v>
      </c>
      <c r="BG181" s="235">
        <f>IF(O181="zákl. přenesená",K181,0)</f>
        <v>0</v>
      </c>
      <c r="BH181" s="235">
        <f>IF(O181="sníž. přenesená",K181,0)</f>
        <v>0</v>
      </c>
      <c r="BI181" s="235">
        <f>IF(O181="nulová",K181,0)</f>
        <v>0</v>
      </c>
      <c r="BJ181" s="18" t="s">
        <v>86</v>
      </c>
      <c r="BK181" s="235">
        <f>ROUND(P181*H181,2)</f>
        <v>0</v>
      </c>
      <c r="BL181" s="18" t="s">
        <v>774</v>
      </c>
      <c r="BM181" s="234" t="s">
        <v>2651</v>
      </c>
    </row>
    <row r="182" s="2" customFormat="1">
      <c r="A182" s="39"/>
      <c r="B182" s="40"/>
      <c r="C182" s="41"/>
      <c r="D182" s="236" t="s">
        <v>176</v>
      </c>
      <c r="E182" s="41"/>
      <c r="F182" s="237" t="s">
        <v>2652</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176</v>
      </c>
      <c r="AU182" s="18" t="s">
        <v>88</v>
      </c>
    </row>
    <row r="183" s="2" customFormat="1">
      <c r="A183" s="39"/>
      <c r="B183" s="40"/>
      <c r="C183" s="41"/>
      <c r="D183" s="236" t="s">
        <v>186</v>
      </c>
      <c r="E183" s="41"/>
      <c r="F183" s="243" t="s">
        <v>2653</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186</v>
      </c>
      <c r="AU183" s="18" t="s">
        <v>88</v>
      </c>
    </row>
    <row r="184" s="2" customFormat="1" ht="33" customHeight="1">
      <c r="A184" s="39"/>
      <c r="B184" s="40"/>
      <c r="C184" s="222" t="s">
        <v>793</v>
      </c>
      <c r="D184" s="222" t="s">
        <v>169</v>
      </c>
      <c r="E184" s="223" t="s">
        <v>2620</v>
      </c>
      <c r="F184" s="224" t="s">
        <v>2621</v>
      </c>
      <c r="G184" s="225" t="s">
        <v>182</v>
      </c>
      <c r="H184" s="226">
        <v>2</v>
      </c>
      <c r="I184" s="227"/>
      <c r="J184" s="227"/>
      <c r="K184" s="228">
        <f>ROUND(P184*H184,2)</f>
        <v>0</v>
      </c>
      <c r="L184" s="224" t="s">
        <v>478</v>
      </c>
      <c r="M184" s="45"/>
      <c r="N184" s="229" t="s">
        <v>1</v>
      </c>
      <c r="O184" s="230" t="s">
        <v>41</v>
      </c>
      <c r="P184" s="231">
        <f>I184+J184</f>
        <v>0</v>
      </c>
      <c r="Q184" s="231">
        <f>ROUND(I184*H184,2)</f>
        <v>0</v>
      </c>
      <c r="R184" s="231">
        <f>ROUND(J184*H184,2)</f>
        <v>0</v>
      </c>
      <c r="S184" s="92"/>
      <c r="T184" s="232">
        <f>S184*H184</f>
        <v>0</v>
      </c>
      <c r="U184" s="232">
        <v>0</v>
      </c>
      <c r="V184" s="232">
        <f>U184*H184</f>
        <v>0</v>
      </c>
      <c r="W184" s="232">
        <v>0</v>
      </c>
      <c r="X184" s="233">
        <f>W184*H184</f>
        <v>0</v>
      </c>
      <c r="Y184" s="39"/>
      <c r="Z184" s="39"/>
      <c r="AA184" s="39"/>
      <c r="AB184" s="39"/>
      <c r="AC184" s="39"/>
      <c r="AD184" s="39"/>
      <c r="AE184" s="39"/>
      <c r="AR184" s="234" t="s">
        <v>774</v>
      </c>
      <c r="AT184" s="234" t="s">
        <v>169</v>
      </c>
      <c r="AU184" s="234" t="s">
        <v>88</v>
      </c>
      <c r="AY184" s="18" t="s">
        <v>167</v>
      </c>
      <c r="BE184" s="235">
        <f>IF(O184="základní",K184,0)</f>
        <v>0</v>
      </c>
      <c r="BF184" s="235">
        <f>IF(O184="snížená",K184,0)</f>
        <v>0</v>
      </c>
      <c r="BG184" s="235">
        <f>IF(O184="zákl. přenesená",K184,0)</f>
        <v>0</v>
      </c>
      <c r="BH184" s="235">
        <f>IF(O184="sníž. přenesená",K184,0)</f>
        <v>0</v>
      </c>
      <c r="BI184" s="235">
        <f>IF(O184="nulová",K184,0)</f>
        <v>0</v>
      </c>
      <c r="BJ184" s="18" t="s">
        <v>86</v>
      </c>
      <c r="BK184" s="235">
        <f>ROUND(P184*H184,2)</f>
        <v>0</v>
      </c>
      <c r="BL184" s="18" t="s">
        <v>774</v>
      </c>
      <c r="BM184" s="234" t="s">
        <v>2654</v>
      </c>
    </row>
    <row r="185" s="2" customFormat="1">
      <c r="A185" s="39"/>
      <c r="B185" s="40"/>
      <c r="C185" s="41"/>
      <c r="D185" s="236" t="s">
        <v>176</v>
      </c>
      <c r="E185" s="41"/>
      <c r="F185" s="237" t="s">
        <v>2621</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176</v>
      </c>
      <c r="AU185" s="18" t="s">
        <v>88</v>
      </c>
    </row>
    <row r="186" s="2" customFormat="1">
      <c r="A186" s="39"/>
      <c r="B186" s="40"/>
      <c r="C186" s="41"/>
      <c r="D186" s="241" t="s">
        <v>178</v>
      </c>
      <c r="E186" s="41"/>
      <c r="F186" s="242" t="s">
        <v>2623</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178</v>
      </c>
      <c r="AU186" s="18" t="s">
        <v>88</v>
      </c>
    </row>
    <row r="187" s="2" customFormat="1" ht="16.5" customHeight="1">
      <c r="A187" s="39"/>
      <c r="B187" s="40"/>
      <c r="C187" s="254" t="s">
        <v>800</v>
      </c>
      <c r="D187" s="254" t="s">
        <v>345</v>
      </c>
      <c r="E187" s="255" t="s">
        <v>2655</v>
      </c>
      <c r="F187" s="256" t="s">
        <v>2625</v>
      </c>
      <c r="G187" s="257" t="s">
        <v>2616</v>
      </c>
      <c r="H187" s="258">
        <v>2</v>
      </c>
      <c r="I187" s="259"/>
      <c r="J187" s="260"/>
      <c r="K187" s="261">
        <f>ROUND(P187*H187,2)</f>
        <v>0</v>
      </c>
      <c r="L187" s="256" t="s">
        <v>1</v>
      </c>
      <c r="M187" s="262"/>
      <c r="N187" s="263" t="s">
        <v>1</v>
      </c>
      <c r="O187" s="230" t="s">
        <v>41</v>
      </c>
      <c r="P187" s="231">
        <f>I187+J187</f>
        <v>0</v>
      </c>
      <c r="Q187" s="231">
        <f>ROUND(I187*H187,2)</f>
        <v>0</v>
      </c>
      <c r="R187" s="231">
        <f>ROUND(J187*H187,2)</f>
        <v>0</v>
      </c>
      <c r="S187" s="92"/>
      <c r="T187" s="232">
        <f>S187*H187</f>
        <v>0</v>
      </c>
      <c r="U187" s="232">
        <v>0</v>
      </c>
      <c r="V187" s="232">
        <f>U187*H187</f>
        <v>0</v>
      </c>
      <c r="W187" s="232">
        <v>0</v>
      </c>
      <c r="X187" s="233">
        <f>W187*H187</f>
        <v>0</v>
      </c>
      <c r="Y187" s="39"/>
      <c r="Z187" s="39"/>
      <c r="AA187" s="39"/>
      <c r="AB187" s="39"/>
      <c r="AC187" s="39"/>
      <c r="AD187" s="39"/>
      <c r="AE187" s="39"/>
      <c r="AR187" s="234" t="s">
        <v>2608</v>
      </c>
      <c r="AT187" s="234" t="s">
        <v>345</v>
      </c>
      <c r="AU187" s="234" t="s">
        <v>88</v>
      </c>
      <c r="AY187" s="18" t="s">
        <v>167</v>
      </c>
      <c r="BE187" s="235">
        <f>IF(O187="základní",K187,0)</f>
        <v>0</v>
      </c>
      <c r="BF187" s="235">
        <f>IF(O187="snížená",K187,0)</f>
        <v>0</v>
      </c>
      <c r="BG187" s="235">
        <f>IF(O187="zákl. přenesená",K187,0)</f>
        <v>0</v>
      </c>
      <c r="BH187" s="235">
        <f>IF(O187="sníž. přenesená",K187,0)</f>
        <v>0</v>
      </c>
      <c r="BI187" s="235">
        <f>IF(O187="nulová",K187,0)</f>
        <v>0</v>
      </c>
      <c r="BJ187" s="18" t="s">
        <v>86</v>
      </c>
      <c r="BK187" s="235">
        <f>ROUND(P187*H187,2)</f>
        <v>0</v>
      </c>
      <c r="BL187" s="18" t="s">
        <v>774</v>
      </c>
      <c r="BM187" s="234" t="s">
        <v>2656</v>
      </c>
    </row>
    <row r="188" s="2" customFormat="1">
      <c r="A188" s="39"/>
      <c r="B188" s="40"/>
      <c r="C188" s="41"/>
      <c r="D188" s="236" t="s">
        <v>176</v>
      </c>
      <c r="E188" s="41"/>
      <c r="F188" s="237" t="s">
        <v>2657</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176</v>
      </c>
      <c r="AU188" s="18" t="s">
        <v>88</v>
      </c>
    </row>
    <row r="189" s="2" customFormat="1">
      <c r="A189" s="39"/>
      <c r="B189" s="40"/>
      <c r="C189" s="41"/>
      <c r="D189" s="236" t="s">
        <v>186</v>
      </c>
      <c r="E189" s="41"/>
      <c r="F189" s="243" t="s">
        <v>2658</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186</v>
      </c>
      <c r="AU189" s="18" t="s">
        <v>88</v>
      </c>
    </row>
    <row r="190" s="2" customFormat="1" ht="33" customHeight="1">
      <c r="A190" s="39"/>
      <c r="B190" s="40"/>
      <c r="C190" s="222" t="s">
        <v>807</v>
      </c>
      <c r="D190" s="222" t="s">
        <v>169</v>
      </c>
      <c r="E190" s="223" t="s">
        <v>2620</v>
      </c>
      <c r="F190" s="224" t="s">
        <v>2621</v>
      </c>
      <c r="G190" s="225" t="s">
        <v>182</v>
      </c>
      <c r="H190" s="226">
        <v>1</v>
      </c>
      <c r="I190" s="227"/>
      <c r="J190" s="227"/>
      <c r="K190" s="228">
        <f>ROUND(P190*H190,2)</f>
        <v>0</v>
      </c>
      <c r="L190" s="224" t="s">
        <v>478</v>
      </c>
      <c r="M190" s="45"/>
      <c r="N190" s="229" t="s">
        <v>1</v>
      </c>
      <c r="O190" s="230" t="s">
        <v>41</v>
      </c>
      <c r="P190" s="231">
        <f>I190+J190</f>
        <v>0</v>
      </c>
      <c r="Q190" s="231">
        <f>ROUND(I190*H190,2)</f>
        <v>0</v>
      </c>
      <c r="R190" s="231">
        <f>ROUND(J190*H190,2)</f>
        <v>0</v>
      </c>
      <c r="S190" s="92"/>
      <c r="T190" s="232">
        <f>S190*H190</f>
        <v>0</v>
      </c>
      <c r="U190" s="232">
        <v>0</v>
      </c>
      <c r="V190" s="232">
        <f>U190*H190</f>
        <v>0</v>
      </c>
      <c r="W190" s="232">
        <v>0</v>
      </c>
      <c r="X190" s="233">
        <f>W190*H190</f>
        <v>0</v>
      </c>
      <c r="Y190" s="39"/>
      <c r="Z190" s="39"/>
      <c r="AA190" s="39"/>
      <c r="AB190" s="39"/>
      <c r="AC190" s="39"/>
      <c r="AD190" s="39"/>
      <c r="AE190" s="39"/>
      <c r="AR190" s="234" t="s">
        <v>774</v>
      </c>
      <c r="AT190" s="234" t="s">
        <v>169</v>
      </c>
      <c r="AU190" s="234" t="s">
        <v>88</v>
      </c>
      <c r="AY190" s="18" t="s">
        <v>167</v>
      </c>
      <c r="BE190" s="235">
        <f>IF(O190="základní",K190,0)</f>
        <v>0</v>
      </c>
      <c r="BF190" s="235">
        <f>IF(O190="snížená",K190,0)</f>
        <v>0</v>
      </c>
      <c r="BG190" s="235">
        <f>IF(O190="zákl. přenesená",K190,0)</f>
        <v>0</v>
      </c>
      <c r="BH190" s="235">
        <f>IF(O190="sníž. přenesená",K190,0)</f>
        <v>0</v>
      </c>
      <c r="BI190" s="235">
        <f>IF(O190="nulová",K190,0)</f>
        <v>0</v>
      </c>
      <c r="BJ190" s="18" t="s">
        <v>86</v>
      </c>
      <c r="BK190" s="235">
        <f>ROUND(P190*H190,2)</f>
        <v>0</v>
      </c>
      <c r="BL190" s="18" t="s">
        <v>774</v>
      </c>
      <c r="BM190" s="234" t="s">
        <v>2659</v>
      </c>
    </row>
    <row r="191" s="2" customFormat="1">
      <c r="A191" s="39"/>
      <c r="B191" s="40"/>
      <c r="C191" s="41"/>
      <c r="D191" s="236" t="s">
        <v>176</v>
      </c>
      <c r="E191" s="41"/>
      <c r="F191" s="237" t="s">
        <v>2621</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176</v>
      </c>
      <c r="AU191" s="18" t="s">
        <v>88</v>
      </c>
    </row>
    <row r="192" s="2" customFormat="1">
      <c r="A192" s="39"/>
      <c r="B192" s="40"/>
      <c r="C192" s="41"/>
      <c r="D192" s="241" t="s">
        <v>178</v>
      </c>
      <c r="E192" s="41"/>
      <c r="F192" s="242" t="s">
        <v>2623</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178</v>
      </c>
      <c r="AU192" s="18" t="s">
        <v>88</v>
      </c>
    </row>
    <row r="193" s="2" customFormat="1" ht="16.5" customHeight="1">
      <c r="A193" s="39"/>
      <c r="B193" s="40"/>
      <c r="C193" s="254" t="s">
        <v>814</v>
      </c>
      <c r="D193" s="254" t="s">
        <v>345</v>
      </c>
      <c r="E193" s="255" t="s">
        <v>2660</v>
      </c>
      <c r="F193" s="256" t="s">
        <v>2661</v>
      </c>
      <c r="G193" s="257" t="s">
        <v>2616</v>
      </c>
      <c r="H193" s="258">
        <v>1</v>
      </c>
      <c r="I193" s="259"/>
      <c r="J193" s="260"/>
      <c r="K193" s="261">
        <f>ROUND(P193*H193,2)</f>
        <v>0</v>
      </c>
      <c r="L193" s="256" t="s">
        <v>1</v>
      </c>
      <c r="M193" s="262"/>
      <c r="N193" s="263" t="s">
        <v>1</v>
      </c>
      <c r="O193" s="230" t="s">
        <v>41</v>
      </c>
      <c r="P193" s="231">
        <f>I193+J193</f>
        <v>0</v>
      </c>
      <c r="Q193" s="231">
        <f>ROUND(I193*H193,2)</f>
        <v>0</v>
      </c>
      <c r="R193" s="231">
        <f>ROUND(J193*H193,2)</f>
        <v>0</v>
      </c>
      <c r="S193" s="92"/>
      <c r="T193" s="232">
        <f>S193*H193</f>
        <v>0</v>
      </c>
      <c r="U193" s="232">
        <v>0</v>
      </c>
      <c r="V193" s="232">
        <f>U193*H193</f>
        <v>0</v>
      </c>
      <c r="W193" s="232">
        <v>0</v>
      </c>
      <c r="X193" s="233">
        <f>W193*H193</f>
        <v>0</v>
      </c>
      <c r="Y193" s="39"/>
      <c r="Z193" s="39"/>
      <c r="AA193" s="39"/>
      <c r="AB193" s="39"/>
      <c r="AC193" s="39"/>
      <c r="AD193" s="39"/>
      <c r="AE193" s="39"/>
      <c r="AR193" s="234" t="s">
        <v>2608</v>
      </c>
      <c r="AT193" s="234" t="s">
        <v>345</v>
      </c>
      <c r="AU193" s="234" t="s">
        <v>88</v>
      </c>
      <c r="AY193" s="18" t="s">
        <v>167</v>
      </c>
      <c r="BE193" s="235">
        <f>IF(O193="základní",K193,0)</f>
        <v>0</v>
      </c>
      <c r="BF193" s="235">
        <f>IF(O193="snížená",K193,0)</f>
        <v>0</v>
      </c>
      <c r="BG193" s="235">
        <f>IF(O193="zákl. přenesená",K193,0)</f>
        <v>0</v>
      </c>
      <c r="BH193" s="235">
        <f>IF(O193="sníž. přenesená",K193,0)</f>
        <v>0</v>
      </c>
      <c r="BI193" s="235">
        <f>IF(O193="nulová",K193,0)</f>
        <v>0</v>
      </c>
      <c r="BJ193" s="18" t="s">
        <v>86</v>
      </c>
      <c r="BK193" s="235">
        <f>ROUND(P193*H193,2)</f>
        <v>0</v>
      </c>
      <c r="BL193" s="18" t="s">
        <v>774</v>
      </c>
      <c r="BM193" s="234" t="s">
        <v>2662</v>
      </c>
    </row>
    <row r="194" s="2" customFormat="1">
      <c r="A194" s="39"/>
      <c r="B194" s="40"/>
      <c r="C194" s="41"/>
      <c r="D194" s="236" t="s">
        <v>176</v>
      </c>
      <c r="E194" s="41"/>
      <c r="F194" s="237" t="s">
        <v>2647</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176</v>
      </c>
      <c r="AU194" s="18" t="s">
        <v>88</v>
      </c>
    </row>
    <row r="195" s="2" customFormat="1">
      <c r="A195" s="39"/>
      <c r="B195" s="40"/>
      <c r="C195" s="41"/>
      <c r="D195" s="236" t="s">
        <v>186</v>
      </c>
      <c r="E195" s="41"/>
      <c r="F195" s="243" t="s">
        <v>2663</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186</v>
      </c>
      <c r="AU195" s="18" t="s">
        <v>88</v>
      </c>
    </row>
    <row r="196" s="2" customFormat="1" ht="33" customHeight="1">
      <c r="A196" s="39"/>
      <c r="B196" s="40"/>
      <c r="C196" s="222" t="s">
        <v>820</v>
      </c>
      <c r="D196" s="222" t="s">
        <v>169</v>
      </c>
      <c r="E196" s="223" t="s">
        <v>2620</v>
      </c>
      <c r="F196" s="224" t="s">
        <v>2621</v>
      </c>
      <c r="G196" s="225" t="s">
        <v>182</v>
      </c>
      <c r="H196" s="226">
        <v>2</v>
      </c>
      <c r="I196" s="227"/>
      <c r="J196" s="227"/>
      <c r="K196" s="228">
        <f>ROUND(P196*H196,2)</f>
        <v>0</v>
      </c>
      <c r="L196" s="224" t="s">
        <v>478</v>
      </c>
      <c r="M196" s="45"/>
      <c r="N196" s="229" t="s">
        <v>1</v>
      </c>
      <c r="O196" s="230" t="s">
        <v>41</v>
      </c>
      <c r="P196" s="231">
        <f>I196+J196</f>
        <v>0</v>
      </c>
      <c r="Q196" s="231">
        <f>ROUND(I196*H196,2)</f>
        <v>0</v>
      </c>
      <c r="R196" s="231">
        <f>ROUND(J196*H196,2)</f>
        <v>0</v>
      </c>
      <c r="S196" s="92"/>
      <c r="T196" s="232">
        <f>S196*H196</f>
        <v>0</v>
      </c>
      <c r="U196" s="232">
        <v>0</v>
      </c>
      <c r="V196" s="232">
        <f>U196*H196</f>
        <v>0</v>
      </c>
      <c r="W196" s="232">
        <v>0</v>
      </c>
      <c r="X196" s="233">
        <f>W196*H196</f>
        <v>0</v>
      </c>
      <c r="Y196" s="39"/>
      <c r="Z196" s="39"/>
      <c r="AA196" s="39"/>
      <c r="AB196" s="39"/>
      <c r="AC196" s="39"/>
      <c r="AD196" s="39"/>
      <c r="AE196" s="39"/>
      <c r="AR196" s="234" t="s">
        <v>774</v>
      </c>
      <c r="AT196" s="234" t="s">
        <v>169</v>
      </c>
      <c r="AU196" s="234" t="s">
        <v>88</v>
      </c>
      <c r="AY196" s="18" t="s">
        <v>167</v>
      </c>
      <c r="BE196" s="235">
        <f>IF(O196="základní",K196,0)</f>
        <v>0</v>
      </c>
      <c r="BF196" s="235">
        <f>IF(O196="snížená",K196,0)</f>
        <v>0</v>
      </c>
      <c r="BG196" s="235">
        <f>IF(O196="zákl. přenesená",K196,0)</f>
        <v>0</v>
      </c>
      <c r="BH196" s="235">
        <f>IF(O196="sníž. přenesená",K196,0)</f>
        <v>0</v>
      </c>
      <c r="BI196" s="235">
        <f>IF(O196="nulová",K196,0)</f>
        <v>0</v>
      </c>
      <c r="BJ196" s="18" t="s">
        <v>86</v>
      </c>
      <c r="BK196" s="235">
        <f>ROUND(P196*H196,2)</f>
        <v>0</v>
      </c>
      <c r="BL196" s="18" t="s">
        <v>774</v>
      </c>
      <c r="BM196" s="234" t="s">
        <v>2664</v>
      </c>
    </row>
    <row r="197" s="2" customFormat="1">
      <c r="A197" s="39"/>
      <c r="B197" s="40"/>
      <c r="C197" s="41"/>
      <c r="D197" s="236" t="s">
        <v>176</v>
      </c>
      <c r="E197" s="41"/>
      <c r="F197" s="237" t="s">
        <v>2621</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176</v>
      </c>
      <c r="AU197" s="18" t="s">
        <v>88</v>
      </c>
    </row>
    <row r="198" s="2" customFormat="1">
      <c r="A198" s="39"/>
      <c r="B198" s="40"/>
      <c r="C198" s="41"/>
      <c r="D198" s="241" t="s">
        <v>178</v>
      </c>
      <c r="E198" s="41"/>
      <c r="F198" s="242" t="s">
        <v>2623</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178</v>
      </c>
      <c r="AU198" s="18" t="s">
        <v>88</v>
      </c>
    </row>
    <row r="199" s="2" customFormat="1" ht="16.5" customHeight="1">
      <c r="A199" s="39"/>
      <c r="B199" s="40"/>
      <c r="C199" s="254" t="s">
        <v>825</v>
      </c>
      <c r="D199" s="254" t="s">
        <v>345</v>
      </c>
      <c r="E199" s="255" t="s">
        <v>2665</v>
      </c>
      <c r="F199" s="256" t="s">
        <v>2661</v>
      </c>
      <c r="G199" s="257" t="s">
        <v>2616</v>
      </c>
      <c r="H199" s="258">
        <v>2</v>
      </c>
      <c r="I199" s="259"/>
      <c r="J199" s="260"/>
      <c r="K199" s="261">
        <f>ROUND(P199*H199,2)</f>
        <v>0</v>
      </c>
      <c r="L199" s="256" t="s">
        <v>1</v>
      </c>
      <c r="M199" s="262"/>
      <c r="N199" s="263" t="s">
        <v>1</v>
      </c>
      <c r="O199" s="230" t="s">
        <v>41</v>
      </c>
      <c r="P199" s="231">
        <f>I199+J199</f>
        <v>0</v>
      </c>
      <c r="Q199" s="231">
        <f>ROUND(I199*H199,2)</f>
        <v>0</v>
      </c>
      <c r="R199" s="231">
        <f>ROUND(J199*H199,2)</f>
        <v>0</v>
      </c>
      <c r="S199" s="92"/>
      <c r="T199" s="232">
        <f>S199*H199</f>
        <v>0</v>
      </c>
      <c r="U199" s="232">
        <v>0</v>
      </c>
      <c r="V199" s="232">
        <f>U199*H199</f>
        <v>0</v>
      </c>
      <c r="W199" s="232">
        <v>0</v>
      </c>
      <c r="X199" s="233">
        <f>W199*H199</f>
        <v>0</v>
      </c>
      <c r="Y199" s="39"/>
      <c r="Z199" s="39"/>
      <c r="AA199" s="39"/>
      <c r="AB199" s="39"/>
      <c r="AC199" s="39"/>
      <c r="AD199" s="39"/>
      <c r="AE199" s="39"/>
      <c r="AR199" s="234" t="s">
        <v>2608</v>
      </c>
      <c r="AT199" s="234" t="s">
        <v>345</v>
      </c>
      <c r="AU199" s="234" t="s">
        <v>88</v>
      </c>
      <c r="AY199" s="18" t="s">
        <v>167</v>
      </c>
      <c r="BE199" s="235">
        <f>IF(O199="základní",K199,0)</f>
        <v>0</v>
      </c>
      <c r="BF199" s="235">
        <f>IF(O199="snížená",K199,0)</f>
        <v>0</v>
      </c>
      <c r="BG199" s="235">
        <f>IF(O199="zákl. přenesená",K199,0)</f>
        <v>0</v>
      </c>
      <c r="BH199" s="235">
        <f>IF(O199="sníž. přenesená",K199,0)</f>
        <v>0</v>
      </c>
      <c r="BI199" s="235">
        <f>IF(O199="nulová",K199,0)</f>
        <v>0</v>
      </c>
      <c r="BJ199" s="18" t="s">
        <v>86</v>
      </c>
      <c r="BK199" s="235">
        <f>ROUND(P199*H199,2)</f>
        <v>0</v>
      </c>
      <c r="BL199" s="18" t="s">
        <v>774</v>
      </c>
      <c r="BM199" s="234" t="s">
        <v>2666</v>
      </c>
    </row>
    <row r="200" s="2" customFormat="1">
      <c r="A200" s="39"/>
      <c r="B200" s="40"/>
      <c r="C200" s="41"/>
      <c r="D200" s="236" t="s">
        <v>176</v>
      </c>
      <c r="E200" s="41"/>
      <c r="F200" s="237" t="s">
        <v>2667</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176</v>
      </c>
      <c r="AU200" s="18" t="s">
        <v>88</v>
      </c>
    </row>
    <row r="201" s="2" customFormat="1">
      <c r="A201" s="39"/>
      <c r="B201" s="40"/>
      <c r="C201" s="41"/>
      <c r="D201" s="236" t="s">
        <v>186</v>
      </c>
      <c r="E201" s="41"/>
      <c r="F201" s="243" t="s">
        <v>2668</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186</v>
      </c>
      <c r="AU201" s="18" t="s">
        <v>88</v>
      </c>
    </row>
    <row r="202" s="2" customFormat="1" ht="33" customHeight="1">
      <c r="A202" s="39"/>
      <c r="B202" s="40"/>
      <c r="C202" s="222" t="s">
        <v>830</v>
      </c>
      <c r="D202" s="222" t="s">
        <v>169</v>
      </c>
      <c r="E202" s="223" t="s">
        <v>2620</v>
      </c>
      <c r="F202" s="224" t="s">
        <v>2621</v>
      </c>
      <c r="G202" s="225" t="s">
        <v>182</v>
      </c>
      <c r="H202" s="226">
        <v>7</v>
      </c>
      <c r="I202" s="227"/>
      <c r="J202" s="227"/>
      <c r="K202" s="228">
        <f>ROUND(P202*H202,2)</f>
        <v>0</v>
      </c>
      <c r="L202" s="224" t="s">
        <v>478</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774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774</v>
      </c>
      <c r="BM202" s="234" t="s">
        <v>2669</v>
      </c>
    </row>
    <row r="203" s="2" customFormat="1">
      <c r="A203" s="39"/>
      <c r="B203" s="40"/>
      <c r="C203" s="41"/>
      <c r="D203" s="236" t="s">
        <v>176</v>
      </c>
      <c r="E203" s="41"/>
      <c r="F203" s="237" t="s">
        <v>2621</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41" t="s">
        <v>178</v>
      </c>
      <c r="E204" s="41"/>
      <c r="F204" s="242" t="s">
        <v>2623</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178</v>
      </c>
      <c r="AU204" s="18" t="s">
        <v>88</v>
      </c>
    </row>
    <row r="205" s="2" customFormat="1" ht="16.5" customHeight="1">
      <c r="A205" s="39"/>
      <c r="B205" s="40"/>
      <c r="C205" s="254" t="s">
        <v>837</v>
      </c>
      <c r="D205" s="254" t="s">
        <v>345</v>
      </c>
      <c r="E205" s="255" t="s">
        <v>2670</v>
      </c>
      <c r="F205" s="256" t="s">
        <v>2661</v>
      </c>
      <c r="G205" s="257" t="s">
        <v>2616</v>
      </c>
      <c r="H205" s="258">
        <v>7</v>
      </c>
      <c r="I205" s="259"/>
      <c r="J205" s="260"/>
      <c r="K205" s="261">
        <f>ROUND(P205*H205,2)</f>
        <v>0</v>
      </c>
      <c r="L205" s="256" t="s">
        <v>1</v>
      </c>
      <c r="M205" s="262"/>
      <c r="N205" s="263" t="s">
        <v>1</v>
      </c>
      <c r="O205" s="230" t="s">
        <v>41</v>
      </c>
      <c r="P205" s="231">
        <f>I205+J205</f>
        <v>0</v>
      </c>
      <c r="Q205" s="231">
        <f>ROUND(I205*H205,2)</f>
        <v>0</v>
      </c>
      <c r="R205" s="231">
        <f>ROUND(J205*H205,2)</f>
        <v>0</v>
      </c>
      <c r="S205" s="92"/>
      <c r="T205" s="232">
        <f>S205*H205</f>
        <v>0</v>
      </c>
      <c r="U205" s="232">
        <v>0</v>
      </c>
      <c r="V205" s="232">
        <f>U205*H205</f>
        <v>0</v>
      </c>
      <c r="W205" s="232">
        <v>0</v>
      </c>
      <c r="X205" s="233">
        <f>W205*H205</f>
        <v>0</v>
      </c>
      <c r="Y205" s="39"/>
      <c r="Z205" s="39"/>
      <c r="AA205" s="39"/>
      <c r="AB205" s="39"/>
      <c r="AC205" s="39"/>
      <c r="AD205" s="39"/>
      <c r="AE205" s="39"/>
      <c r="AR205" s="234" t="s">
        <v>2608</v>
      </c>
      <c r="AT205" s="234" t="s">
        <v>345</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774</v>
      </c>
      <c r="BM205" s="234" t="s">
        <v>2671</v>
      </c>
    </row>
    <row r="206" s="2" customFormat="1">
      <c r="A206" s="39"/>
      <c r="B206" s="40"/>
      <c r="C206" s="41"/>
      <c r="D206" s="236" t="s">
        <v>176</v>
      </c>
      <c r="E206" s="41"/>
      <c r="F206" s="237" t="s">
        <v>2642</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c r="A207" s="39"/>
      <c r="B207" s="40"/>
      <c r="C207" s="41"/>
      <c r="D207" s="236" t="s">
        <v>186</v>
      </c>
      <c r="E207" s="41"/>
      <c r="F207" s="243" t="s">
        <v>2672</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186</v>
      </c>
      <c r="AU207" s="18" t="s">
        <v>88</v>
      </c>
    </row>
    <row r="208" s="2" customFormat="1" ht="24.15" customHeight="1">
      <c r="A208" s="39"/>
      <c r="B208" s="40"/>
      <c r="C208" s="222" t="s">
        <v>883</v>
      </c>
      <c r="D208" s="222" t="s">
        <v>169</v>
      </c>
      <c r="E208" s="223" t="s">
        <v>2673</v>
      </c>
      <c r="F208" s="224" t="s">
        <v>2674</v>
      </c>
      <c r="G208" s="225" t="s">
        <v>182</v>
      </c>
      <c r="H208" s="226">
        <v>25</v>
      </c>
      <c r="I208" s="227"/>
      <c r="J208" s="227"/>
      <c r="K208" s="228">
        <f>ROUND(P208*H208,2)</f>
        <v>0</v>
      </c>
      <c r="L208" s="224" t="s">
        <v>478</v>
      </c>
      <c r="M208" s="45"/>
      <c r="N208" s="229" t="s">
        <v>1</v>
      </c>
      <c r="O208" s="230" t="s">
        <v>41</v>
      </c>
      <c r="P208" s="231">
        <f>I208+J208</f>
        <v>0</v>
      </c>
      <c r="Q208" s="231">
        <f>ROUND(I208*H208,2)</f>
        <v>0</v>
      </c>
      <c r="R208" s="231">
        <f>ROUND(J208*H208,2)</f>
        <v>0</v>
      </c>
      <c r="S208" s="92"/>
      <c r="T208" s="232">
        <f>S208*H208</f>
        <v>0</v>
      </c>
      <c r="U208" s="232">
        <v>0</v>
      </c>
      <c r="V208" s="232">
        <f>U208*H208</f>
        <v>0</v>
      </c>
      <c r="W208" s="232">
        <v>0</v>
      </c>
      <c r="X208" s="233">
        <f>W208*H208</f>
        <v>0</v>
      </c>
      <c r="Y208" s="39"/>
      <c r="Z208" s="39"/>
      <c r="AA208" s="39"/>
      <c r="AB208" s="39"/>
      <c r="AC208" s="39"/>
      <c r="AD208" s="39"/>
      <c r="AE208" s="39"/>
      <c r="AR208" s="234" t="s">
        <v>774</v>
      </c>
      <c r="AT208" s="234" t="s">
        <v>169</v>
      </c>
      <c r="AU208" s="234" t="s">
        <v>88</v>
      </c>
      <c r="AY208" s="18" t="s">
        <v>167</v>
      </c>
      <c r="BE208" s="235">
        <f>IF(O208="základní",K208,0)</f>
        <v>0</v>
      </c>
      <c r="BF208" s="235">
        <f>IF(O208="snížená",K208,0)</f>
        <v>0</v>
      </c>
      <c r="BG208" s="235">
        <f>IF(O208="zákl. přenesená",K208,0)</f>
        <v>0</v>
      </c>
      <c r="BH208" s="235">
        <f>IF(O208="sníž. přenesená",K208,0)</f>
        <v>0</v>
      </c>
      <c r="BI208" s="235">
        <f>IF(O208="nulová",K208,0)</f>
        <v>0</v>
      </c>
      <c r="BJ208" s="18" t="s">
        <v>86</v>
      </c>
      <c r="BK208" s="235">
        <f>ROUND(P208*H208,2)</f>
        <v>0</v>
      </c>
      <c r="BL208" s="18" t="s">
        <v>774</v>
      </c>
      <c r="BM208" s="234" t="s">
        <v>2675</v>
      </c>
    </row>
    <row r="209" s="2" customFormat="1">
      <c r="A209" s="39"/>
      <c r="B209" s="40"/>
      <c r="C209" s="41"/>
      <c r="D209" s="236" t="s">
        <v>176</v>
      </c>
      <c r="E209" s="41"/>
      <c r="F209" s="237" t="s">
        <v>2676</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176</v>
      </c>
      <c r="AU209" s="18" t="s">
        <v>88</v>
      </c>
    </row>
    <row r="210" s="2" customFormat="1">
      <c r="A210" s="39"/>
      <c r="B210" s="40"/>
      <c r="C210" s="41"/>
      <c r="D210" s="241" t="s">
        <v>178</v>
      </c>
      <c r="E210" s="41"/>
      <c r="F210" s="242" t="s">
        <v>2677</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178</v>
      </c>
      <c r="AU210" s="18" t="s">
        <v>88</v>
      </c>
    </row>
    <row r="211" s="2" customFormat="1" ht="16.5" customHeight="1">
      <c r="A211" s="39"/>
      <c r="B211" s="40"/>
      <c r="C211" s="254" t="s">
        <v>889</v>
      </c>
      <c r="D211" s="254" t="s">
        <v>345</v>
      </c>
      <c r="E211" s="255" t="s">
        <v>2678</v>
      </c>
      <c r="F211" s="256" t="s">
        <v>2679</v>
      </c>
      <c r="G211" s="257" t="s">
        <v>2616</v>
      </c>
      <c r="H211" s="258">
        <v>25</v>
      </c>
      <c r="I211" s="259"/>
      <c r="J211" s="260"/>
      <c r="K211" s="261">
        <f>ROUND(P211*H211,2)</f>
        <v>0</v>
      </c>
      <c r="L211" s="256" t="s">
        <v>1</v>
      </c>
      <c r="M211" s="262"/>
      <c r="N211" s="263" t="s">
        <v>1</v>
      </c>
      <c r="O211" s="230" t="s">
        <v>41</v>
      </c>
      <c r="P211" s="231">
        <f>I211+J211</f>
        <v>0</v>
      </c>
      <c r="Q211" s="231">
        <f>ROUND(I211*H211,2)</f>
        <v>0</v>
      </c>
      <c r="R211" s="231">
        <f>ROUND(J211*H211,2)</f>
        <v>0</v>
      </c>
      <c r="S211" s="92"/>
      <c r="T211" s="232">
        <f>S211*H211</f>
        <v>0</v>
      </c>
      <c r="U211" s="232">
        <v>0</v>
      </c>
      <c r="V211" s="232">
        <f>U211*H211</f>
        <v>0</v>
      </c>
      <c r="W211" s="232">
        <v>0</v>
      </c>
      <c r="X211" s="233">
        <f>W211*H211</f>
        <v>0</v>
      </c>
      <c r="Y211" s="39"/>
      <c r="Z211" s="39"/>
      <c r="AA211" s="39"/>
      <c r="AB211" s="39"/>
      <c r="AC211" s="39"/>
      <c r="AD211" s="39"/>
      <c r="AE211" s="39"/>
      <c r="AR211" s="234" t="s">
        <v>2608</v>
      </c>
      <c r="AT211" s="234" t="s">
        <v>345</v>
      </c>
      <c r="AU211" s="234" t="s">
        <v>88</v>
      </c>
      <c r="AY211" s="18" t="s">
        <v>167</v>
      </c>
      <c r="BE211" s="235">
        <f>IF(O211="základní",K211,0)</f>
        <v>0</v>
      </c>
      <c r="BF211" s="235">
        <f>IF(O211="snížená",K211,0)</f>
        <v>0</v>
      </c>
      <c r="BG211" s="235">
        <f>IF(O211="zákl. přenesená",K211,0)</f>
        <v>0</v>
      </c>
      <c r="BH211" s="235">
        <f>IF(O211="sníž. přenesená",K211,0)</f>
        <v>0</v>
      </c>
      <c r="BI211" s="235">
        <f>IF(O211="nulová",K211,0)</f>
        <v>0</v>
      </c>
      <c r="BJ211" s="18" t="s">
        <v>86</v>
      </c>
      <c r="BK211" s="235">
        <f>ROUND(P211*H211,2)</f>
        <v>0</v>
      </c>
      <c r="BL211" s="18" t="s">
        <v>774</v>
      </c>
      <c r="BM211" s="234" t="s">
        <v>2680</v>
      </c>
    </row>
    <row r="212" s="2" customFormat="1">
      <c r="A212" s="39"/>
      <c r="B212" s="40"/>
      <c r="C212" s="41"/>
      <c r="D212" s="236" t="s">
        <v>176</v>
      </c>
      <c r="E212" s="41"/>
      <c r="F212" s="237" t="s">
        <v>2681</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176</v>
      </c>
      <c r="AU212" s="18" t="s">
        <v>88</v>
      </c>
    </row>
    <row r="213" s="2" customFormat="1">
      <c r="A213" s="39"/>
      <c r="B213" s="40"/>
      <c r="C213" s="41"/>
      <c r="D213" s="236" t="s">
        <v>186</v>
      </c>
      <c r="E213" s="41"/>
      <c r="F213" s="243" t="s">
        <v>2682</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186</v>
      </c>
      <c r="AU213" s="18" t="s">
        <v>88</v>
      </c>
    </row>
    <row r="214" s="2" customFormat="1" ht="24.15" customHeight="1">
      <c r="A214" s="39"/>
      <c r="B214" s="40"/>
      <c r="C214" s="222" t="s">
        <v>901</v>
      </c>
      <c r="D214" s="222" t="s">
        <v>169</v>
      </c>
      <c r="E214" s="223" t="s">
        <v>2673</v>
      </c>
      <c r="F214" s="224" t="s">
        <v>2674</v>
      </c>
      <c r="G214" s="225" t="s">
        <v>182</v>
      </c>
      <c r="H214" s="226">
        <v>5</v>
      </c>
      <c r="I214" s="227"/>
      <c r="J214" s="227"/>
      <c r="K214" s="228">
        <f>ROUND(P214*H214,2)</f>
        <v>0</v>
      </c>
      <c r="L214" s="224" t="s">
        <v>478</v>
      </c>
      <c r="M214" s="45"/>
      <c r="N214" s="229" t="s">
        <v>1</v>
      </c>
      <c r="O214" s="230" t="s">
        <v>41</v>
      </c>
      <c r="P214" s="231">
        <f>I214+J214</f>
        <v>0</v>
      </c>
      <c r="Q214" s="231">
        <f>ROUND(I214*H214,2)</f>
        <v>0</v>
      </c>
      <c r="R214" s="231">
        <f>ROUND(J214*H214,2)</f>
        <v>0</v>
      </c>
      <c r="S214" s="92"/>
      <c r="T214" s="232">
        <f>S214*H214</f>
        <v>0</v>
      </c>
      <c r="U214" s="232">
        <v>0</v>
      </c>
      <c r="V214" s="232">
        <f>U214*H214</f>
        <v>0</v>
      </c>
      <c r="W214" s="232">
        <v>0</v>
      </c>
      <c r="X214" s="233">
        <f>W214*H214</f>
        <v>0</v>
      </c>
      <c r="Y214" s="39"/>
      <c r="Z214" s="39"/>
      <c r="AA214" s="39"/>
      <c r="AB214" s="39"/>
      <c r="AC214" s="39"/>
      <c r="AD214" s="39"/>
      <c r="AE214" s="39"/>
      <c r="AR214" s="234" t="s">
        <v>774</v>
      </c>
      <c r="AT214" s="234" t="s">
        <v>169</v>
      </c>
      <c r="AU214" s="234" t="s">
        <v>88</v>
      </c>
      <c r="AY214" s="18" t="s">
        <v>167</v>
      </c>
      <c r="BE214" s="235">
        <f>IF(O214="základní",K214,0)</f>
        <v>0</v>
      </c>
      <c r="BF214" s="235">
        <f>IF(O214="snížená",K214,0)</f>
        <v>0</v>
      </c>
      <c r="BG214" s="235">
        <f>IF(O214="zákl. přenesená",K214,0)</f>
        <v>0</v>
      </c>
      <c r="BH214" s="235">
        <f>IF(O214="sníž. přenesená",K214,0)</f>
        <v>0</v>
      </c>
      <c r="BI214" s="235">
        <f>IF(O214="nulová",K214,0)</f>
        <v>0</v>
      </c>
      <c r="BJ214" s="18" t="s">
        <v>86</v>
      </c>
      <c r="BK214" s="235">
        <f>ROUND(P214*H214,2)</f>
        <v>0</v>
      </c>
      <c r="BL214" s="18" t="s">
        <v>774</v>
      </c>
      <c r="BM214" s="234" t="s">
        <v>2683</v>
      </c>
    </row>
    <row r="215" s="2" customFormat="1">
      <c r="A215" s="39"/>
      <c r="B215" s="40"/>
      <c r="C215" s="41"/>
      <c r="D215" s="236" t="s">
        <v>176</v>
      </c>
      <c r="E215" s="41"/>
      <c r="F215" s="237" t="s">
        <v>2676</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176</v>
      </c>
      <c r="AU215" s="18" t="s">
        <v>88</v>
      </c>
    </row>
    <row r="216" s="2" customFormat="1">
      <c r="A216" s="39"/>
      <c r="B216" s="40"/>
      <c r="C216" s="41"/>
      <c r="D216" s="241" t="s">
        <v>178</v>
      </c>
      <c r="E216" s="41"/>
      <c r="F216" s="242" t="s">
        <v>2677</v>
      </c>
      <c r="G216" s="41"/>
      <c r="H216" s="41"/>
      <c r="I216" s="238"/>
      <c r="J216" s="238"/>
      <c r="K216" s="41"/>
      <c r="L216" s="41"/>
      <c r="M216" s="45"/>
      <c r="N216" s="239"/>
      <c r="O216" s="240"/>
      <c r="P216" s="92"/>
      <c r="Q216" s="92"/>
      <c r="R216" s="92"/>
      <c r="S216" s="92"/>
      <c r="T216" s="92"/>
      <c r="U216" s="92"/>
      <c r="V216" s="92"/>
      <c r="W216" s="92"/>
      <c r="X216" s="93"/>
      <c r="Y216" s="39"/>
      <c r="Z216" s="39"/>
      <c r="AA216" s="39"/>
      <c r="AB216" s="39"/>
      <c r="AC216" s="39"/>
      <c r="AD216" s="39"/>
      <c r="AE216" s="39"/>
      <c r="AT216" s="18" t="s">
        <v>178</v>
      </c>
      <c r="AU216" s="18" t="s">
        <v>88</v>
      </c>
    </row>
    <row r="217" s="2" customFormat="1" ht="16.5" customHeight="1">
      <c r="A217" s="39"/>
      <c r="B217" s="40"/>
      <c r="C217" s="254" t="s">
        <v>895</v>
      </c>
      <c r="D217" s="254" t="s">
        <v>345</v>
      </c>
      <c r="E217" s="255" t="s">
        <v>2684</v>
      </c>
      <c r="F217" s="256" t="s">
        <v>2685</v>
      </c>
      <c r="G217" s="257" t="s">
        <v>2616</v>
      </c>
      <c r="H217" s="258">
        <v>5</v>
      </c>
      <c r="I217" s="259"/>
      <c r="J217" s="260"/>
      <c r="K217" s="261">
        <f>ROUND(P217*H217,2)</f>
        <v>0</v>
      </c>
      <c r="L217" s="256" t="s">
        <v>1</v>
      </c>
      <c r="M217" s="262"/>
      <c r="N217" s="263" t="s">
        <v>1</v>
      </c>
      <c r="O217" s="230" t="s">
        <v>41</v>
      </c>
      <c r="P217" s="231">
        <f>I217+J217</f>
        <v>0</v>
      </c>
      <c r="Q217" s="231">
        <f>ROUND(I217*H217,2)</f>
        <v>0</v>
      </c>
      <c r="R217" s="231">
        <f>ROUND(J217*H217,2)</f>
        <v>0</v>
      </c>
      <c r="S217" s="92"/>
      <c r="T217" s="232">
        <f>S217*H217</f>
        <v>0</v>
      </c>
      <c r="U217" s="232">
        <v>0</v>
      </c>
      <c r="V217" s="232">
        <f>U217*H217</f>
        <v>0</v>
      </c>
      <c r="W217" s="232">
        <v>0</v>
      </c>
      <c r="X217" s="233">
        <f>W217*H217</f>
        <v>0</v>
      </c>
      <c r="Y217" s="39"/>
      <c r="Z217" s="39"/>
      <c r="AA217" s="39"/>
      <c r="AB217" s="39"/>
      <c r="AC217" s="39"/>
      <c r="AD217" s="39"/>
      <c r="AE217" s="39"/>
      <c r="AR217" s="234" t="s">
        <v>2608</v>
      </c>
      <c r="AT217" s="234" t="s">
        <v>345</v>
      </c>
      <c r="AU217" s="234" t="s">
        <v>88</v>
      </c>
      <c r="AY217" s="18" t="s">
        <v>167</v>
      </c>
      <c r="BE217" s="235">
        <f>IF(O217="základní",K217,0)</f>
        <v>0</v>
      </c>
      <c r="BF217" s="235">
        <f>IF(O217="snížená",K217,0)</f>
        <v>0</v>
      </c>
      <c r="BG217" s="235">
        <f>IF(O217="zákl. přenesená",K217,0)</f>
        <v>0</v>
      </c>
      <c r="BH217" s="235">
        <f>IF(O217="sníž. přenesená",K217,0)</f>
        <v>0</v>
      </c>
      <c r="BI217" s="235">
        <f>IF(O217="nulová",K217,0)</f>
        <v>0</v>
      </c>
      <c r="BJ217" s="18" t="s">
        <v>86</v>
      </c>
      <c r="BK217" s="235">
        <f>ROUND(P217*H217,2)</f>
        <v>0</v>
      </c>
      <c r="BL217" s="18" t="s">
        <v>774</v>
      </c>
      <c r="BM217" s="234" t="s">
        <v>2686</v>
      </c>
    </row>
    <row r="218" s="2" customFormat="1">
      <c r="A218" s="39"/>
      <c r="B218" s="40"/>
      <c r="C218" s="41"/>
      <c r="D218" s="236" t="s">
        <v>176</v>
      </c>
      <c r="E218" s="41"/>
      <c r="F218" s="237" t="s">
        <v>2687</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176</v>
      </c>
      <c r="AU218" s="18" t="s">
        <v>88</v>
      </c>
    </row>
    <row r="219" s="2" customFormat="1">
      <c r="A219" s="39"/>
      <c r="B219" s="40"/>
      <c r="C219" s="41"/>
      <c r="D219" s="236" t="s">
        <v>186</v>
      </c>
      <c r="E219" s="41"/>
      <c r="F219" s="243" t="s">
        <v>2688</v>
      </c>
      <c r="G219" s="41"/>
      <c r="H219" s="41"/>
      <c r="I219" s="238"/>
      <c r="J219" s="238"/>
      <c r="K219" s="41"/>
      <c r="L219" s="41"/>
      <c r="M219" s="45"/>
      <c r="N219" s="239"/>
      <c r="O219" s="240"/>
      <c r="P219" s="92"/>
      <c r="Q219" s="92"/>
      <c r="R219" s="92"/>
      <c r="S219" s="92"/>
      <c r="T219" s="92"/>
      <c r="U219" s="92"/>
      <c r="V219" s="92"/>
      <c r="W219" s="92"/>
      <c r="X219" s="93"/>
      <c r="Y219" s="39"/>
      <c r="Z219" s="39"/>
      <c r="AA219" s="39"/>
      <c r="AB219" s="39"/>
      <c r="AC219" s="39"/>
      <c r="AD219" s="39"/>
      <c r="AE219" s="39"/>
      <c r="AT219" s="18" t="s">
        <v>186</v>
      </c>
      <c r="AU219" s="18" t="s">
        <v>88</v>
      </c>
    </row>
    <row r="220" s="2" customFormat="1" ht="24.15" customHeight="1">
      <c r="A220" s="39"/>
      <c r="B220" s="40"/>
      <c r="C220" s="222" t="s">
        <v>907</v>
      </c>
      <c r="D220" s="222" t="s">
        <v>169</v>
      </c>
      <c r="E220" s="223" t="s">
        <v>2673</v>
      </c>
      <c r="F220" s="224" t="s">
        <v>2674</v>
      </c>
      <c r="G220" s="225" t="s">
        <v>182</v>
      </c>
      <c r="H220" s="226">
        <v>2</v>
      </c>
      <c r="I220" s="227"/>
      <c r="J220" s="227"/>
      <c r="K220" s="228">
        <f>ROUND(P220*H220,2)</f>
        <v>0</v>
      </c>
      <c r="L220" s="224" t="s">
        <v>478</v>
      </c>
      <c r="M220" s="45"/>
      <c r="N220" s="229" t="s">
        <v>1</v>
      </c>
      <c r="O220" s="230" t="s">
        <v>41</v>
      </c>
      <c r="P220" s="231">
        <f>I220+J220</f>
        <v>0</v>
      </c>
      <c r="Q220" s="231">
        <f>ROUND(I220*H220,2)</f>
        <v>0</v>
      </c>
      <c r="R220" s="231">
        <f>ROUND(J220*H220,2)</f>
        <v>0</v>
      </c>
      <c r="S220" s="92"/>
      <c r="T220" s="232">
        <f>S220*H220</f>
        <v>0</v>
      </c>
      <c r="U220" s="232">
        <v>0</v>
      </c>
      <c r="V220" s="232">
        <f>U220*H220</f>
        <v>0</v>
      </c>
      <c r="W220" s="232">
        <v>0</v>
      </c>
      <c r="X220" s="233">
        <f>W220*H220</f>
        <v>0</v>
      </c>
      <c r="Y220" s="39"/>
      <c r="Z220" s="39"/>
      <c r="AA220" s="39"/>
      <c r="AB220" s="39"/>
      <c r="AC220" s="39"/>
      <c r="AD220" s="39"/>
      <c r="AE220" s="39"/>
      <c r="AR220" s="234" t="s">
        <v>774</v>
      </c>
      <c r="AT220" s="234" t="s">
        <v>169</v>
      </c>
      <c r="AU220" s="234" t="s">
        <v>88</v>
      </c>
      <c r="AY220" s="18" t="s">
        <v>167</v>
      </c>
      <c r="BE220" s="235">
        <f>IF(O220="základní",K220,0)</f>
        <v>0</v>
      </c>
      <c r="BF220" s="235">
        <f>IF(O220="snížená",K220,0)</f>
        <v>0</v>
      </c>
      <c r="BG220" s="235">
        <f>IF(O220="zákl. přenesená",K220,0)</f>
        <v>0</v>
      </c>
      <c r="BH220" s="235">
        <f>IF(O220="sníž. přenesená",K220,0)</f>
        <v>0</v>
      </c>
      <c r="BI220" s="235">
        <f>IF(O220="nulová",K220,0)</f>
        <v>0</v>
      </c>
      <c r="BJ220" s="18" t="s">
        <v>86</v>
      </c>
      <c r="BK220" s="235">
        <f>ROUND(P220*H220,2)</f>
        <v>0</v>
      </c>
      <c r="BL220" s="18" t="s">
        <v>774</v>
      </c>
      <c r="BM220" s="234" t="s">
        <v>2689</v>
      </c>
    </row>
    <row r="221" s="2" customFormat="1">
      <c r="A221" s="39"/>
      <c r="B221" s="40"/>
      <c r="C221" s="41"/>
      <c r="D221" s="236" t="s">
        <v>176</v>
      </c>
      <c r="E221" s="41"/>
      <c r="F221" s="237" t="s">
        <v>2676</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176</v>
      </c>
      <c r="AU221" s="18" t="s">
        <v>88</v>
      </c>
    </row>
    <row r="222" s="2" customFormat="1">
      <c r="A222" s="39"/>
      <c r="B222" s="40"/>
      <c r="C222" s="41"/>
      <c r="D222" s="241" t="s">
        <v>178</v>
      </c>
      <c r="E222" s="41"/>
      <c r="F222" s="242" t="s">
        <v>2677</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178</v>
      </c>
      <c r="AU222" s="18" t="s">
        <v>88</v>
      </c>
    </row>
    <row r="223" s="2" customFormat="1" ht="16.5" customHeight="1">
      <c r="A223" s="39"/>
      <c r="B223" s="40"/>
      <c r="C223" s="254" t="s">
        <v>914</v>
      </c>
      <c r="D223" s="254" t="s">
        <v>345</v>
      </c>
      <c r="E223" s="255" t="s">
        <v>2690</v>
      </c>
      <c r="F223" s="256" t="s">
        <v>2691</v>
      </c>
      <c r="G223" s="257" t="s">
        <v>2616</v>
      </c>
      <c r="H223" s="258">
        <v>2</v>
      </c>
      <c r="I223" s="259"/>
      <c r="J223" s="260"/>
      <c r="K223" s="261">
        <f>ROUND(P223*H223,2)</f>
        <v>0</v>
      </c>
      <c r="L223" s="256" t="s">
        <v>1</v>
      </c>
      <c r="M223" s="262"/>
      <c r="N223" s="263" t="s">
        <v>1</v>
      </c>
      <c r="O223" s="230" t="s">
        <v>41</v>
      </c>
      <c r="P223" s="231">
        <f>I223+J223</f>
        <v>0</v>
      </c>
      <c r="Q223" s="231">
        <f>ROUND(I223*H223,2)</f>
        <v>0</v>
      </c>
      <c r="R223" s="231">
        <f>ROUND(J223*H223,2)</f>
        <v>0</v>
      </c>
      <c r="S223" s="92"/>
      <c r="T223" s="232">
        <f>S223*H223</f>
        <v>0</v>
      </c>
      <c r="U223" s="232">
        <v>0</v>
      </c>
      <c r="V223" s="232">
        <f>U223*H223</f>
        <v>0</v>
      </c>
      <c r="W223" s="232">
        <v>0</v>
      </c>
      <c r="X223" s="233">
        <f>W223*H223</f>
        <v>0</v>
      </c>
      <c r="Y223" s="39"/>
      <c r="Z223" s="39"/>
      <c r="AA223" s="39"/>
      <c r="AB223" s="39"/>
      <c r="AC223" s="39"/>
      <c r="AD223" s="39"/>
      <c r="AE223" s="39"/>
      <c r="AR223" s="234" t="s">
        <v>2608</v>
      </c>
      <c r="AT223" s="234" t="s">
        <v>345</v>
      </c>
      <c r="AU223" s="234" t="s">
        <v>88</v>
      </c>
      <c r="AY223" s="18" t="s">
        <v>167</v>
      </c>
      <c r="BE223" s="235">
        <f>IF(O223="základní",K223,0)</f>
        <v>0</v>
      </c>
      <c r="BF223" s="235">
        <f>IF(O223="snížená",K223,0)</f>
        <v>0</v>
      </c>
      <c r="BG223" s="235">
        <f>IF(O223="zákl. přenesená",K223,0)</f>
        <v>0</v>
      </c>
      <c r="BH223" s="235">
        <f>IF(O223="sníž. přenesená",K223,0)</f>
        <v>0</v>
      </c>
      <c r="BI223" s="235">
        <f>IF(O223="nulová",K223,0)</f>
        <v>0</v>
      </c>
      <c r="BJ223" s="18" t="s">
        <v>86</v>
      </c>
      <c r="BK223" s="235">
        <f>ROUND(P223*H223,2)</f>
        <v>0</v>
      </c>
      <c r="BL223" s="18" t="s">
        <v>774</v>
      </c>
      <c r="BM223" s="234" t="s">
        <v>2692</v>
      </c>
    </row>
    <row r="224" s="2" customFormat="1">
      <c r="A224" s="39"/>
      <c r="B224" s="40"/>
      <c r="C224" s="41"/>
      <c r="D224" s="236" t="s">
        <v>176</v>
      </c>
      <c r="E224" s="41"/>
      <c r="F224" s="237" t="s">
        <v>2693</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176</v>
      </c>
      <c r="AU224" s="18" t="s">
        <v>88</v>
      </c>
    </row>
    <row r="225" s="2" customFormat="1">
      <c r="A225" s="39"/>
      <c r="B225" s="40"/>
      <c r="C225" s="41"/>
      <c r="D225" s="236" t="s">
        <v>186</v>
      </c>
      <c r="E225" s="41"/>
      <c r="F225" s="243" t="s">
        <v>2694</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186</v>
      </c>
      <c r="AU225" s="18" t="s">
        <v>88</v>
      </c>
    </row>
    <row r="226" s="2" customFormat="1" ht="24.15" customHeight="1">
      <c r="A226" s="39"/>
      <c r="B226" s="40"/>
      <c r="C226" s="222" t="s">
        <v>960</v>
      </c>
      <c r="D226" s="222" t="s">
        <v>169</v>
      </c>
      <c r="E226" s="223" t="s">
        <v>2695</v>
      </c>
      <c r="F226" s="224" t="s">
        <v>2696</v>
      </c>
      <c r="G226" s="225" t="s">
        <v>182</v>
      </c>
      <c r="H226" s="226">
        <v>2</v>
      </c>
      <c r="I226" s="227"/>
      <c r="J226" s="227"/>
      <c r="K226" s="228">
        <f>ROUND(P226*H226,2)</f>
        <v>0</v>
      </c>
      <c r="L226" s="224" t="s">
        <v>478</v>
      </c>
      <c r="M226" s="45"/>
      <c r="N226" s="229" t="s">
        <v>1</v>
      </c>
      <c r="O226" s="230" t="s">
        <v>41</v>
      </c>
      <c r="P226" s="231">
        <f>I226+J226</f>
        <v>0</v>
      </c>
      <c r="Q226" s="231">
        <f>ROUND(I226*H226,2)</f>
        <v>0</v>
      </c>
      <c r="R226" s="231">
        <f>ROUND(J226*H226,2)</f>
        <v>0</v>
      </c>
      <c r="S226" s="92"/>
      <c r="T226" s="232">
        <f>S226*H226</f>
        <v>0</v>
      </c>
      <c r="U226" s="232">
        <v>0</v>
      </c>
      <c r="V226" s="232">
        <f>U226*H226</f>
        <v>0</v>
      </c>
      <c r="W226" s="232">
        <v>0</v>
      </c>
      <c r="X226" s="233">
        <f>W226*H226</f>
        <v>0</v>
      </c>
      <c r="Y226" s="39"/>
      <c r="Z226" s="39"/>
      <c r="AA226" s="39"/>
      <c r="AB226" s="39"/>
      <c r="AC226" s="39"/>
      <c r="AD226" s="39"/>
      <c r="AE226" s="39"/>
      <c r="AR226" s="234" t="s">
        <v>774</v>
      </c>
      <c r="AT226" s="234" t="s">
        <v>169</v>
      </c>
      <c r="AU226" s="234" t="s">
        <v>88</v>
      </c>
      <c r="AY226" s="18" t="s">
        <v>167</v>
      </c>
      <c r="BE226" s="235">
        <f>IF(O226="základní",K226,0)</f>
        <v>0</v>
      </c>
      <c r="BF226" s="235">
        <f>IF(O226="snížená",K226,0)</f>
        <v>0</v>
      </c>
      <c r="BG226" s="235">
        <f>IF(O226="zákl. přenesená",K226,0)</f>
        <v>0</v>
      </c>
      <c r="BH226" s="235">
        <f>IF(O226="sníž. přenesená",K226,0)</f>
        <v>0</v>
      </c>
      <c r="BI226" s="235">
        <f>IF(O226="nulová",K226,0)</f>
        <v>0</v>
      </c>
      <c r="BJ226" s="18" t="s">
        <v>86</v>
      </c>
      <c r="BK226" s="235">
        <f>ROUND(P226*H226,2)</f>
        <v>0</v>
      </c>
      <c r="BL226" s="18" t="s">
        <v>774</v>
      </c>
      <c r="BM226" s="234" t="s">
        <v>2697</v>
      </c>
    </row>
    <row r="227" s="2" customFormat="1">
      <c r="A227" s="39"/>
      <c r="B227" s="40"/>
      <c r="C227" s="41"/>
      <c r="D227" s="236" t="s">
        <v>176</v>
      </c>
      <c r="E227" s="41"/>
      <c r="F227" s="237" t="s">
        <v>2698</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176</v>
      </c>
      <c r="AU227" s="18" t="s">
        <v>88</v>
      </c>
    </row>
    <row r="228" s="2" customFormat="1">
      <c r="A228" s="39"/>
      <c r="B228" s="40"/>
      <c r="C228" s="41"/>
      <c r="D228" s="241" t="s">
        <v>178</v>
      </c>
      <c r="E228" s="41"/>
      <c r="F228" s="242" t="s">
        <v>2699</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178</v>
      </c>
      <c r="AU228" s="18" t="s">
        <v>88</v>
      </c>
    </row>
    <row r="229" s="2" customFormat="1" ht="16.5" customHeight="1">
      <c r="A229" s="39"/>
      <c r="B229" s="40"/>
      <c r="C229" s="254" t="s">
        <v>966</v>
      </c>
      <c r="D229" s="254" t="s">
        <v>345</v>
      </c>
      <c r="E229" s="255" t="s">
        <v>2700</v>
      </c>
      <c r="F229" s="256" t="s">
        <v>2701</v>
      </c>
      <c r="G229" s="257" t="s">
        <v>2616</v>
      </c>
      <c r="H229" s="258">
        <v>2</v>
      </c>
      <c r="I229" s="259"/>
      <c r="J229" s="260"/>
      <c r="K229" s="261">
        <f>ROUND(P229*H229,2)</f>
        <v>0</v>
      </c>
      <c r="L229" s="256" t="s">
        <v>1</v>
      </c>
      <c r="M229" s="262"/>
      <c r="N229" s="263" t="s">
        <v>1</v>
      </c>
      <c r="O229" s="230" t="s">
        <v>41</v>
      </c>
      <c r="P229" s="231">
        <f>I229+J229</f>
        <v>0</v>
      </c>
      <c r="Q229" s="231">
        <f>ROUND(I229*H229,2)</f>
        <v>0</v>
      </c>
      <c r="R229" s="231">
        <f>ROUND(J229*H229,2)</f>
        <v>0</v>
      </c>
      <c r="S229" s="92"/>
      <c r="T229" s="232">
        <f>S229*H229</f>
        <v>0</v>
      </c>
      <c r="U229" s="232">
        <v>0</v>
      </c>
      <c r="V229" s="232">
        <f>U229*H229</f>
        <v>0</v>
      </c>
      <c r="W229" s="232">
        <v>0</v>
      </c>
      <c r="X229" s="233">
        <f>W229*H229</f>
        <v>0</v>
      </c>
      <c r="Y229" s="39"/>
      <c r="Z229" s="39"/>
      <c r="AA229" s="39"/>
      <c r="AB229" s="39"/>
      <c r="AC229" s="39"/>
      <c r="AD229" s="39"/>
      <c r="AE229" s="39"/>
      <c r="AR229" s="234" t="s">
        <v>2608</v>
      </c>
      <c r="AT229" s="234" t="s">
        <v>345</v>
      </c>
      <c r="AU229" s="234" t="s">
        <v>88</v>
      </c>
      <c r="AY229" s="18" t="s">
        <v>167</v>
      </c>
      <c r="BE229" s="235">
        <f>IF(O229="základní",K229,0)</f>
        <v>0</v>
      </c>
      <c r="BF229" s="235">
        <f>IF(O229="snížená",K229,0)</f>
        <v>0</v>
      </c>
      <c r="BG229" s="235">
        <f>IF(O229="zákl. přenesená",K229,0)</f>
        <v>0</v>
      </c>
      <c r="BH229" s="235">
        <f>IF(O229="sníž. přenesená",K229,0)</f>
        <v>0</v>
      </c>
      <c r="BI229" s="235">
        <f>IF(O229="nulová",K229,0)</f>
        <v>0</v>
      </c>
      <c r="BJ229" s="18" t="s">
        <v>86</v>
      </c>
      <c r="BK229" s="235">
        <f>ROUND(P229*H229,2)</f>
        <v>0</v>
      </c>
      <c r="BL229" s="18" t="s">
        <v>774</v>
      </c>
      <c r="BM229" s="234" t="s">
        <v>2702</v>
      </c>
    </row>
    <row r="230" s="2" customFormat="1">
      <c r="A230" s="39"/>
      <c r="B230" s="40"/>
      <c r="C230" s="41"/>
      <c r="D230" s="236" t="s">
        <v>176</v>
      </c>
      <c r="E230" s="41"/>
      <c r="F230" s="237" t="s">
        <v>2703</v>
      </c>
      <c r="G230" s="41"/>
      <c r="H230" s="41"/>
      <c r="I230" s="238"/>
      <c r="J230" s="238"/>
      <c r="K230" s="41"/>
      <c r="L230" s="41"/>
      <c r="M230" s="45"/>
      <c r="N230" s="239"/>
      <c r="O230" s="240"/>
      <c r="P230" s="92"/>
      <c r="Q230" s="92"/>
      <c r="R230" s="92"/>
      <c r="S230" s="92"/>
      <c r="T230" s="92"/>
      <c r="U230" s="92"/>
      <c r="V230" s="92"/>
      <c r="W230" s="92"/>
      <c r="X230" s="93"/>
      <c r="Y230" s="39"/>
      <c r="Z230" s="39"/>
      <c r="AA230" s="39"/>
      <c r="AB230" s="39"/>
      <c r="AC230" s="39"/>
      <c r="AD230" s="39"/>
      <c r="AE230" s="39"/>
      <c r="AT230" s="18" t="s">
        <v>176</v>
      </c>
      <c r="AU230" s="18" t="s">
        <v>88</v>
      </c>
    </row>
    <row r="231" s="2" customFormat="1">
      <c r="A231" s="39"/>
      <c r="B231" s="40"/>
      <c r="C231" s="41"/>
      <c r="D231" s="236" t="s">
        <v>186</v>
      </c>
      <c r="E231" s="41"/>
      <c r="F231" s="243" t="s">
        <v>2704</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186</v>
      </c>
      <c r="AU231" s="18" t="s">
        <v>88</v>
      </c>
    </row>
    <row r="232" s="2" customFormat="1" ht="24.15" customHeight="1">
      <c r="A232" s="39"/>
      <c r="B232" s="40"/>
      <c r="C232" s="222" t="s">
        <v>920</v>
      </c>
      <c r="D232" s="222" t="s">
        <v>169</v>
      </c>
      <c r="E232" s="223" t="s">
        <v>2705</v>
      </c>
      <c r="F232" s="224" t="s">
        <v>2706</v>
      </c>
      <c r="G232" s="225" t="s">
        <v>182</v>
      </c>
      <c r="H232" s="226">
        <v>3</v>
      </c>
      <c r="I232" s="227"/>
      <c r="J232" s="227"/>
      <c r="K232" s="228">
        <f>ROUND(P232*H232,2)</f>
        <v>0</v>
      </c>
      <c r="L232" s="224" t="s">
        <v>478</v>
      </c>
      <c r="M232" s="45"/>
      <c r="N232" s="229" t="s">
        <v>1</v>
      </c>
      <c r="O232" s="230" t="s">
        <v>41</v>
      </c>
      <c r="P232" s="231">
        <f>I232+J232</f>
        <v>0</v>
      </c>
      <c r="Q232" s="231">
        <f>ROUND(I232*H232,2)</f>
        <v>0</v>
      </c>
      <c r="R232" s="231">
        <f>ROUND(J232*H232,2)</f>
        <v>0</v>
      </c>
      <c r="S232" s="92"/>
      <c r="T232" s="232">
        <f>S232*H232</f>
        <v>0</v>
      </c>
      <c r="U232" s="232">
        <v>0</v>
      </c>
      <c r="V232" s="232">
        <f>U232*H232</f>
        <v>0</v>
      </c>
      <c r="W232" s="232">
        <v>0</v>
      </c>
      <c r="X232" s="233">
        <f>W232*H232</f>
        <v>0</v>
      </c>
      <c r="Y232" s="39"/>
      <c r="Z232" s="39"/>
      <c r="AA232" s="39"/>
      <c r="AB232" s="39"/>
      <c r="AC232" s="39"/>
      <c r="AD232" s="39"/>
      <c r="AE232" s="39"/>
      <c r="AR232" s="234" t="s">
        <v>774</v>
      </c>
      <c r="AT232" s="234" t="s">
        <v>169</v>
      </c>
      <c r="AU232" s="234" t="s">
        <v>88</v>
      </c>
      <c r="AY232" s="18" t="s">
        <v>167</v>
      </c>
      <c r="BE232" s="235">
        <f>IF(O232="základní",K232,0)</f>
        <v>0</v>
      </c>
      <c r="BF232" s="235">
        <f>IF(O232="snížená",K232,0)</f>
        <v>0</v>
      </c>
      <c r="BG232" s="235">
        <f>IF(O232="zákl. přenesená",K232,0)</f>
        <v>0</v>
      </c>
      <c r="BH232" s="235">
        <f>IF(O232="sníž. přenesená",K232,0)</f>
        <v>0</v>
      </c>
      <c r="BI232" s="235">
        <f>IF(O232="nulová",K232,0)</f>
        <v>0</v>
      </c>
      <c r="BJ232" s="18" t="s">
        <v>86</v>
      </c>
      <c r="BK232" s="235">
        <f>ROUND(P232*H232,2)</f>
        <v>0</v>
      </c>
      <c r="BL232" s="18" t="s">
        <v>774</v>
      </c>
      <c r="BM232" s="234" t="s">
        <v>2707</v>
      </c>
    </row>
    <row r="233" s="2" customFormat="1">
      <c r="A233" s="39"/>
      <c r="B233" s="40"/>
      <c r="C233" s="41"/>
      <c r="D233" s="236" t="s">
        <v>176</v>
      </c>
      <c r="E233" s="41"/>
      <c r="F233" s="237" t="s">
        <v>2708</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176</v>
      </c>
      <c r="AU233" s="18" t="s">
        <v>88</v>
      </c>
    </row>
    <row r="234" s="2" customFormat="1">
      <c r="A234" s="39"/>
      <c r="B234" s="40"/>
      <c r="C234" s="41"/>
      <c r="D234" s="241" t="s">
        <v>178</v>
      </c>
      <c r="E234" s="41"/>
      <c r="F234" s="242" t="s">
        <v>2709</v>
      </c>
      <c r="G234" s="41"/>
      <c r="H234" s="41"/>
      <c r="I234" s="238"/>
      <c r="J234" s="238"/>
      <c r="K234" s="41"/>
      <c r="L234" s="41"/>
      <c r="M234" s="45"/>
      <c r="N234" s="239"/>
      <c r="O234" s="240"/>
      <c r="P234" s="92"/>
      <c r="Q234" s="92"/>
      <c r="R234" s="92"/>
      <c r="S234" s="92"/>
      <c r="T234" s="92"/>
      <c r="U234" s="92"/>
      <c r="V234" s="92"/>
      <c r="W234" s="92"/>
      <c r="X234" s="93"/>
      <c r="Y234" s="39"/>
      <c r="Z234" s="39"/>
      <c r="AA234" s="39"/>
      <c r="AB234" s="39"/>
      <c r="AC234" s="39"/>
      <c r="AD234" s="39"/>
      <c r="AE234" s="39"/>
      <c r="AT234" s="18" t="s">
        <v>178</v>
      </c>
      <c r="AU234" s="18" t="s">
        <v>88</v>
      </c>
    </row>
    <row r="235" s="2" customFormat="1" ht="16.5" customHeight="1">
      <c r="A235" s="39"/>
      <c r="B235" s="40"/>
      <c r="C235" s="254" t="s">
        <v>926</v>
      </c>
      <c r="D235" s="254" t="s">
        <v>345</v>
      </c>
      <c r="E235" s="255" t="s">
        <v>2710</v>
      </c>
      <c r="F235" s="256" t="s">
        <v>2711</v>
      </c>
      <c r="G235" s="257" t="s">
        <v>2616</v>
      </c>
      <c r="H235" s="258">
        <v>3</v>
      </c>
      <c r="I235" s="259"/>
      <c r="J235" s="260"/>
      <c r="K235" s="261">
        <f>ROUND(P235*H235,2)</f>
        <v>0</v>
      </c>
      <c r="L235" s="256" t="s">
        <v>1</v>
      </c>
      <c r="M235" s="262"/>
      <c r="N235" s="263" t="s">
        <v>1</v>
      </c>
      <c r="O235" s="230" t="s">
        <v>41</v>
      </c>
      <c r="P235" s="231">
        <f>I235+J235</f>
        <v>0</v>
      </c>
      <c r="Q235" s="231">
        <f>ROUND(I235*H235,2)</f>
        <v>0</v>
      </c>
      <c r="R235" s="231">
        <f>ROUND(J235*H235,2)</f>
        <v>0</v>
      </c>
      <c r="S235" s="92"/>
      <c r="T235" s="232">
        <f>S235*H235</f>
        <v>0</v>
      </c>
      <c r="U235" s="232">
        <v>0</v>
      </c>
      <c r="V235" s="232">
        <f>U235*H235</f>
        <v>0</v>
      </c>
      <c r="W235" s="232">
        <v>0</v>
      </c>
      <c r="X235" s="233">
        <f>W235*H235</f>
        <v>0</v>
      </c>
      <c r="Y235" s="39"/>
      <c r="Z235" s="39"/>
      <c r="AA235" s="39"/>
      <c r="AB235" s="39"/>
      <c r="AC235" s="39"/>
      <c r="AD235" s="39"/>
      <c r="AE235" s="39"/>
      <c r="AR235" s="234" t="s">
        <v>2608</v>
      </c>
      <c r="AT235" s="234" t="s">
        <v>345</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774</v>
      </c>
      <c r="BM235" s="234" t="s">
        <v>2712</v>
      </c>
    </row>
    <row r="236" s="2" customFormat="1">
      <c r="A236" s="39"/>
      <c r="B236" s="40"/>
      <c r="C236" s="41"/>
      <c r="D236" s="236" t="s">
        <v>176</v>
      </c>
      <c r="E236" s="41"/>
      <c r="F236" s="237" t="s">
        <v>2713</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2" customFormat="1">
      <c r="A237" s="39"/>
      <c r="B237" s="40"/>
      <c r="C237" s="41"/>
      <c r="D237" s="236" t="s">
        <v>186</v>
      </c>
      <c r="E237" s="41"/>
      <c r="F237" s="243" t="s">
        <v>2714</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186</v>
      </c>
      <c r="AU237" s="18" t="s">
        <v>88</v>
      </c>
    </row>
    <row r="238" s="2" customFormat="1" ht="24.15" customHeight="1">
      <c r="A238" s="39"/>
      <c r="B238" s="40"/>
      <c r="C238" s="222" t="s">
        <v>932</v>
      </c>
      <c r="D238" s="222" t="s">
        <v>169</v>
      </c>
      <c r="E238" s="223" t="s">
        <v>2715</v>
      </c>
      <c r="F238" s="224" t="s">
        <v>2716</v>
      </c>
      <c r="G238" s="225" t="s">
        <v>182</v>
      </c>
      <c r="H238" s="226">
        <v>1</v>
      </c>
      <c r="I238" s="227"/>
      <c r="J238" s="227"/>
      <c r="K238" s="228">
        <f>ROUND(P238*H238,2)</f>
        <v>0</v>
      </c>
      <c r="L238" s="224" t="s">
        <v>478</v>
      </c>
      <c r="M238" s="45"/>
      <c r="N238" s="229" t="s">
        <v>1</v>
      </c>
      <c r="O238" s="230" t="s">
        <v>41</v>
      </c>
      <c r="P238" s="231">
        <f>I238+J238</f>
        <v>0</v>
      </c>
      <c r="Q238" s="231">
        <f>ROUND(I238*H238,2)</f>
        <v>0</v>
      </c>
      <c r="R238" s="231">
        <f>ROUND(J238*H238,2)</f>
        <v>0</v>
      </c>
      <c r="S238" s="92"/>
      <c r="T238" s="232">
        <f>S238*H238</f>
        <v>0</v>
      </c>
      <c r="U238" s="232">
        <v>0</v>
      </c>
      <c r="V238" s="232">
        <f>U238*H238</f>
        <v>0</v>
      </c>
      <c r="W238" s="232">
        <v>0</v>
      </c>
      <c r="X238" s="233">
        <f>W238*H238</f>
        <v>0</v>
      </c>
      <c r="Y238" s="39"/>
      <c r="Z238" s="39"/>
      <c r="AA238" s="39"/>
      <c r="AB238" s="39"/>
      <c r="AC238" s="39"/>
      <c r="AD238" s="39"/>
      <c r="AE238" s="39"/>
      <c r="AR238" s="234" t="s">
        <v>774</v>
      </c>
      <c r="AT238" s="234" t="s">
        <v>169</v>
      </c>
      <c r="AU238" s="234" t="s">
        <v>88</v>
      </c>
      <c r="AY238" s="18" t="s">
        <v>167</v>
      </c>
      <c r="BE238" s="235">
        <f>IF(O238="základní",K238,0)</f>
        <v>0</v>
      </c>
      <c r="BF238" s="235">
        <f>IF(O238="snížená",K238,0)</f>
        <v>0</v>
      </c>
      <c r="BG238" s="235">
        <f>IF(O238="zákl. přenesená",K238,0)</f>
        <v>0</v>
      </c>
      <c r="BH238" s="235">
        <f>IF(O238="sníž. přenesená",K238,0)</f>
        <v>0</v>
      </c>
      <c r="BI238" s="235">
        <f>IF(O238="nulová",K238,0)</f>
        <v>0</v>
      </c>
      <c r="BJ238" s="18" t="s">
        <v>86</v>
      </c>
      <c r="BK238" s="235">
        <f>ROUND(P238*H238,2)</f>
        <v>0</v>
      </c>
      <c r="BL238" s="18" t="s">
        <v>774</v>
      </c>
      <c r="BM238" s="234" t="s">
        <v>2717</v>
      </c>
    </row>
    <row r="239" s="2" customFormat="1">
      <c r="A239" s="39"/>
      <c r="B239" s="40"/>
      <c r="C239" s="41"/>
      <c r="D239" s="236" t="s">
        <v>176</v>
      </c>
      <c r="E239" s="41"/>
      <c r="F239" s="237" t="s">
        <v>2718</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176</v>
      </c>
      <c r="AU239" s="18" t="s">
        <v>88</v>
      </c>
    </row>
    <row r="240" s="2" customFormat="1">
      <c r="A240" s="39"/>
      <c r="B240" s="40"/>
      <c r="C240" s="41"/>
      <c r="D240" s="241" t="s">
        <v>178</v>
      </c>
      <c r="E240" s="41"/>
      <c r="F240" s="242" t="s">
        <v>2719</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178</v>
      </c>
      <c r="AU240" s="18" t="s">
        <v>88</v>
      </c>
    </row>
    <row r="241" s="2" customFormat="1" ht="16.5" customHeight="1">
      <c r="A241" s="39"/>
      <c r="B241" s="40"/>
      <c r="C241" s="254" t="s">
        <v>939</v>
      </c>
      <c r="D241" s="254" t="s">
        <v>345</v>
      </c>
      <c r="E241" s="255" t="s">
        <v>2720</v>
      </c>
      <c r="F241" s="256" t="s">
        <v>2721</v>
      </c>
      <c r="G241" s="257" t="s">
        <v>2616</v>
      </c>
      <c r="H241" s="258">
        <v>1</v>
      </c>
      <c r="I241" s="259"/>
      <c r="J241" s="260"/>
      <c r="K241" s="261">
        <f>ROUND(P241*H241,2)</f>
        <v>0</v>
      </c>
      <c r="L241" s="256" t="s">
        <v>1</v>
      </c>
      <c r="M241" s="262"/>
      <c r="N241" s="263" t="s">
        <v>1</v>
      </c>
      <c r="O241" s="230" t="s">
        <v>41</v>
      </c>
      <c r="P241" s="231">
        <f>I241+J241</f>
        <v>0</v>
      </c>
      <c r="Q241" s="231">
        <f>ROUND(I241*H241,2)</f>
        <v>0</v>
      </c>
      <c r="R241" s="231">
        <f>ROUND(J241*H241,2)</f>
        <v>0</v>
      </c>
      <c r="S241" s="92"/>
      <c r="T241" s="232">
        <f>S241*H241</f>
        <v>0</v>
      </c>
      <c r="U241" s="232">
        <v>0</v>
      </c>
      <c r="V241" s="232">
        <f>U241*H241</f>
        <v>0</v>
      </c>
      <c r="W241" s="232">
        <v>0</v>
      </c>
      <c r="X241" s="233">
        <f>W241*H241</f>
        <v>0</v>
      </c>
      <c r="Y241" s="39"/>
      <c r="Z241" s="39"/>
      <c r="AA241" s="39"/>
      <c r="AB241" s="39"/>
      <c r="AC241" s="39"/>
      <c r="AD241" s="39"/>
      <c r="AE241" s="39"/>
      <c r="AR241" s="234" t="s">
        <v>2608</v>
      </c>
      <c r="AT241" s="234" t="s">
        <v>345</v>
      </c>
      <c r="AU241" s="234" t="s">
        <v>88</v>
      </c>
      <c r="AY241" s="18" t="s">
        <v>167</v>
      </c>
      <c r="BE241" s="235">
        <f>IF(O241="základní",K241,0)</f>
        <v>0</v>
      </c>
      <c r="BF241" s="235">
        <f>IF(O241="snížená",K241,0)</f>
        <v>0</v>
      </c>
      <c r="BG241" s="235">
        <f>IF(O241="zákl. přenesená",K241,0)</f>
        <v>0</v>
      </c>
      <c r="BH241" s="235">
        <f>IF(O241="sníž. přenesená",K241,0)</f>
        <v>0</v>
      </c>
      <c r="BI241" s="235">
        <f>IF(O241="nulová",K241,0)</f>
        <v>0</v>
      </c>
      <c r="BJ241" s="18" t="s">
        <v>86</v>
      </c>
      <c r="BK241" s="235">
        <f>ROUND(P241*H241,2)</f>
        <v>0</v>
      </c>
      <c r="BL241" s="18" t="s">
        <v>774</v>
      </c>
      <c r="BM241" s="234" t="s">
        <v>2722</v>
      </c>
    </row>
    <row r="242" s="2" customFormat="1">
      <c r="A242" s="39"/>
      <c r="B242" s="40"/>
      <c r="C242" s="41"/>
      <c r="D242" s="236" t="s">
        <v>176</v>
      </c>
      <c r="E242" s="41"/>
      <c r="F242" s="237" t="s">
        <v>2723</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176</v>
      </c>
      <c r="AU242" s="18" t="s">
        <v>88</v>
      </c>
    </row>
    <row r="243" s="2" customFormat="1">
      <c r="A243" s="39"/>
      <c r="B243" s="40"/>
      <c r="C243" s="41"/>
      <c r="D243" s="236" t="s">
        <v>186</v>
      </c>
      <c r="E243" s="41"/>
      <c r="F243" s="243" t="s">
        <v>2724</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2" customFormat="1" ht="24.15" customHeight="1">
      <c r="A244" s="39"/>
      <c r="B244" s="40"/>
      <c r="C244" s="222" t="s">
        <v>945</v>
      </c>
      <c r="D244" s="222" t="s">
        <v>169</v>
      </c>
      <c r="E244" s="223" t="s">
        <v>2725</v>
      </c>
      <c r="F244" s="224" t="s">
        <v>2726</v>
      </c>
      <c r="G244" s="225" t="s">
        <v>182</v>
      </c>
      <c r="H244" s="226">
        <v>2</v>
      </c>
      <c r="I244" s="227"/>
      <c r="J244" s="227"/>
      <c r="K244" s="228">
        <f>ROUND(P244*H244,2)</f>
        <v>0</v>
      </c>
      <c r="L244" s="224" t="s">
        <v>478</v>
      </c>
      <c r="M244" s="45"/>
      <c r="N244" s="229" t="s">
        <v>1</v>
      </c>
      <c r="O244" s="230" t="s">
        <v>41</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774</v>
      </c>
      <c r="AT244" s="234" t="s">
        <v>169</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774</v>
      </c>
      <c r="BM244" s="234" t="s">
        <v>2727</v>
      </c>
    </row>
    <row r="245" s="2" customFormat="1">
      <c r="A245" s="39"/>
      <c r="B245" s="40"/>
      <c r="C245" s="41"/>
      <c r="D245" s="236" t="s">
        <v>176</v>
      </c>
      <c r="E245" s="41"/>
      <c r="F245" s="237" t="s">
        <v>2728</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41" t="s">
        <v>178</v>
      </c>
      <c r="E246" s="41"/>
      <c r="F246" s="242" t="s">
        <v>2729</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178</v>
      </c>
      <c r="AU246" s="18" t="s">
        <v>88</v>
      </c>
    </row>
    <row r="247" s="2" customFormat="1" ht="16.5" customHeight="1">
      <c r="A247" s="39"/>
      <c r="B247" s="40"/>
      <c r="C247" s="254" t="s">
        <v>953</v>
      </c>
      <c r="D247" s="254" t="s">
        <v>345</v>
      </c>
      <c r="E247" s="255" t="s">
        <v>2730</v>
      </c>
      <c r="F247" s="256" t="s">
        <v>2731</v>
      </c>
      <c r="G247" s="257" t="s">
        <v>2616</v>
      </c>
      <c r="H247" s="258">
        <v>2</v>
      </c>
      <c r="I247" s="259"/>
      <c r="J247" s="260"/>
      <c r="K247" s="261">
        <f>ROUND(P247*H247,2)</f>
        <v>0</v>
      </c>
      <c r="L247" s="256" t="s">
        <v>1</v>
      </c>
      <c r="M247" s="262"/>
      <c r="N247" s="263" t="s">
        <v>1</v>
      </c>
      <c r="O247" s="230" t="s">
        <v>41</v>
      </c>
      <c r="P247" s="231">
        <f>I247+J247</f>
        <v>0</v>
      </c>
      <c r="Q247" s="231">
        <f>ROUND(I247*H247,2)</f>
        <v>0</v>
      </c>
      <c r="R247" s="231">
        <f>ROUND(J247*H247,2)</f>
        <v>0</v>
      </c>
      <c r="S247" s="92"/>
      <c r="T247" s="232">
        <f>S247*H247</f>
        <v>0</v>
      </c>
      <c r="U247" s="232">
        <v>0</v>
      </c>
      <c r="V247" s="232">
        <f>U247*H247</f>
        <v>0</v>
      </c>
      <c r="W247" s="232">
        <v>0</v>
      </c>
      <c r="X247" s="233">
        <f>W247*H247</f>
        <v>0</v>
      </c>
      <c r="Y247" s="39"/>
      <c r="Z247" s="39"/>
      <c r="AA247" s="39"/>
      <c r="AB247" s="39"/>
      <c r="AC247" s="39"/>
      <c r="AD247" s="39"/>
      <c r="AE247" s="39"/>
      <c r="AR247" s="234" t="s">
        <v>2608</v>
      </c>
      <c r="AT247" s="234" t="s">
        <v>345</v>
      </c>
      <c r="AU247" s="234" t="s">
        <v>88</v>
      </c>
      <c r="AY247" s="18" t="s">
        <v>167</v>
      </c>
      <c r="BE247" s="235">
        <f>IF(O247="základní",K247,0)</f>
        <v>0</v>
      </c>
      <c r="BF247" s="235">
        <f>IF(O247="snížená",K247,0)</f>
        <v>0</v>
      </c>
      <c r="BG247" s="235">
        <f>IF(O247="zákl. přenesená",K247,0)</f>
        <v>0</v>
      </c>
      <c r="BH247" s="235">
        <f>IF(O247="sníž. přenesená",K247,0)</f>
        <v>0</v>
      </c>
      <c r="BI247" s="235">
        <f>IF(O247="nulová",K247,0)</f>
        <v>0</v>
      </c>
      <c r="BJ247" s="18" t="s">
        <v>86</v>
      </c>
      <c r="BK247" s="235">
        <f>ROUND(P247*H247,2)</f>
        <v>0</v>
      </c>
      <c r="BL247" s="18" t="s">
        <v>774</v>
      </c>
      <c r="BM247" s="234" t="s">
        <v>2732</v>
      </c>
    </row>
    <row r="248" s="2" customFormat="1">
      <c r="A248" s="39"/>
      <c r="B248" s="40"/>
      <c r="C248" s="41"/>
      <c r="D248" s="236" t="s">
        <v>176</v>
      </c>
      <c r="E248" s="41"/>
      <c r="F248" s="237" t="s">
        <v>2733</v>
      </c>
      <c r="G248" s="41"/>
      <c r="H248" s="41"/>
      <c r="I248" s="238"/>
      <c r="J248" s="238"/>
      <c r="K248" s="41"/>
      <c r="L248" s="41"/>
      <c r="M248" s="45"/>
      <c r="N248" s="239"/>
      <c r="O248" s="240"/>
      <c r="P248" s="92"/>
      <c r="Q248" s="92"/>
      <c r="R248" s="92"/>
      <c r="S248" s="92"/>
      <c r="T248" s="92"/>
      <c r="U248" s="92"/>
      <c r="V248" s="92"/>
      <c r="W248" s="92"/>
      <c r="X248" s="93"/>
      <c r="Y248" s="39"/>
      <c r="Z248" s="39"/>
      <c r="AA248" s="39"/>
      <c r="AB248" s="39"/>
      <c r="AC248" s="39"/>
      <c r="AD248" s="39"/>
      <c r="AE248" s="39"/>
      <c r="AT248" s="18" t="s">
        <v>176</v>
      </c>
      <c r="AU248" s="18" t="s">
        <v>88</v>
      </c>
    </row>
    <row r="249" s="2" customFormat="1">
      <c r="A249" s="39"/>
      <c r="B249" s="40"/>
      <c r="C249" s="41"/>
      <c r="D249" s="236" t="s">
        <v>186</v>
      </c>
      <c r="E249" s="41"/>
      <c r="F249" s="243" t="s">
        <v>2734</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186</v>
      </c>
      <c r="AU249" s="18" t="s">
        <v>88</v>
      </c>
    </row>
    <row r="250" s="2" customFormat="1" ht="24.15" customHeight="1">
      <c r="A250" s="39"/>
      <c r="B250" s="40"/>
      <c r="C250" s="222" t="s">
        <v>843</v>
      </c>
      <c r="D250" s="222" t="s">
        <v>169</v>
      </c>
      <c r="E250" s="223" t="s">
        <v>2735</v>
      </c>
      <c r="F250" s="224" t="s">
        <v>2736</v>
      </c>
      <c r="G250" s="225" t="s">
        <v>182</v>
      </c>
      <c r="H250" s="226">
        <v>29</v>
      </c>
      <c r="I250" s="227"/>
      <c r="J250" s="227"/>
      <c r="K250" s="228">
        <f>ROUND(P250*H250,2)</f>
        <v>0</v>
      </c>
      <c r="L250" s="224" t="s">
        <v>478</v>
      </c>
      <c r="M250" s="45"/>
      <c r="N250" s="229" t="s">
        <v>1</v>
      </c>
      <c r="O250" s="230" t="s">
        <v>41</v>
      </c>
      <c r="P250" s="231">
        <f>I250+J250</f>
        <v>0</v>
      </c>
      <c r="Q250" s="231">
        <f>ROUND(I250*H250,2)</f>
        <v>0</v>
      </c>
      <c r="R250" s="231">
        <f>ROUND(J250*H250,2)</f>
        <v>0</v>
      </c>
      <c r="S250" s="92"/>
      <c r="T250" s="232">
        <f>S250*H250</f>
        <v>0</v>
      </c>
      <c r="U250" s="232">
        <v>0</v>
      </c>
      <c r="V250" s="232">
        <f>U250*H250</f>
        <v>0</v>
      </c>
      <c r="W250" s="232">
        <v>0</v>
      </c>
      <c r="X250" s="233">
        <f>W250*H250</f>
        <v>0</v>
      </c>
      <c r="Y250" s="39"/>
      <c r="Z250" s="39"/>
      <c r="AA250" s="39"/>
      <c r="AB250" s="39"/>
      <c r="AC250" s="39"/>
      <c r="AD250" s="39"/>
      <c r="AE250" s="39"/>
      <c r="AR250" s="234" t="s">
        <v>774</v>
      </c>
      <c r="AT250" s="234" t="s">
        <v>169</v>
      </c>
      <c r="AU250" s="234" t="s">
        <v>88</v>
      </c>
      <c r="AY250" s="18" t="s">
        <v>167</v>
      </c>
      <c r="BE250" s="235">
        <f>IF(O250="základní",K250,0)</f>
        <v>0</v>
      </c>
      <c r="BF250" s="235">
        <f>IF(O250="snížená",K250,0)</f>
        <v>0</v>
      </c>
      <c r="BG250" s="235">
        <f>IF(O250="zákl. přenesená",K250,0)</f>
        <v>0</v>
      </c>
      <c r="BH250" s="235">
        <f>IF(O250="sníž. přenesená",K250,0)</f>
        <v>0</v>
      </c>
      <c r="BI250" s="235">
        <f>IF(O250="nulová",K250,0)</f>
        <v>0</v>
      </c>
      <c r="BJ250" s="18" t="s">
        <v>86</v>
      </c>
      <c r="BK250" s="235">
        <f>ROUND(P250*H250,2)</f>
        <v>0</v>
      </c>
      <c r="BL250" s="18" t="s">
        <v>774</v>
      </c>
      <c r="BM250" s="234" t="s">
        <v>2737</v>
      </c>
    </row>
    <row r="251" s="2" customFormat="1">
      <c r="A251" s="39"/>
      <c r="B251" s="40"/>
      <c r="C251" s="41"/>
      <c r="D251" s="236" t="s">
        <v>176</v>
      </c>
      <c r="E251" s="41"/>
      <c r="F251" s="237" t="s">
        <v>2736</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176</v>
      </c>
      <c r="AU251" s="18" t="s">
        <v>88</v>
      </c>
    </row>
    <row r="252" s="2" customFormat="1">
      <c r="A252" s="39"/>
      <c r="B252" s="40"/>
      <c r="C252" s="41"/>
      <c r="D252" s="241" t="s">
        <v>178</v>
      </c>
      <c r="E252" s="41"/>
      <c r="F252" s="242" t="s">
        <v>2738</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178</v>
      </c>
      <c r="AU252" s="18" t="s">
        <v>88</v>
      </c>
    </row>
    <row r="253" s="2" customFormat="1" ht="24.15" customHeight="1">
      <c r="A253" s="39"/>
      <c r="B253" s="40"/>
      <c r="C253" s="254" t="s">
        <v>849</v>
      </c>
      <c r="D253" s="254" t="s">
        <v>345</v>
      </c>
      <c r="E253" s="255" t="s">
        <v>2739</v>
      </c>
      <c r="F253" s="256" t="s">
        <v>2740</v>
      </c>
      <c r="G253" s="257" t="s">
        <v>182</v>
      </c>
      <c r="H253" s="258">
        <v>29</v>
      </c>
      <c r="I253" s="259"/>
      <c r="J253" s="260"/>
      <c r="K253" s="261">
        <f>ROUND(P253*H253,2)</f>
        <v>0</v>
      </c>
      <c r="L253" s="256" t="s">
        <v>478</v>
      </c>
      <c r="M253" s="262"/>
      <c r="N253" s="263" t="s">
        <v>1</v>
      </c>
      <c r="O253" s="230" t="s">
        <v>41</v>
      </c>
      <c r="P253" s="231">
        <f>I253+J253</f>
        <v>0</v>
      </c>
      <c r="Q253" s="231">
        <f>ROUND(I253*H253,2)</f>
        <v>0</v>
      </c>
      <c r="R253" s="231">
        <f>ROUND(J253*H253,2)</f>
        <v>0</v>
      </c>
      <c r="S253" s="92"/>
      <c r="T253" s="232">
        <f>S253*H253</f>
        <v>0</v>
      </c>
      <c r="U253" s="232">
        <v>0.00029999999999999997</v>
      </c>
      <c r="V253" s="232">
        <f>U253*H253</f>
        <v>0.0086999999999999994</v>
      </c>
      <c r="W253" s="232">
        <v>0</v>
      </c>
      <c r="X253" s="233">
        <f>W253*H253</f>
        <v>0</v>
      </c>
      <c r="Y253" s="39"/>
      <c r="Z253" s="39"/>
      <c r="AA253" s="39"/>
      <c r="AB253" s="39"/>
      <c r="AC253" s="39"/>
      <c r="AD253" s="39"/>
      <c r="AE253" s="39"/>
      <c r="AR253" s="234" t="s">
        <v>1151</v>
      </c>
      <c r="AT253" s="234" t="s">
        <v>345</v>
      </c>
      <c r="AU253" s="234" t="s">
        <v>88</v>
      </c>
      <c r="AY253" s="18" t="s">
        <v>167</v>
      </c>
      <c r="BE253" s="235">
        <f>IF(O253="základní",K253,0)</f>
        <v>0</v>
      </c>
      <c r="BF253" s="235">
        <f>IF(O253="snížená",K253,0)</f>
        <v>0</v>
      </c>
      <c r="BG253" s="235">
        <f>IF(O253="zákl. přenesená",K253,0)</f>
        <v>0</v>
      </c>
      <c r="BH253" s="235">
        <f>IF(O253="sníž. přenesená",K253,0)</f>
        <v>0</v>
      </c>
      <c r="BI253" s="235">
        <f>IF(O253="nulová",K253,0)</f>
        <v>0</v>
      </c>
      <c r="BJ253" s="18" t="s">
        <v>86</v>
      </c>
      <c r="BK253" s="235">
        <f>ROUND(P253*H253,2)</f>
        <v>0</v>
      </c>
      <c r="BL253" s="18" t="s">
        <v>1151</v>
      </c>
      <c r="BM253" s="234" t="s">
        <v>2741</v>
      </c>
    </row>
    <row r="254" s="2" customFormat="1">
      <c r="A254" s="39"/>
      <c r="B254" s="40"/>
      <c r="C254" s="41"/>
      <c r="D254" s="236" t="s">
        <v>176</v>
      </c>
      <c r="E254" s="41"/>
      <c r="F254" s="237" t="s">
        <v>2740</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176</v>
      </c>
      <c r="AU254" s="18" t="s">
        <v>88</v>
      </c>
    </row>
    <row r="255" s="2" customFormat="1" ht="24.15" customHeight="1">
      <c r="A255" s="39"/>
      <c r="B255" s="40"/>
      <c r="C255" s="222" t="s">
        <v>857</v>
      </c>
      <c r="D255" s="222" t="s">
        <v>169</v>
      </c>
      <c r="E255" s="223" t="s">
        <v>2742</v>
      </c>
      <c r="F255" s="224" t="s">
        <v>2743</v>
      </c>
      <c r="G255" s="225" t="s">
        <v>182</v>
      </c>
      <c r="H255" s="226">
        <v>1</v>
      </c>
      <c r="I255" s="227"/>
      <c r="J255" s="227"/>
      <c r="K255" s="228">
        <f>ROUND(P255*H255,2)</f>
        <v>0</v>
      </c>
      <c r="L255" s="224" t="s">
        <v>478</v>
      </c>
      <c r="M255" s="45"/>
      <c r="N255" s="229" t="s">
        <v>1</v>
      </c>
      <c r="O255" s="230" t="s">
        <v>41</v>
      </c>
      <c r="P255" s="231">
        <f>I255+J255</f>
        <v>0</v>
      </c>
      <c r="Q255" s="231">
        <f>ROUND(I255*H255,2)</f>
        <v>0</v>
      </c>
      <c r="R255" s="231">
        <f>ROUND(J255*H255,2)</f>
        <v>0</v>
      </c>
      <c r="S255" s="92"/>
      <c r="T255" s="232">
        <f>S255*H255</f>
        <v>0</v>
      </c>
      <c r="U255" s="232">
        <v>0</v>
      </c>
      <c r="V255" s="232">
        <f>U255*H255</f>
        <v>0</v>
      </c>
      <c r="W255" s="232">
        <v>0</v>
      </c>
      <c r="X255" s="233">
        <f>W255*H255</f>
        <v>0</v>
      </c>
      <c r="Y255" s="39"/>
      <c r="Z255" s="39"/>
      <c r="AA255" s="39"/>
      <c r="AB255" s="39"/>
      <c r="AC255" s="39"/>
      <c r="AD255" s="39"/>
      <c r="AE255" s="39"/>
      <c r="AR255" s="234" t="s">
        <v>774</v>
      </c>
      <c r="AT255" s="234" t="s">
        <v>169</v>
      </c>
      <c r="AU255" s="234" t="s">
        <v>88</v>
      </c>
      <c r="AY255" s="18" t="s">
        <v>167</v>
      </c>
      <c r="BE255" s="235">
        <f>IF(O255="základní",K255,0)</f>
        <v>0</v>
      </c>
      <c r="BF255" s="235">
        <f>IF(O255="snížená",K255,0)</f>
        <v>0</v>
      </c>
      <c r="BG255" s="235">
        <f>IF(O255="zákl. přenesená",K255,0)</f>
        <v>0</v>
      </c>
      <c r="BH255" s="235">
        <f>IF(O255="sníž. přenesená",K255,0)</f>
        <v>0</v>
      </c>
      <c r="BI255" s="235">
        <f>IF(O255="nulová",K255,0)</f>
        <v>0</v>
      </c>
      <c r="BJ255" s="18" t="s">
        <v>86</v>
      </c>
      <c r="BK255" s="235">
        <f>ROUND(P255*H255,2)</f>
        <v>0</v>
      </c>
      <c r="BL255" s="18" t="s">
        <v>774</v>
      </c>
      <c r="BM255" s="234" t="s">
        <v>2744</v>
      </c>
    </row>
    <row r="256" s="2" customFormat="1">
      <c r="A256" s="39"/>
      <c r="B256" s="40"/>
      <c r="C256" s="41"/>
      <c r="D256" s="236" t="s">
        <v>176</v>
      </c>
      <c r="E256" s="41"/>
      <c r="F256" s="237" t="s">
        <v>2743</v>
      </c>
      <c r="G256" s="41"/>
      <c r="H256" s="41"/>
      <c r="I256" s="238"/>
      <c r="J256" s="238"/>
      <c r="K256" s="41"/>
      <c r="L256" s="41"/>
      <c r="M256" s="45"/>
      <c r="N256" s="239"/>
      <c r="O256" s="240"/>
      <c r="P256" s="92"/>
      <c r="Q256" s="92"/>
      <c r="R256" s="92"/>
      <c r="S256" s="92"/>
      <c r="T256" s="92"/>
      <c r="U256" s="92"/>
      <c r="V256" s="92"/>
      <c r="W256" s="92"/>
      <c r="X256" s="93"/>
      <c r="Y256" s="39"/>
      <c r="Z256" s="39"/>
      <c r="AA256" s="39"/>
      <c r="AB256" s="39"/>
      <c r="AC256" s="39"/>
      <c r="AD256" s="39"/>
      <c r="AE256" s="39"/>
      <c r="AT256" s="18" t="s">
        <v>176</v>
      </c>
      <c r="AU256" s="18" t="s">
        <v>88</v>
      </c>
    </row>
    <row r="257" s="2" customFormat="1">
      <c r="A257" s="39"/>
      <c r="B257" s="40"/>
      <c r="C257" s="41"/>
      <c r="D257" s="241" t="s">
        <v>178</v>
      </c>
      <c r="E257" s="41"/>
      <c r="F257" s="242" t="s">
        <v>2745</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178</v>
      </c>
      <c r="AU257" s="18" t="s">
        <v>88</v>
      </c>
    </row>
    <row r="258" s="2" customFormat="1">
      <c r="A258" s="39"/>
      <c r="B258" s="40"/>
      <c r="C258" s="41"/>
      <c r="D258" s="236" t="s">
        <v>186</v>
      </c>
      <c r="E258" s="41"/>
      <c r="F258" s="243" t="s">
        <v>2746</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186</v>
      </c>
      <c r="AU258" s="18" t="s">
        <v>88</v>
      </c>
    </row>
    <row r="259" s="2" customFormat="1" ht="24.15" customHeight="1">
      <c r="A259" s="39"/>
      <c r="B259" s="40"/>
      <c r="C259" s="254" t="s">
        <v>865</v>
      </c>
      <c r="D259" s="254" t="s">
        <v>345</v>
      </c>
      <c r="E259" s="255" t="s">
        <v>2747</v>
      </c>
      <c r="F259" s="256" t="s">
        <v>2748</v>
      </c>
      <c r="G259" s="257" t="s">
        <v>182</v>
      </c>
      <c r="H259" s="258">
        <v>1</v>
      </c>
      <c r="I259" s="259"/>
      <c r="J259" s="260"/>
      <c r="K259" s="261">
        <f>ROUND(P259*H259,2)</f>
        <v>0</v>
      </c>
      <c r="L259" s="256" t="s">
        <v>478</v>
      </c>
      <c r="M259" s="262"/>
      <c r="N259" s="263" t="s">
        <v>1</v>
      </c>
      <c r="O259" s="230" t="s">
        <v>41</v>
      </c>
      <c r="P259" s="231">
        <f>I259+J259</f>
        <v>0</v>
      </c>
      <c r="Q259" s="231">
        <f>ROUND(I259*H259,2)</f>
        <v>0</v>
      </c>
      <c r="R259" s="231">
        <f>ROUND(J259*H259,2)</f>
        <v>0</v>
      </c>
      <c r="S259" s="92"/>
      <c r="T259" s="232">
        <f>S259*H259</f>
        <v>0</v>
      </c>
      <c r="U259" s="232">
        <v>0.00050000000000000001</v>
      </c>
      <c r="V259" s="232">
        <f>U259*H259</f>
        <v>0.00050000000000000001</v>
      </c>
      <c r="W259" s="232">
        <v>0</v>
      </c>
      <c r="X259" s="233">
        <f>W259*H259</f>
        <v>0</v>
      </c>
      <c r="Y259" s="39"/>
      <c r="Z259" s="39"/>
      <c r="AA259" s="39"/>
      <c r="AB259" s="39"/>
      <c r="AC259" s="39"/>
      <c r="AD259" s="39"/>
      <c r="AE259" s="39"/>
      <c r="AR259" s="234" t="s">
        <v>1151</v>
      </c>
      <c r="AT259" s="234" t="s">
        <v>345</v>
      </c>
      <c r="AU259" s="234" t="s">
        <v>88</v>
      </c>
      <c r="AY259" s="18" t="s">
        <v>167</v>
      </c>
      <c r="BE259" s="235">
        <f>IF(O259="základní",K259,0)</f>
        <v>0</v>
      </c>
      <c r="BF259" s="235">
        <f>IF(O259="snížená",K259,0)</f>
        <v>0</v>
      </c>
      <c r="BG259" s="235">
        <f>IF(O259="zákl. přenesená",K259,0)</f>
        <v>0</v>
      </c>
      <c r="BH259" s="235">
        <f>IF(O259="sníž. přenesená",K259,0)</f>
        <v>0</v>
      </c>
      <c r="BI259" s="235">
        <f>IF(O259="nulová",K259,0)</f>
        <v>0</v>
      </c>
      <c r="BJ259" s="18" t="s">
        <v>86</v>
      </c>
      <c r="BK259" s="235">
        <f>ROUND(P259*H259,2)</f>
        <v>0</v>
      </c>
      <c r="BL259" s="18" t="s">
        <v>1151</v>
      </c>
      <c r="BM259" s="234" t="s">
        <v>2749</v>
      </c>
    </row>
    <row r="260" s="2" customFormat="1">
      <c r="A260" s="39"/>
      <c r="B260" s="40"/>
      <c r="C260" s="41"/>
      <c r="D260" s="236" t="s">
        <v>176</v>
      </c>
      <c r="E260" s="41"/>
      <c r="F260" s="237" t="s">
        <v>2748</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176</v>
      </c>
      <c r="AU260" s="18" t="s">
        <v>88</v>
      </c>
    </row>
    <row r="261" s="2" customFormat="1" ht="24.15" customHeight="1">
      <c r="A261" s="39"/>
      <c r="B261" s="40"/>
      <c r="C261" s="222" t="s">
        <v>396</v>
      </c>
      <c r="D261" s="222" t="s">
        <v>169</v>
      </c>
      <c r="E261" s="223" t="s">
        <v>2750</v>
      </c>
      <c r="F261" s="224" t="s">
        <v>2751</v>
      </c>
      <c r="G261" s="225" t="s">
        <v>182</v>
      </c>
      <c r="H261" s="226">
        <v>32</v>
      </c>
      <c r="I261" s="227"/>
      <c r="J261" s="227"/>
      <c r="K261" s="228">
        <f>ROUND(P261*H261,2)</f>
        <v>0</v>
      </c>
      <c r="L261" s="224" t="s">
        <v>1</v>
      </c>
      <c r="M261" s="45"/>
      <c r="N261" s="229" t="s">
        <v>1</v>
      </c>
      <c r="O261" s="230" t="s">
        <v>41</v>
      </c>
      <c r="P261" s="231">
        <f>I261+J261</f>
        <v>0</v>
      </c>
      <c r="Q261" s="231">
        <f>ROUND(I261*H261,2)</f>
        <v>0</v>
      </c>
      <c r="R261" s="231">
        <f>ROUND(J261*H261,2)</f>
        <v>0</v>
      </c>
      <c r="S261" s="92"/>
      <c r="T261" s="232">
        <f>S261*H261</f>
        <v>0</v>
      </c>
      <c r="U261" s="232">
        <v>0</v>
      </c>
      <c r="V261" s="232">
        <f>U261*H261</f>
        <v>0</v>
      </c>
      <c r="W261" s="232">
        <v>0</v>
      </c>
      <c r="X261" s="233">
        <f>W261*H261</f>
        <v>0</v>
      </c>
      <c r="Y261" s="39"/>
      <c r="Z261" s="39"/>
      <c r="AA261" s="39"/>
      <c r="AB261" s="39"/>
      <c r="AC261" s="39"/>
      <c r="AD261" s="39"/>
      <c r="AE261" s="39"/>
      <c r="AR261" s="234" t="s">
        <v>774</v>
      </c>
      <c r="AT261" s="234" t="s">
        <v>169</v>
      </c>
      <c r="AU261" s="234" t="s">
        <v>88</v>
      </c>
      <c r="AY261" s="18" t="s">
        <v>167</v>
      </c>
      <c r="BE261" s="235">
        <f>IF(O261="základní",K261,0)</f>
        <v>0</v>
      </c>
      <c r="BF261" s="235">
        <f>IF(O261="snížená",K261,0)</f>
        <v>0</v>
      </c>
      <c r="BG261" s="235">
        <f>IF(O261="zákl. přenesená",K261,0)</f>
        <v>0</v>
      </c>
      <c r="BH261" s="235">
        <f>IF(O261="sníž. přenesená",K261,0)</f>
        <v>0</v>
      </c>
      <c r="BI261" s="235">
        <f>IF(O261="nulová",K261,0)</f>
        <v>0</v>
      </c>
      <c r="BJ261" s="18" t="s">
        <v>86</v>
      </c>
      <c r="BK261" s="235">
        <f>ROUND(P261*H261,2)</f>
        <v>0</v>
      </c>
      <c r="BL261" s="18" t="s">
        <v>774</v>
      </c>
      <c r="BM261" s="234" t="s">
        <v>2752</v>
      </c>
    </row>
    <row r="262" s="2" customFormat="1">
      <c r="A262" s="39"/>
      <c r="B262" s="40"/>
      <c r="C262" s="41"/>
      <c r="D262" s="236" t="s">
        <v>176</v>
      </c>
      <c r="E262" s="41"/>
      <c r="F262" s="237" t="s">
        <v>2751</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176</v>
      </c>
      <c r="AU262" s="18" t="s">
        <v>88</v>
      </c>
    </row>
    <row r="263" s="2" customFormat="1" ht="16.5" customHeight="1">
      <c r="A263" s="39"/>
      <c r="B263" s="40"/>
      <c r="C263" s="254" t="s">
        <v>402</v>
      </c>
      <c r="D263" s="254" t="s">
        <v>345</v>
      </c>
      <c r="E263" s="255" t="s">
        <v>2753</v>
      </c>
      <c r="F263" s="256" t="s">
        <v>2754</v>
      </c>
      <c r="G263" s="257" t="s">
        <v>2616</v>
      </c>
      <c r="H263" s="258">
        <v>32</v>
      </c>
      <c r="I263" s="259"/>
      <c r="J263" s="260"/>
      <c r="K263" s="261">
        <f>ROUND(P263*H263,2)</f>
        <v>0</v>
      </c>
      <c r="L263" s="256" t="s">
        <v>1</v>
      </c>
      <c r="M263" s="262"/>
      <c r="N263" s="263" t="s">
        <v>1</v>
      </c>
      <c r="O263" s="230" t="s">
        <v>41</v>
      </c>
      <c r="P263" s="231">
        <f>I263+J263</f>
        <v>0</v>
      </c>
      <c r="Q263" s="231">
        <f>ROUND(I263*H263,2)</f>
        <v>0</v>
      </c>
      <c r="R263" s="231">
        <f>ROUND(J263*H263,2)</f>
        <v>0</v>
      </c>
      <c r="S263" s="92"/>
      <c r="T263" s="232">
        <f>S263*H263</f>
        <v>0</v>
      </c>
      <c r="U263" s="232">
        <v>0</v>
      </c>
      <c r="V263" s="232">
        <f>U263*H263</f>
        <v>0</v>
      </c>
      <c r="W263" s="232">
        <v>0</v>
      </c>
      <c r="X263" s="233">
        <f>W263*H263</f>
        <v>0</v>
      </c>
      <c r="Y263" s="39"/>
      <c r="Z263" s="39"/>
      <c r="AA263" s="39"/>
      <c r="AB263" s="39"/>
      <c r="AC263" s="39"/>
      <c r="AD263" s="39"/>
      <c r="AE263" s="39"/>
      <c r="AR263" s="234" t="s">
        <v>2608</v>
      </c>
      <c r="AT263" s="234" t="s">
        <v>345</v>
      </c>
      <c r="AU263" s="234" t="s">
        <v>88</v>
      </c>
      <c r="AY263" s="18" t="s">
        <v>167</v>
      </c>
      <c r="BE263" s="235">
        <f>IF(O263="základní",K263,0)</f>
        <v>0</v>
      </c>
      <c r="BF263" s="235">
        <f>IF(O263="snížená",K263,0)</f>
        <v>0</v>
      </c>
      <c r="BG263" s="235">
        <f>IF(O263="zákl. přenesená",K263,0)</f>
        <v>0</v>
      </c>
      <c r="BH263" s="235">
        <f>IF(O263="sníž. přenesená",K263,0)</f>
        <v>0</v>
      </c>
      <c r="BI263" s="235">
        <f>IF(O263="nulová",K263,0)</f>
        <v>0</v>
      </c>
      <c r="BJ263" s="18" t="s">
        <v>86</v>
      </c>
      <c r="BK263" s="235">
        <f>ROUND(P263*H263,2)</f>
        <v>0</v>
      </c>
      <c r="BL263" s="18" t="s">
        <v>774</v>
      </c>
      <c r="BM263" s="234" t="s">
        <v>2755</v>
      </c>
    </row>
    <row r="264" s="2" customFormat="1">
      <c r="A264" s="39"/>
      <c r="B264" s="40"/>
      <c r="C264" s="41"/>
      <c r="D264" s="236" t="s">
        <v>176</v>
      </c>
      <c r="E264" s="41"/>
      <c r="F264" s="237" t="s">
        <v>2756</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176</v>
      </c>
      <c r="AU264" s="18" t="s">
        <v>88</v>
      </c>
    </row>
    <row r="265" s="2" customFormat="1" ht="24.15" customHeight="1">
      <c r="A265" s="39"/>
      <c r="B265" s="40"/>
      <c r="C265" s="222" t="s">
        <v>870</v>
      </c>
      <c r="D265" s="222" t="s">
        <v>169</v>
      </c>
      <c r="E265" s="223" t="s">
        <v>2757</v>
      </c>
      <c r="F265" s="224" t="s">
        <v>2758</v>
      </c>
      <c r="G265" s="225" t="s">
        <v>182</v>
      </c>
      <c r="H265" s="226">
        <v>2</v>
      </c>
      <c r="I265" s="227"/>
      <c r="J265" s="227"/>
      <c r="K265" s="228">
        <f>ROUND(P265*H265,2)</f>
        <v>0</v>
      </c>
      <c r="L265" s="224" t="s">
        <v>478</v>
      </c>
      <c r="M265" s="45"/>
      <c r="N265" s="229" t="s">
        <v>1</v>
      </c>
      <c r="O265" s="230" t="s">
        <v>41</v>
      </c>
      <c r="P265" s="231">
        <f>I265+J265</f>
        <v>0</v>
      </c>
      <c r="Q265" s="231">
        <f>ROUND(I265*H265,2)</f>
        <v>0</v>
      </c>
      <c r="R265" s="231">
        <f>ROUND(J265*H265,2)</f>
        <v>0</v>
      </c>
      <c r="S265" s="92"/>
      <c r="T265" s="232">
        <f>S265*H265</f>
        <v>0</v>
      </c>
      <c r="U265" s="232">
        <v>0</v>
      </c>
      <c r="V265" s="232">
        <f>U265*H265</f>
        <v>0</v>
      </c>
      <c r="W265" s="232">
        <v>0</v>
      </c>
      <c r="X265" s="233">
        <f>W265*H265</f>
        <v>0</v>
      </c>
      <c r="Y265" s="39"/>
      <c r="Z265" s="39"/>
      <c r="AA265" s="39"/>
      <c r="AB265" s="39"/>
      <c r="AC265" s="39"/>
      <c r="AD265" s="39"/>
      <c r="AE265" s="39"/>
      <c r="AR265" s="234" t="s">
        <v>774</v>
      </c>
      <c r="AT265" s="234" t="s">
        <v>169</v>
      </c>
      <c r="AU265" s="234" t="s">
        <v>88</v>
      </c>
      <c r="AY265" s="18" t="s">
        <v>167</v>
      </c>
      <c r="BE265" s="235">
        <f>IF(O265="základní",K265,0)</f>
        <v>0</v>
      </c>
      <c r="BF265" s="235">
        <f>IF(O265="snížená",K265,0)</f>
        <v>0</v>
      </c>
      <c r="BG265" s="235">
        <f>IF(O265="zákl. přenesená",K265,0)</f>
        <v>0</v>
      </c>
      <c r="BH265" s="235">
        <f>IF(O265="sníž. přenesená",K265,0)</f>
        <v>0</v>
      </c>
      <c r="BI265" s="235">
        <f>IF(O265="nulová",K265,0)</f>
        <v>0</v>
      </c>
      <c r="BJ265" s="18" t="s">
        <v>86</v>
      </c>
      <c r="BK265" s="235">
        <f>ROUND(P265*H265,2)</f>
        <v>0</v>
      </c>
      <c r="BL265" s="18" t="s">
        <v>774</v>
      </c>
      <c r="BM265" s="234" t="s">
        <v>2759</v>
      </c>
    </row>
    <row r="266" s="2" customFormat="1">
      <c r="A266" s="39"/>
      <c r="B266" s="40"/>
      <c r="C266" s="41"/>
      <c r="D266" s="236" t="s">
        <v>176</v>
      </c>
      <c r="E266" s="41"/>
      <c r="F266" s="237" t="s">
        <v>2758</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176</v>
      </c>
      <c r="AU266" s="18" t="s">
        <v>88</v>
      </c>
    </row>
    <row r="267" s="2" customFormat="1">
      <c r="A267" s="39"/>
      <c r="B267" s="40"/>
      <c r="C267" s="41"/>
      <c r="D267" s="241" t="s">
        <v>178</v>
      </c>
      <c r="E267" s="41"/>
      <c r="F267" s="242" t="s">
        <v>2760</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178</v>
      </c>
      <c r="AU267" s="18" t="s">
        <v>88</v>
      </c>
    </row>
    <row r="268" s="2" customFormat="1">
      <c r="A268" s="39"/>
      <c r="B268" s="40"/>
      <c r="C268" s="41"/>
      <c r="D268" s="236" t="s">
        <v>186</v>
      </c>
      <c r="E268" s="41"/>
      <c r="F268" s="243" t="s">
        <v>2734</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186</v>
      </c>
      <c r="AU268" s="18" t="s">
        <v>88</v>
      </c>
    </row>
    <row r="269" s="2" customFormat="1" ht="16.5" customHeight="1">
      <c r="A269" s="39"/>
      <c r="B269" s="40"/>
      <c r="C269" s="254" t="s">
        <v>877</v>
      </c>
      <c r="D269" s="254" t="s">
        <v>345</v>
      </c>
      <c r="E269" s="255" t="s">
        <v>2761</v>
      </c>
      <c r="F269" s="256" t="s">
        <v>2762</v>
      </c>
      <c r="G269" s="257" t="s">
        <v>182</v>
      </c>
      <c r="H269" s="258">
        <v>2</v>
      </c>
      <c r="I269" s="259"/>
      <c r="J269" s="260"/>
      <c r="K269" s="261">
        <f>ROUND(P269*H269,2)</f>
        <v>0</v>
      </c>
      <c r="L269" s="256" t="s">
        <v>1</v>
      </c>
      <c r="M269" s="262"/>
      <c r="N269" s="263" t="s">
        <v>1</v>
      </c>
      <c r="O269" s="230" t="s">
        <v>41</v>
      </c>
      <c r="P269" s="231">
        <f>I269+J269</f>
        <v>0</v>
      </c>
      <c r="Q269" s="231">
        <f>ROUND(I269*H269,2)</f>
        <v>0</v>
      </c>
      <c r="R269" s="231">
        <f>ROUND(J269*H269,2)</f>
        <v>0</v>
      </c>
      <c r="S269" s="92"/>
      <c r="T269" s="232">
        <f>S269*H269</f>
        <v>0</v>
      </c>
      <c r="U269" s="232">
        <v>0.00050000000000000001</v>
      </c>
      <c r="V269" s="232">
        <f>U269*H269</f>
        <v>0.001</v>
      </c>
      <c r="W269" s="232">
        <v>0</v>
      </c>
      <c r="X269" s="233">
        <f>W269*H269</f>
        <v>0</v>
      </c>
      <c r="Y269" s="39"/>
      <c r="Z269" s="39"/>
      <c r="AA269" s="39"/>
      <c r="AB269" s="39"/>
      <c r="AC269" s="39"/>
      <c r="AD269" s="39"/>
      <c r="AE269" s="39"/>
      <c r="AR269" s="234" t="s">
        <v>1151</v>
      </c>
      <c r="AT269" s="234" t="s">
        <v>345</v>
      </c>
      <c r="AU269" s="234" t="s">
        <v>88</v>
      </c>
      <c r="AY269" s="18" t="s">
        <v>167</v>
      </c>
      <c r="BE269" s="235">
        <f>IF(O269="základní",K269,0)</f>
        <v>0</v>
      </c>
      <c r="BF269" s="235">
        <f>IF(O269="snížená",K269,0)</f>
        <v>0</v>
      </c>
      <c r="BG269" s="235">
        <f>IF(O269="zákl. přenesená",K269,0)</f>
        <v>0</v>
      </c>
      <c r="BH269" s="235">
        <f>IF(O269="sníž. přenesená",K269,0)</f>
        <v>0</v>
      </c>
      <c r="BI269" s="235">
        <f>IF(O269="nulová",K269,0)</f>
        <v>0</v>
      </c>
      <c r="BJ269" s="18" t="s">
        <v>86</v>
      </c>
      <c r="BK269" s="235">
        <f>ROUND(P269*H269,2)</f>
        <v>0</v>
      </c>
      <c r="BL269" s="18" t="s">
        <v>1151</v>
      </c>
      <c r="BM269" s="234" t="s">
        <v>2763</v>
      </c>
    </row>
    <row r="270" s="2" customFormat="1">
      <c r="A270" s="39"/>
      <c r="B270" s="40"/>
      <c r="C270" s="41"/>
      <c r="D270" s="236" t="s">
        <v>176</v>
      </c>
      <c r="E270" s="41"/>
      <c r="F270" s="237" t="s">
        <v>2764</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176</v>
      </c>
      <c r="AU270" s="18" t="s">
        <v>88</v>
      </c>
    </row>
    <row r="271" s="2" customFormat="1" ht="37.8" customHeight="1">
      <c r="A271" s="39"/>
      <c r="B271" s="40"/>
      <c r="C271" s="222" t="s">
        <v>274</v>
      </c>
      <c r="D271" s="222" t="s">
        <v>169</v>
      </c>
      <c r="E271" s="223" t="s">
        <v>2765</v>
      </c>
      <c r="F271" s="224" t="s">
        <v>2766</v>
      </c>
      <c r="G271" s="225" t="s">
        <v>576</v>
      </c>
      <c r="H271" s="226">
        <v>697</v>
      </c>
      <c r="I271" s="227"/>
      <c r="J271" s="227"/>
      <c r="K271" s="228">
        <f>ROUND(P271*H271,2)</f>
        <v>0</v>
      </c>
      <c r="L271" s="224" t="s">
        <v>478</v>
      </c>
      <c r="M271" s="45"/>
      <c r="N271" s="229" t="s">
        <v>1</v>
      </c>
      <c r="O271" s="230" t="s">
        <v>41</v>
      </c>
      <c r="P271" s="231">
        <f>I271+J271</f>
        <v>0</v>
      </c>
      <c r="Q271" s="231">
        <f>ROUND(I271*H271,2)</f>
        <v>0</v>
      </c>
      <c r="R271" s="231">
        <f>ROUND(J271*H271,2)</f>
        <v>0</v>
      </c>
      <c r="S271" s="92"/>
      <c r="T271" s="232">
        <f>S271*H271</f>
        <v>0</v>
      </c>
      <c r="U271" s="232">
        <v>0</v>
      </c>
      <c r="V271" s="232">
        <f>U271*H271</f>
        <v>0</v>
      </c>
      <c r="W271" s="232">
        <v>0</v>
      </c>
      <c r="X271" s="233">
        <f>W271*H271</f>
        <v>0</v>
      </c>
      <c r="Y271" s="39"/>
      <c r="Z271" s="39"/>
      <c r="AA271" s="39"/>
      <c r="AB271" s="39"/>
      <c r="AC271" s="39"/>
      <c r="AD271" s="39"/>
      <c r="AE271" s="39"/>
      <c r="AR271" s="234" t="s">
        <v>774</v>
      </c>
      <c r="AT271" s="234" t="s">
        <v>169</v>
      </c>
      <c r="AU271" s="234" t="s">
        <v>88</v>
      </c>
      <c r="AY271" s="18" t="s">
        <v>167</v>
      </c>
      <c r="BE271" s="235">
        <f>IF(O271="základní",K271,0)</f>
        <v>0</v>
      </c>
      <c r="BF271" s="235">
        <f>IF(O271="snížená",K271,0)</f>
        <v>0</v>
      </c>
      <c r="BG271" s="235">
        <f>IF(O271="zákl. přenesená",K271,0)</f>
        <v>0</v>
      </c>
      <c r="BH271" s="235">
        <f>IF(O271="sníž. přenesená",K271,0)</f>
        <v>0</v>
      </c>
      <c r="BI271" s="235">
        <f>IF(O271="nulová",K271,0)</f>
        <v>0</v>
      </c>
      <c r="BJ271" s="18" t="s">
        <v>86</v>
      </c>
      <c r="BK271" s="235">
        <f>ROUND(P271*H271,2)</f>
        <v>0</v>
      </c>
      <c r="BL271" s="18" t="s">
        <v>774</v>
      </c>
      <c r="BM271" s="234" t="s">
        <v>2767</v>
      </c>
    </row>
    <row r="272" s="2" customFormat="1">
      <c r="A272" s="39"/>
      <c r="B272" s="40"/>
      <c r="C272" s="41"/>
      <c r="D272" s="236" t="s">
        <v>176</v>
      </c>
      <c r="E272" s="41"/>
      <c r="F272" s="237" t="s">
        <v>2768</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176</v>
      </c>
      <c r="AU272" s="18" t="s">
        <v>88</v>
      </c>
    </row>
    <row r="273" s="2" customFormat="1">
      <c r="A273" s="39"/>
      <c r="B273" s="40"/>
      <c r="C273" s="41"/>
      <c r="D273" s="241" t="s">
        <v>178</v>
      </c>
      <c r="E273" s="41"/>
      <c r="F273" s="242" t="s">
        <v>2769</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178</v>
      </c>
      <c r="AU273" s="18" t="s">
        <v>88</v>
      </c>
    </row>
    <row r="274" s="2" customFormat="1" ht="24.15" customHeight="1">
      <c r="A274" s="39"/>
      <c r="B274" s="40"/>
      <c r="C274" s="254" t="s">
        <v>280</v>
      </c>
      <c r="D274" s="254" t="s">
        <v>345</v>
      </c>
      <c r="E274" s="255" t="s">
        <v>2770</v>
      </c>
      <c r="F274" s="256" t="s">
        <v>2771</v>
      </c>
      <c r="G274" s="257" t="s">
        <v>699</v>
      </c>
      <c r="H274" s="258">
        <v>453.74700000000001</v>
      </c>
      <c r="I274" s="259"/>
      <c r="J274" s="260"/>
      <c r="K274" s="261">
        <f>ROUND(P274*H274,2)</f>
        <v>0</v>
      </c>
      <c r="L274" s="256" t="s">
        <v>478</v>
      </c>
      <c r="M274" s="262"/>
      <c r="N274" s="263" t="s">
        <v>1</v>
      </c>
      <c r="O274" s="230" t="s">
        <v>41</v>
      </c>
      <c r="P274" s="231">
        <f>I274+J274</f>
        <v>0</v>
      </c>
      <c r="Q274" s="231">
        <f>ROUND(I274*H274,2)</f>
        <v>0</v>
      </c>
      <c r="R274" s="231">
        <f>ROUND(J274*H274,2)</f>
        <v>0</v>
      </c>
      <c r="S274" s="92"/>
      <c r="T274" s="232">
        <f>S274*H274</f>
        <v>0</v>
      </c>
      <c r="U274" s="232">
        <v>0.001</v>
      </c>
      <c r="V274" s="232">
        <f>U274*H274</f>
        <v>0.45374700000000001</v>
      </c>
      <c r="W274" s="232">
        <v>0</v>
      </c>
      <c r="X274" s="233">
        <f>W274*H274</f>
        <v>0</v>
      </c>
      <c r="Y274" s="39"/>
      <c r="Z274" s="39"/>
      <c r="AA274" s="39"/>
      <c r="AB274" s="39"/>
      <c r="AC274" s="39"/>
      <c r="AD274" s="39"/>
      <c r="AE274" s="39"/>
      <c r="AR274" s="234" t="s">
        <v>1151</v>
      </c>
      <c r="AT274" s="234" t="s">
        <v>345</v>
      </c>
      <c r="AU274" s="234" t="s">
        <v>88</v>
      </c>
      <c r="AY274" s="18" t="s">
        <v>167</v>
      </c>
      <c r="BE274" s="235">
        <f>IF(O274="základní",K274,0)</f>
        <v>0</v>
      </c>
      <c r="BF274" s="235">
        <f>IF(O274="snížená",K274,0)</f>
        <v>0</v>
      </c>
      <c r="BG274" s="235">
        <f>IF(O274="zákl. přenesená",K274,0)</f>
        <v>0</v>
      </c>
      <c r="BH274" s="235">
        <f>IF(O274="sníž. přenesená",K274,0)</f>
        <v>0</v>
      </c>
      <c r="BI274" s="235">
        <f>IF(O274="nulová",K274,0)</f>
        <v>0</v>
      </c>
      <c r="BJ274" s="18" t="s">
        <v>86</v>
      </c>
      <c r="BK274" s="235">
        <f>ROUND(P274*H274,2)</f>
        <v>0</v>
      </c>
      <c r="BL274" s="18" t="s">
        <v>1151</v>
      </c>
      <c r="BM274" s="234" t="s">
        <v>2772</v>
      </c>
    </row>
    <row r="275" s="2" customFormat="1">
      <c r="A275" s="39"/>
      <c r="B275" s="40"/>
      <c r="C275" s="41"/>
      <c r="D275" s="236" t="s">
        <v>176</v>
      </c>
      <c r="E275" s="41"/>
      <c r="F275" s="237" t="s">
        <v>2771</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176</v>
      </c>
      <c r="AU275" s="18" t="s">
        <v>88</v>
      </c>
    </row>
    <row r="276" s="2" customFormat="1">
      <c r="A276" s="39"/>
      <c r="B276" s="40"/>
      <c r="C276" s="41"/>
      <c r="D276" s="236" t="s">
        <v>186</v>
      </c>
      <c r="E276" s="41"/>
      <c r="F276" s="243" t="s">
        <v>2773</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186</v>
      </c>
      <c r="AU276" s="18" t="s">
        <v>88</v>
      </c>
    </row>
    <row r="277" s="13" customFormat="1">
      <c r="A277" s="13"/>
      <c r="B277" s="244"/>
      <c r="C277" s="245"/>
      <c r="D277" s="236" t="s">
        <v>304</v>
      </c>
      <c r="E277" s="268" t="s">
        <v>1</v>
      </c>
      <c r="F277" s="246" t="s">
        <v>2774</v>
      </c>
      <c r="G277" s="245"/>
      <c r="H277" s="247">
        <v>432.13999999999999</v>
      </c>
      <c r="I277" s="248"/>
      <c r="J277" s="248"/>
      <c r="K277" s="245"/>
      <c r="L277" s="245"/>
      <c r="M277" s="249"/>
      <c r="N277" s="250"/>
      <c r="O277" s="251"/>
      <c r="P277" s="251"/>
      <c r="Q277" s="251"/>
      <c r="R277" s="251"/>
      <c r="S277" s="251"/>
      <c r="T277" s="251"/>
      <c r="U277" s="251"/>
      <c r="V277" s="251"/>
      <c r="W277" s="251"/>
      <c r="X277" s="252"/>
      <c r="Y277" s="13"/>
      <c r="Z277" s="13"/>
      <c r="AA277" s="13"/>
      <c r="AB277" s="13"/>
      <c r="AC277" s="13"/>
      <c r="AD277" s="13"/>
      <c r="AE277" s="13"/>
      <c r="AT277" s="253" t="s">
        <v>304</v>
      </c>
      <c r="AU277" s="253" t="s">
        <v>88</v>
      </c>
      <c r="AV277" s="13" t="s">
        <v>88</v>
      </c>
      <c r="AW277" s="13" t="s">
        <v>5</v>
      </c>
      <c r="AX277" s="13" t="s">
        <v>86</v>
      </c>
      <c r="AY277" s="253" t="s">
        <v>167</v>
      </c>
    </row>
    <row r="278" s="13" customFormat="1">
      <c r="A278" s="13"/>
      <c r="B278" s="244"/>
      <c r="C278" s="245"/>
      <c r="D278" s="236" t="s">
        <v>304</v>
      </c>
      <c r="E278" s="245"/>
      <c r="F278" s="246" t="s">
        <v>2775</v>
      </c>
      <c r="G278" s="245"/>
      <c r="H278" s="247">
        <v>453.74700000000001</v>
      </c>
      <c r="I278" s="248"/>
      <c r="J278" s="248"/>
      <c r="K278" s="245"/>
      <c r="L278" s="245"/>
      <c r="M278" s="249"/>
      <c r="N278" s="250"/>
      <c r="O278" s="251"/>
      <c r="P278" s="251"/>
      <c r="Q278" s="251"/>
      <c r="R278" s="251"/>
      <c r="S278" s="251"/>
      <c r="T278" s="251"/>
      <c r="U278" s="251"/>
      <c r="V278" s="251"/>
      <c r="W278" s="251"/>
      <c r="X278" s="252"/>
      <c r="Y278" s="13"/>
      <c r="Z278" s="13"/>
      <c r="AA278" s="13"/>
      <c r="AB278" s="13"/>
      <c r="AC278" s="13"/>
      <c r="AD278" s="13"/>
      <c r="AE278" s="13"/>
      <c r="AT278" s="253" t="s">
        <v>304</v>
      </c>
      <c r="AU278" s="253" t="s">
        <v>88</v>
      </c>
      <c r="AV278" s="13" t="s">
        <v>88</v>
      </c>
      <c r="AW278" s="13" t="s">
        <v>4</v>
      </c>
      <c r="AX278" s="13" t="s">
        <v>86</v>
      </c>
      <c r="AY278" s="253" t="s">
        <v>167</v>
      </c>
    </row>
    <row r="279" s="2" customFormat="1" ht="24.15" customHeight="1">
      <c r="A279" s="39"/>
      <c r="B279" s="40"/>
      <c r="C279" s="222" t="s">
        <v>286</v>
      </c>
      <c r="D279" s="222" t="s">
        <v>169</v>
      </c>
      <c r="E279" s="223" t="s">
        <v>2776</v>
      </c>
      <c r="F279" s="224" t="s">
        <v>2777</v>
      </c>
      <c r="G279" s="225" t="s">
        <v>182</v>
      </c>
      <c r="H279" s="226">
        <v>45</v>
      </c>
      <c r="I279" s="227"/>
      <c r="J279" s="227"/>
      <c r="K279" s="228">
        <f>ROUND(P279*H279,2)</f>
        <v>0</v>
      </c>
      <c r="L279" s="224" t="s">
        <v>478</v>
      </c>
      <c r="M279" s="45"/>
      <c r="N279" s="229" t="s">
        <v>1</v>
      </c>
      <c r="O279" s="230" t="s">
        <v>41</v>
      </c>
      <c r="P279" s="231">
        <f>I279+J279</f>
        <v>0</v>
      </c>
      <c r="Q279" s="231">
        <f>ROUND(I279*H279,2)</f>
        <v>0</v>
      </c>
      <c r="R279" s="231">
        <f>ROUND(J279*H279,2)</f>
        <v>0</v>
      </c>
      <c r="S279" s="92"/>
      <c r="T279" s="232">
        <f>S279*H279</f>
        <v>0</v>
      </c>
      <c r="U279" s="232">
        <v>0</v>
      </c>
      <c r="V279" s="232">
        <f>U279*H279</f>
        <v>0</v>
      </c>
      <c r="W279" s="232">
        <v>0</v>
      </c>
      <c r="X279" s="233">
        <f>W279*H279</f>
        <v>0</v>
      </c>
      <c r="Y279" s="39"/>
      <c r="Z279" s="39"/>
      <c r="AA279" s="39"/>
      <c r="AB279" s="39"/>
      <c r="AC279" s="39"/>
      <c r="AD279" s="39"/>
      <c r="AE279" s="39"/>
      <c r="AR279" s="234" t="s">
        <v>774</v>
      </c>
      <c r="AT279" s="234" t="s">
        <v>169</v>
      </c>
      <c r="AU279" s="234" t="s">
        <v>88</v>
      </c>
      <c r="AY279" s="18" t="s">
        <v>167</v>
      </c>
      <c r="BE279" s="235">
        <f>IF(O279="základní",K279,0)</f>
        <v>0</v>
      </c>
      <c r="BF279" s="235">
        <f>IF(O279="snížená",K279,0)</f>
        <v>0</v>
      </c>
      <c r="BG279" s="235">
        <f>IF(O279="zákl. přenesená",K279,0)</f>
        <v>0</v>
      </c>
      <c r="BH279" s="235">
        <f>IF(O279="sníž. přenesená",K279,0)</f>
        <v>0</v>
      </c>
      <c r="BI279" s="235">
        <f>IF(O279="nulová",K279,0)</f>
        <v>0</v>
      </c>
      <c r="BJ279" s="18" t="s">
        <v>86</v>
      </c>
      <c r="BK279" s="235">
        <f>ROUND(P279*H279,2)</f>
        <v>0</v>
      </c>
      <c r="BL279" s="18" t="s">
        <v>774</v>
      </c>
      <c r="BM279" s="234" t="s">
        <v>2778</v>
      </c>
    </row>
    <row r="280" s="2" customFormat="1">
      <c r="A280" s="39"/>
      <c r="B280" s="40"/>
      <c r="C280" s="41"/>
      <c r="D280" s="236" t="s">
        <v>176</v>
      </c>
      <c r="E280" s="41"/>
      <c r="F280" s="237" t="s">
        <v>2779</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176</v>
      </c>
      <c r="AU280" s="18" t="s">
        <v>88</v>
      </c>
    </row>
    <row r="281" s="2" customFormat="1">
      <c r="A281" s="39"/>
      <c r="B281" s="40"/>
      <c r="C281" s="41"/>
      <c r="D281" s="241" t="s">
        <v>178</v>
      </c>
      <c r="E281" s="41"/>
      <c r="F281" s="242" t="s">
        <v>2780</v>
      </c>
      <c r="G281" s="41"/>
      <c r="H281" s="41"/>
      <c r="I281" s="238"/>
      <c r="J281" s="238"/>
      <c r="K281" s="41"/>
      <c r="L281" s="41"/>
      <c r="M281" s="45"/>
      <c r="N281" s="239"/>
      <c r="O281" s="240"/>
      <c r="P281" s="92"/>
      <c r="Q281" s="92"/>
      <c r="R281" s="92"/>
      <c r="S281" s="92"/>
      <c r="T281" s="92"/>
      <c r="U281" s="92"/>
      <c r="V281" s="92"/>
      <c r="W281" s="92"/>
      <c r="X281" s="93"/>
      <c r="Y281" s="39"/>
      <c r="Z281" s="39"/>
      <c r="AA281" s="39"/>
      <c r="AB281" s="39"/>
      <c r="AC281" s="39"/>
      <c r="AD281" s="39"/>
      <c r="AE281" s="39"/>
      <c r="AT281" s="18" t="s">
        <v>178</v>
      </c>
      <c r="AU281" s="18" t="s">
        <v>88</v>
      </c>
    </row>
    <row r="282" s="2" customFormat="1" ht="24.15" customHeight="1">
      <c r="A282" s="39"/>
      <c r="B282" s="40"/>
      <c r="C282" s="254" t="s">
        <v>292</v>
      </c>
      <c r="D282" s="254" t="s">
        <v>345</v>
      </c>
      <c r="E282" s="255" t="s">
        <v>2781</v>
      </c>
      <c r="F282" s="256" t="s">
        <v>2782</v>
      </c>
      <c r="G282" s="257" t="s">
        <v>182</v>
      </c>
      <c r="H282" s="258">
        <v>45</v>
      </c>
      <c r="I282" s="259"/>
      <c r="J282" s="260"/>
      <c r="K282" s="261">
        <f>ROUND(P282*H282,2)</f>
        <v>0</v>
      </c>
      <c r="L282" s="256" t="s">
        <v>478</v>
      </c>
      <c r="M282" s="262"/>
      <c r="N282" s="263" t="s">
        <v>1</v>
      </c>
      <c r="O282" s="230" t="s">
        <v>41</v>
      </c>
      <c r="P282" s="231">
        <f>I282+J282</f>
        <v>0</v>
      </c>
      <c r="Q282" s="231">
        <f>ROUND(I282*H282,2)</f>
        <v>0</v>
      </c>
      <c r="R282" s="231">
        <f>ROUND(J282*H282,2)</f>
        <v>0</v>
      </c>
      <c r="S282" s="92"/>
      <c r="T282" s="232">
        <f>S282*H282</f>
        <v>0</v>
      </c>
      <c r="U282" s="232">
        <v>0.00023000000000000001</v>
      </c>
      <c r="V282" s="232">
        <f>U282*H282</f>
        <v>0.01035</v>
      </c>
      <c r="W282" s="232">
        <v>0</v>
      </c>
      <c r="X282" s="233">
        <f>W282*H282</f>
        <v>0</v>
      </c>
      <c r="Y282" s="39"/>
      <c r="Z282" s="39"/>
      <c r="AA282" s="39"/>
      <c r="AB282" s="39"/>
      <c r="AC282" s="39"/>
      <c r="AD282" s="39"/>
      <c r="AE282" s="39"/>
      <c r="AR282" s="234" t="s">
        <v>1151</v>
      </c>
      <c r="AT282" s="234" t="s">
        <v>345</v>
      </c>
      <c r="AU282" s="234" t="s">
        <v>88</v>
      </c>
      <c r="AY282" s="18" t="s">
        <v>167</v>
      </c>
      <c r="BE282" s="235">
        <f>IF(O282="základní",K282,0)</f>
        <v>0</v>
      </c>
      <c r="BF282" s="235">
        <f>IF(O282="snížená",K282,0)</f>
        <v>0</v>
      </c>
      <c r="BG282" s="235">
        <f>IF(O282="zákl. přenesená",K282,0)</f>
        <v>0</v>
      </c>
      <c r="BH282" s="235">
        <f>IF(O282="sníž. přenesená",K282,0)</f>
        <v>0</v>
      </c>
      <c r="BI282" s="235">
        <f>IF(O282="nulová",K282,0)</f>
        <v>0</v>
      </c>
      <c r="BJ282" s="18" t="s">
        <v>86</v>
      </c>
      <c r="BK282" s="235">
        <f>ROUND(P282*H282,2)</f>
        <v>0</v>
      </c>
      <c r="BL282" s="18" t="s">
        <v>1151</v>
      </c>
      <c r="BM282" s="234" t="s">
        <v>2783</v>
      </c>
    </row>
    <row r="283" s="2" customFormat="1">
      <c r="A283" s="39"/>
      <c r="B283" s="40"/>
      <c r="C283" s="41"/>
      <c r="D283" s="236" t="s">
        <v>176</v>
      </c>
      <c r="E283" s="41"/>
      <c r="F283" s="237" t="s">
        <v>2782</v>
      </c>
      <c r="G283" s="41"/>
      <c r="H283" s="41"/>
      <c r="I283" s="238"/>
      <c r="J283" s="238"/>
      <c r="K283" s="41"/>
      <c r="L283" s="41"/>
      <c r="M283" s="45"/>
      <c r="N283" s="239"/>
      <c r="O283" s="240"/>
      <c r="P283" s="92"/>
      <c r="Q283" s="92"/>
      <c r="R283" s="92"/>
      <c r="S283" s="92"/>
      <c r="T283" s="92"/>
      <c r="U283" s="92"/>
      <c r="V283" s="92"/>
      <c r="W283" s="92"/>
      <c r="X283" s="93"/>
      <c r="Y283" s="39"/>
      <c r="Z283" s="39"/>
      <c r="AA283" s="39"/>
      <c r="AB283" s="39"/>
      <c r="AC283" s="39"/>
      <c r="AD283" s="39"/>
      <c r="AE283" s="39"/>
      <c r="AT283" s="18" t="s">
        <v>176</v>
      </c>
      <c r="AU283" s="18" t="s">
        <v>88</v>
      </c>
    </row>
    <row r="284" s="2" customFormat="1" ht="24.15" customHeight="1">
      <c r="A284" s="39"/>
      <c r="B284" s="40"/>
      <c r="C284" s="222" t="s">
        <v>8</v>
      </c>
      <c r="D284" s="222" t="s">
        <v>169</v>
      </c>
      <c r="E284" s="223" t="s">
        <v>2784</v>
      </c>
      <c r="F284" s="224" t="s">
        <v>2785</v>
      </c>
      <c r="G284" s="225" t="s">
        <v>182</v>
      </c>
      <c r="H284" s="226">
        <v>32</v>
      </c>
      <c r="I284" s="227"/>
      <c r="J284" s="227"/>
      <c r="K284" s="228">
        <f>ROUND(P284*H284,2)</f>
        <v>0</v>
      </c>
      <c r="L284" s="224" t="s">
        <v>478</v>
      </c>
      <c r="M284" s="45"/>
      <c r="N284" s="229" t="s">
        <v>1</v>
      </c>
      <c r="O284" s="230" t="s">
        <v>41</v>
      </c>
      <c r="P284" s="231">
        <f>I284+J284</f>
        <v>0</v>
      </c>
      <c r="Q284" s="231">
        <f>ROUND(I284*H284,2)</f>
        <v>0</v>
      </c>
      <c r="R284" s="231">
        <f>ROUND(J284*H284,2)</f>
        <v>0</v>
      </c>
      <c r="S284" s="92"/>
      <c r="T284" s="232">
        <f>S284*H284</f>
        <v>0</v>
      </c>
      <c r="U284" s="232">
        <v>0</v>
      </c>
      <c r="V284" s="232">
        <f>U284*H284</f>
        <v>0</v>
      </c>
      <c r="W284" s="232">
        <v>0</v>
      </c>
      <c r="X284" s="233">
        <f>W284*H284</f>
        <v>0</v>
      </c>
      <c r="Y284" s="39"/>
      <c r="Z284" s="39"/>
      <c r="AA284" s="39"/>
      <c r="AB284" s="39"/>
      <c r="AC284" s="39"/>
      <c r="AD284" s="39"/>
      <c r="AE284" s="39"/>
      <c r="AR284" s="234" t="s">
        <v>774</v>
      </c>
      <c r="AT284" s="234" t="s">
        <v>169</v>
      </c>
      <c r="AU284" s="234" t="s">
        <v>88</v>
      </c>
      <c r="AY284" s="18" t="s">
        <v>167</v>
      </c>
      <c r="BE284" s="235">
        <f>IF(O284="základní",K284,0)</f>
        <v>0</v>
      </c>
      <c r="BF284" s="235">
        <f>IF(O284="snížená",K284,0)</f>
        <v>0</v>
      </c>
      <c r="BG284" s="235">
        <f>IF(O284="zákl. přenesená",K284,0)</f>
        <v>0</v>
      </c>
      <c r="BH284" s="235">
        <f>IF(O284="sníž. přenesená",K284,0)</f>
        <v>0</v>
      </c>
      <c r="BI284" s="235">
        <f>IF(O284="nulová",K284,0)</f>
        <v>0</v>
      </c>
      <c r="BJ284" s="18" t="s">
        <v>86</v>
      </c>
      <c r="BK284" s="235">
        <f>ROUND(P284*H284,2)</f>
        <v>0</v>
      </c>
      <c r="BL284" s="18" t="s">
        <v>774</v>
      </c>
      <c r="BM284" s="234" t="s">
        <v>2786</v>
      </c>
    </row>
    <row r="285" s="2" customFormat="1">
      <c r="A285" s="39"/>
      <c r="B285" s="40"/>
      <c r="C285" s="41"/>
      <c r="D285" s="236" t="s">
        <v>176</v>
      </c>
      <c r="E285" s="41"/>
      <c r="F285" s="237" t="s">
        <v>2787</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176</v>
      </c>
      <c r="AU285" s="18" t="s">
        <v>88</v>
      </c>
    </row>
    <row r="286" s="2" customFormat="1">
      <c r="A286" s="39"/>
      <c r="B286" s="40"/>
      <c r="C286" s="41"/>
      <c r="D286" s="241" t="s">
        <v>178</v>
      </c>
      <c r="E286" s="41"/>
      <c r="F286" s="242" t="s">
        <v>2788</v>
      </c>
      <c r="G286" s="41"/>
      <c r="H286" s="41"/>
      <c r="I286" s="238"/>
      <c r="J286" s="238"/>
      <c r="K286" s="41"/>
      <c r="L286" s="41"/>
      <c r="M286" s="45"/>
      <c r="N286" s="239"/>
      <c r="O286" s="240"/>
      <c r="P286" s="92"/>
      <c r="Q286" s="92"/>
      <c r="R286" s="92"/>
      <c r="S286" s="92"/>
      <c r="T286" s="92"/>
      <c r="U286" s="92"/>
      <c r="V286" s="92"/>
      <c r="W286" s="92"/>
      <c r="X286" s="93"/>
      <c r="Y286" s="39"/>
      <c r="Z286" s="39"/>
      <c r="AA286" s="39"/>
      <c r="AB286" s="39"/>
      <c r="AC286" s="39"/>
      <c r="AD286" s="39"/>
      <c r="AE286" s="39"/>
      <c r="AT286" s="18" t="s">
        <v>178</v>
      </c>
      <c r="AU286" s="18" t="s">
        <v>88</v>
      </c>
    </row>
    <row r="287" s="2" customFormat="1" ht="24.15" customHeight="1">
      <c r="A287" s="39"/>
      <c r="B287" s="40"/>
      <c r="C287" s="254" t="s">
        <v>306</v>
      </c>
      <c r="D287" s="254" t="s">
        <v>345</v>
      </c>
      <c r="E287" s="255" t="s">
        <v>2789</v>
      </c>
      <c r="F287" s="256" t="s">
        <v>2790</v>
      </c>
      <c r="G287" s="257" t="s">
        <v>182</v>
      </c>
      <c r="H287" s="258">
        <v>32</v>
      </c>
      <c r="I287" s="259"/>
      <c r="J287" s="260"/>
      <c r="K287" s="261">
        <f>ROUND(P287*H287,2)</f>
        <v>0</v>
      </c>
      <c r="L287" s="256" t="s">
        <v>478</v>
      </c>
      <c r="M287" s="262"/>
      <c r="N287" s="263" t="s">
        <v>1</v>
      </c>
      <c r="O287" s="230" t="s">
        <v>41</v>
      </c>
      <c r="P287" s="231">
        <f>I287+J287</f>
        <v>0</v>
      </c>
      <c r="Q287" s="231">
        <f>ROUND(I287*H287,2)</f>
        <v>0</v>
      </c>
      <c r="R287" s="231">
        <f>ROUND(J287*H287,2)</f>
        <v>0</v>
      </c>
      <c r="S287" s="92"/>
      <c r="T287" s="232">
        <f>S287*H287</f>
        <v>0</v>
      </c>
      <c r="U287" s="232">
        <v>0.00020000000000000001</v>
      </c>
      <c r="V287" s="232">
        <f>U287*H287</f>
        <v>0.0064000000000000003</v>
      </c>
      <c r="W287" s="232">
        <v>0</v>
      </c>
      <c r="X287" s="233">
        <f>W287*H287</f>
        <v>0</v>
      </c>
      <c r="Y287" s="39"/>
      <c r="Z287" s="39"/>
      <c r="AA287" s="39"/>
      <c r="AB287" s="39"/>
      <c r="AC287" s="39"/>
      <c r="AD287" s="39"/>
      <c r="AE287" s="39"/>
      <c r="AR287" s="234" t="s">
        <v>1151</v>
      </c>
      <c r="AT287" s="234" t="s">
        <v>345</v>
      </c>
      <c r="AU287" s="234" t="s">
        <v>88</v>
      </c>
      <c r="AY287" s="18" t="s">
        <v>167</v>
      </c>
      <c r="BE287" s="235">
        <f>IF(O287="základní",K287,0)</f>
        <v>0</v>
      </c>
      <c r="BF287" s="235">
        <f>IF(O287="snížená",K287,0)</f>
        <v>0</v>
      </c>
      <c r="BG287" s="235">
        <f>IF(O287="zákl. přenesená",K287,0)</f>
        <v>0</v>
      </c>
      <c r="BH287" s="235">
        <f>IF(O287="sníž. přenesená",K287,0)</f>
        <v>0</v>
      </c>
      <c r="BI287" s="235">
        <f>IF(O287="nulová",K287,0)</f>
        <v>0</v>
      </c>
      <c r="BJ287" s="18" t="s">
        <v>86</v>
      </c>
      <c r="BK287" s="235">
        <f>ROUND(P287*H287,2)</f>
        <v>0</v>
      </c>
      <c r="BL287" s="18" t="s">
        <v>1151</v>
      </c>
      <c r="BM287" s="234" t="s">
        <v>2791</v>
      </c>
    </row>
    <row r="288" s="2" customFormat="1">
      <c r="A288" s="39"/>
      <c r="B288" s="40"/>
      <c r="C288" s="41"/>
      <c r="D288" s="236" t="s">
        <v>176</v>
      </c>
      <c r="E288" s="41"/>
      <c r="F288" s="237" t="s">
        <v>2790</v>
      </c>
      <c r="G288" s="41"/>
      <c r="H288" s="41"/>
      <c r="I288" s="238"/>
      <c r="J288" s="238"/>
      <c r="K288" s="41"/>
      <c r="L288" s="41"/>
      <c r="M288" s="45"/>
      <c r="N288" s="239"/>
      <c r="O288" s="240"/>
      <c r="P288" s="92"/>
      <c r="Q288" s="92"/>
      <c r="R288" s="92"/>
      <c r="S288" s="92"/>
      <c r="T288" s="92"/>
      <c r="U288" s="92"/>
      <c r="V288" s="92"/>
      <c r="W288" s="92"/>
      <c r="X288" s="93"/>
      <c r="Y288" s="39"/>
      <c r="Z288" s="39"/>
      <c r="AA288" s="39"/>
      <c r="AB288" s="39"/>
      <c r="AC288" s="39"/>
      <c r="AD288" s="39"/>
      <c r="AE288" s="39"/>
      <c r="AT288" s="18" t="s">
        <v>176</v>
      </c>
      <c r="AU288" s="18" t="s">
        <v>88</v>
      </c>
    </row>
    <row r="289" s="2" customFormat="1" ht="37.8" customHeight="1">
      <c r="A289" s="39"/>
      <c r="B289" s="40"/>
      <c r="C289" s="222" t="s">
        <v>239</v>
      </c>
      <c r="D289" s="222" t="s">
        <v>169</v>
      </c>
      <c r="E289" s="223" t="s">
        <v>2792</v>
      </c>
      <c r="F289" s="224" t="s">
        <v>2793</v>
      </c>
      <c r="G289" s="225" t="s">
        <v>576</v>
      </c>
      <c r="H289" s="226">
        <v>20</v>
      </c>
      <c r="I289" s="227"/>
      <c r="J289" s="227"/>
      <c r="K289" s="228">
        <f>ROUND(P289*H289,2)</f>
        <v>0</v>
      </c>
      <c r="L289" s="224" t="s">
        <v>478</v>
      </c>
      <c r="M289" s="45"/>
      <c r="N289" s="229" t="s">
        <v>1</v>
      </c>
      <c r="O289" s="230" t="s">
        <v>41</v>
      </c>
      <c r="P289" s="231">
        <f>I289+J289</f>
        <v>0</v>
      </c>
      <c r="Q289" s="231">
        <f>ROUND(I289*H289,2)</f>
        <v>0</v>
      </c>
      <c r="R289" s="231">
        <f>ROUND(J289*H289,2)</f>
        <v>0</v>
      </c>
      <c r="S289" s="92"/>
      <c r="T289" s="232">
        <f>S289*H289</f>
        <v>0</v>
      </c>
      <c r="U289" s="232">
        <v>0</v>
      </c>
      <c r="V289" s="232">
        <f>U289*H289</f>
        <v>0</v>
      </c>
      <c r="W289" s="232">
        <v>0</v>
      </c>
      <c r="X289" s="233">
        <f>W289*H289</f>
        <v>0</v>
      </c>
      <c r="Y289" s="39"/>
      <c r="Z289" s="39"/>
      <c r="AA289" s="39"/>
      <c r="AB289" s="39"/>
      <c r="AC289" s="39"/>
      <c r="AD289" s="39"/>
      <c r="AE289" s="39"/>
      <c r="AR289" s="234" t="s">
        <v>774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774</v>
      </c>
      <c r="BM289" s="234" t="s">
        <v>2794</v>
      </c>
    </row>
    <row r="290" s="2" customFormat="1">
      <c r="A290" s="39"/>
      <c r="B290" s="40"/>
      <c r="C290" s="41"/>
      <c r="D290" s="236" t="s">
        <v>176</v>
      </c>
      <c r="E290" s="41"/>
      <c r="F290" s="237" t="s">
        <v>2795</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2796</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ht="37.8" customHeight="1">
      <c r="A292" s="39"/>
      <c r="B292" s="40"/>
      <c r="C292" s="254" t="s">
        <v>245</v>
      </c>
      <c r="D292" s="254" t="s">
        <v>345</v>
      </c>
      <c r="E292" s="255" t="s">
        <v>2797</v>
      </c>
      <c r="F292" s="256" t="s">
        <v>2798</v>
      </c>
      <c r="G292" s="257" t="s">
        <v>576</v>
      </c>
      <c r="H292" s="258">
        <v>23</v>
      </c>
      <c r="I292" s="259"/>
      <c r="J292" s="260"/>
      <c r="K292" s="261">
        <f>ROUND(P292*H292,2)</f>
        <v>0</v>
      </c>
      <c r="L292" s="256" t="s">
        <v>478</v>
      </c>
      <c r="M292" s="262"/>
      <c r="N292" s="263" t="s">
        <v>1</v>
      </c>
      <c r="O292" s="230" t="s">
        <v>41</v>
      </c>
      <c r="P292" s="231">
        <f>I292+J292</f>
        <v>0</v>
      </c>
      <c r="Q292" s="231">
        <f>ROUND(I292*H292,2)</f>
        <v>0</v>
      </c>
      <c r="R292" s="231">
        <f>ROUND(J292*H292,2)</f>
        <v>0</v>
      </c>
      <c r="S292" s="92"/>
      <c r="T292" s="232">
        <f>S292*H292</f>
        <v>0</v>
      </c>
      <c r="U292" s="232">
        <v>0.00024000000000000001</v>
      </c>
      <c r="V292" s="232">
        <f>U292*H292</f>
        <v>0.0055199999999999997</v>
      </c>
      <c r="W292" s="232">
        <v>0</v>
      </c>
      <c r="X292" s="233">
        <f>W292*H292</f>
        <v>0</v>
      </c>
      <c r="Y292" s="39"/>
      <c r="Z292" s="39"/>
      <c r="AA292" s="39"/>
      <c r="AB292" s="39"/>
      <c r="AC292" s="39"/>
      <c r="AD292" s="39"/>
      <c r="AE292" s="39"/>
      <c r="AR292" s="234" t="s">
        <v>1151</v>
      </c>
      <c r="AT292" s="234" t="s">
        <v>345</v>
      </c>
      <c r="AU292" s="234" t="s">
        <v>88</v>
      </c>
      <c r="AY292" s="18" t="s">
        <v>167</v>
      </c>
      <c r="BE292" s="235">
        <f>IF(O292="základní",K292,0)</f>
        <v>0</v>
      </c>
      <c r="BF292" s="235">
        <f>IF(O292="snížená",K292,0)</f>
        <v>0</v>
      </c>
      <c r="BG292" s="235">
        <f>IF(O292="zákl. přenesená",K292,0)</f>
        <v>0</v>
      </c>
      <c r="BH292" s="235">
        <f>IF(O292="sníž. přenesená",K292,0)</f>
        <v>0</v>
      </c>
      <c r="BI292" s="235">
        <f>IF(O292="nulová",K292,0)</f>
        <v>0</v>
      </c>
      <c r="BJ292" s="18" t="s">
        <v>86</v>
      </c>
      <c r="BK292" s="235">
        <f>ROUND(P292*H292,2)</f>
        <v>0</v>
      </c>
      <c r="BL292" s="18" t="s">
        <v>1151</v>
      </c>
      <c r="BM292" s="234" t="s">
        <v>2799</v>
      </c>
    </row>
    <row r="293" s="2" customFormat="1">
      <c r="A293" s="39"/>
      <c r="B293" s="40"/>
      <c r="C293" s="41"/>
      <c r="D293" s="236" t="s">
        <v>176</v>
      </c>
      <c r="E293" s="41"/>
      <c r="F293" s="237" t="s">
        <v>2798</v>
      </c>
      <c r="G293" s="41"/>
      <c r="H293" s="41"/>
      <c r="I293" s="238"/>
      <c r="J293" s="238"/>
      <c r="K293" s="41"/>
      <c r="L293" s="41"/>
      <c r="M293" s="45"/>
      <c r="N293" s="239"/>
      <c r="O293" s="240"/>
      <c r="P293" s="92"/>
      <c r="Q293" s="92"/>
      <c r="R293" s="92"/>
      <c r="S293" s="92"/>
      <c r="T293" s="92"/>
      <c r="U293" s="92"/>
      <c r="V293" s="92"/>
      <c r="W293" s="92"/>
      <c r="X293" s="93"/>
      <c r="Y293" s="39"/>
      <c r="Z293" s="39"/>
      <c r="AA293" s="39"/>
      <c r="AB293" s="39"/>
      <c r="AC293" s="39"/>
      <c r="AD293" s="39"/>
      <c r="AE293" s="39"/>
      <c r="AT293" s="18" t="s">
        <v>176</v>
      </c>
      <c r="AU293" s="18" t="s">
        <v>88</v>
      </c>
    </row>
    <row r="294" s="13" customFormat="1">
      <c r="A294" s="13"/>
      <c r="B294" s="244"/>
      <c r="C294" s="245"/>
      <c r="D294" s="236" t="s">
        <v>304</v>
      </c>
      <c r="E294" s="245"/>
      <c r="F294" s="246" t="s">
        <v>2800</v>
      </c>
      <c r="G294" s="245"/>
      <c r="H294" s="247">
        <v>23</v>
      </c>
      <c r="I294" s="248"/>
      <c r="J294" s="248"/>
      <c r="K294" s="245"/>
      <c r="L294" s="245"/>
      <c r="M294" s="249"/>
      <c r="N294" s="250"/>
      <c r="O294" s="251"/>
      <c r="P294" s="251"/>
      <c r="Q294" s="251"/>
      <c r="R294" s="251"/>
      <c r="S294" s="251"/>
      <c r="T294" s="251"/>
      <c r="U294" s="251"/>
      <c r="V294" s="251"/>
      <c r="W294" s="251"/>
      <c r="X294" s="252"/>
      <c r="Y294" s="13"/>
      <c r="Z294" s="13"/>
      <c r="AA294" s="13"/>
      <c r="AB294" s="13"/>
      <c r="AC294" s="13"/>
      <c r="AD294" s="13"/>
      <c r="AE294" s="13"/>
      <c r="AT294" s="253" t="s">
        <v>304</v>
      </c>
      <c r="AU294" s="253" t="s">
        <v>88</v>
      </c>
      <c r="AV294" s="13" t="s">
        <v>88</v>
      </c>
      <c r="AW294" s="13" t="s">
        <v>4</v>
      </c>
      <c r="AX294" s="13" t="s">
        <v>86</v>
      </c>
      <c r="AY294" s="253" t="s">
        <v>167</v>
      </c>
    </row>
    <row r="295" s="2" customFormat="1" ht="37.8" customHeight="1">
      <c r="A295" s="39"/>
      <c r="B295" s="40"/>
      <c r="C295" s="222" t="s">
        <v>86</v>
      </c>
      <c r="D295" s="222" t="s">
        <v>169</v>
      </c>
      <c r="E295" s="223" t="s">
        <v>2801</v>
      </c>
      <c r="F295" s="224" t="s">
        <v>2802</v>
      </c>
      <c r="G295" s="225" t="s">
        <v>576</v>
      </c>
      <c r="H295" s="226">
        <v>260</v>
      </c>
      <c r="I295" s="227"/>
      <c r="J295" s="227"/>
      <c r="K295" s="228">
        <f>ROUND(P295*H295,2)</f>
        <v>0</v>
      </c>
      <c r="L295" s="224" t="s">
        <v>478</v>
      </c>
      <c r="M295" s="45"/>
      <c r="N295" s="229" t="s">
        <v>1</v>
      </c>
      <c r="O295" s="230" t="s">
        <v>41</v>
      </c>
      <c r="P295" s="231">
        <f>I295+J295</f>
        <v>0</v>
      </c>
      <c r="Q295" s="231">
        <f>ROUND(I295*H295,2)</f>
        <v>0</v>
      </c>
      <c r="R295" s="231">
        <f>ROUND(J295*H295,2)</f>
        <v>0</v>
      </c>
      <c r="S295" s="92"/>
      <c r="T295" s="232">
        <f>S295*H295</f>
        <v>0</v>
      </c>
      <c r="U295" s="232">
        <v>0</v>
      </c>
      <c r="V295" s="232">
        <f>U295*H295</f>
        <v>0</v>
      </c>
      <c r="W295" s="232">
        <v>0</v>
      </c>
      <c r="X295" s="233">
        <f>W295*H295</f>
        <v>0</v>
      </c>
      <c r="Y295" s="39"/>
      <c r="Z295" s="39"/>
      <c r="AA295" s="39"/>
      <c r="AB295" s="39"/>
      <c r="AC295" s="39"/>
      <c r="AD295" s="39"/>
      <c r="AE295" s="39"/>
      <c r="AR295" s="234" t="s">
        <v>774</v>
      </c>
      <c r="AT295" s="234" t="s">
        <v>169</v>
      </c>
      <c r="AU295" s="234" t="s">
        <v>88</v>
      </c>
      <c r="AY295" s="18" t="s">
        <v>167</v>
      </c>
      <c r="BE295" s="235">
        <f>IF(O295="základní",K295,0)</f>
        <v>0</v>
      </c>
      <c r="BF295" s="235">
        <f>IF(O295="snížená",K295,0)</f>
        <v>0</v>
      </c>
      <c r="BG295" s="235">
        <f>IF(O295="zákl. přenesená",K295,0)</f>
        <v>0</v>
      </c>
      <c r="BH295" s="235">
        <f>IF(O295="sníž. přenesená",K295,0)</f>
        <v>0</v>
      </c>
      <c r="BI295" s="235">
        <f>IF(O295="nulová",K295,0)</f>
        <v>0</v>
      </c>
      <c r="BJ295" s="18" t="s">
        <v>86</v>
      </c>
      <c r="BK295" s="235">
        <f>ROUND(P295*H295,2)</f>
        <v>0</v>
      </c>
      <c r="BL295" s="18" t="s">
        <v>774</v>
      </c>
      <c r="BM295" s="234" t="s">
        <v>2803</v>
      </c>
    </row>
    <row r="296" s="2" customFormat="1">
      <c r="A296" s="39"/>
      <c r="B296" s="40"/>
      <c r="C296" s="41"/>
      <c r="D296" s="236" t="s">
        <v>176</v>
      </c>
      <c r="E296" s="41"/>
      <c r="F296" s="237" t="s">
        <v>2804</v>
      </c>
      <c r="G296" s="41"/>
      <c r="H296" s="41"/>
      <c r="I296" s="238"/>
      <c r="J296" s="238"/>
      <c r="K296" s="41"/>
      <c r="L296" s="41"/>
      <c r="M296" s="45"/>
      <c r="N296" s="239"/>
      <c r="O296" s="240"/>
      <c r="P296" s="92"/>
      <c r="Q296" s="92"/>
      <c r="R296" s="92"/>
      <c r="S296" s="92"/>
      <c r="T296" s="92"/>
      <c r="U296" s="92"/>
      <c r="V296" s="92"/>
      <c r="W296" s="92"/>
      <c r="X296" s="93"/>
      <c r="Y296" s="39"/>
      <c r="Z296" s="39"/>
      <c r="AA296" s="39"/>
      <c r="AB296" s="39"/>
      <c r="AC296" s="39"/>
      <c r="AD296" s="39"/>
      <c r="AE296" s="39"/>
      <c r="AT296" s="18" t="s">
        <v>176</v>
      </c>
      <c r="AU296" s="18" t="s">
        <v>88</v>
      </c>
    </row>
    <row r="297" s="2" customFormat="1">
      <c r="A297" s="39"/>
      <c r="B297" s="40"/>
      <c r="C297" s="41"/>
      <c r="D297" s="241" t="s">
        <v>178</v>
      </c>
      <c r="E297" s="41"/>
      <c r="F297" s="242" t="s">
        <v>2805</v>
      </c>
      <c r="G297" s="41"/>
      <c r="H297" s="41"/>
      <c r="I297" s="238"/>
      <c r="J297" s="238"/>
      <c r="K297" s="41"/>
      <c r="L297" s="41"/>
      <c r="M297" s="45"/>
      <c r="N297" s="239"/>
      <c r="O297" s="240"/>
      <c r="P297" s="92"/>
      <c r="Q297" s="92"/>
      <c r="R297" s="92"/>
      <c r="S297" s="92"/>
      <c r="T297" s="92"/>
      <c r="U297" s="92"/>
      <c r="V297" s="92"/>
      <c r="W297" s="92"/>
      <c r="X297" s="93"/>
      <c r="Y297" s="39"/>
      <c r="Z297" s="39"/>
      <c r="AA297" s="39"/>
      <c r="AB297" s="39"/>
      <c r="AC297" s="39"/>
      <c r="AD297" s="39"/>
      <c r="AE297" s="39"/>
      <c r="AT297" s="18" t="s">
        <v>178</v>
      </c>
      <c r="AU297" s="18" t="s">
        <v>88</v>
      </c>
    </row>
    <row r="298" s="2" customFormat="1" ht="24.15" customHeight="1">
      <c r="A298" s="39"/>
      <c r="B298" s="40"/>
      <c r="C298" s="254" t="s">
        <v>88</v>
      </c>
      <c r="D298" s="254" t="s">
        <v>345</v>
      </c>
      <c r="E298" s="255" t="s">
        <v>2806</v>
      </c>
      <c r="F298" s="256" t="s">
        <v>2807</v>
      </c>
      <c r="G298" s="257" t="s">
        <v>576</v>
      </c>
      <c r="H298" s="258">
        <v>299</v>
      </c>
      <c r="I298" s="259"/>
      <c r="J298" s="260"/>
      <c r="K298" s="261">
        <f>ROUND(P298*H298,2)</f>
        <v>0</v>
      </c>
      <c r="L298" s="256" t="s">
        <v>478</v>
      </c>
      <c r="M298" s="262"/>
      <c r="N298" s="263" t="s">
        <v>1</v>
      </c>
      <c r="O298" s="230" t="s">
        <v>41</v>
      </c>
      <c r="P298" s="231">
        <f>I298+J298</f>
        <v>0</v>
      </c>
      <c r="Q298" s="231">
        <f>ROUND(I298*H298,2)</f>
        <v>0</v>
      </c>
      <c r="R298" s="231">
        <f>ROUND(J298*H298,2)</f>
        <v>0</v>
      </c>
      <c r="S298" s="92"/>
      <c r="T298" s="232">
        <f>S298*H298</f>
        <v>0</v>
      </c>
      <c r="U298" s="232">
        <v>0.00012</v>
      </c>
      <c r="V298" s="232">
        <f>U298*H298</f>
        <v>0.035880000000000002</v>
      </c>
      <c r="W298" s="232">
        <v>0</v>
      </c>
      <c r="X298" s="233">
        <f>W298*H298</f>
        <v>0</v>
      </c>
      <c r="Y298" s="39"/>
      <c r="Z298" s="39"/>
      <c r="AA298" s="39"/>
      <c r="AB298" s="39"/>
      <c r="AC298" s="39"/>
      <c r="AD298" s="39"/>
      <c r="AE298" s="39"/>
      <c r="AR298" s="234" t="s">
        <v>1151</v>
      </c>
      <c r="AT298" s="234" t="s">
        <v>345</v>
      </c>
      <c r="AU298" s="234" t="s">
        <v>88</v>
      </c>
      <c r="AY298" s="18" t="s">
        <v>167</v>
      </c>
      <c r="BE298" s="235">
        <f>IF(O298="základní",K298,0)</f>
        <v>0</v>
      </c>
      <c r="BF298" s="235">
        <f>IF(O298="snížená",K298,0)</f>
        <v>0</v>
      </c>
      <c r="BG298" s="235">
        <f>IF(O298="zákl. přenesená",K298,0)</f>
        <v>0</v>
      </c>
      <c r="BH298" s="235">
        <f>IF(O298="sníž. přenesená",K298,0)</f>
        <v>0</v>
      </c>
      <c r="BI298" s="235">
        <f>IF(O298="nulová",K298,0)</f>
        <v>0</v>
      </c>
      <c r="BJ298" s="18" t="s">
        <v>86</v>
      </c>
      <c r="BK298" s="235">
        <f>ROUND(P298*H298,2)</f>
        <v>0</v>
      </c>
      <c r="BL298" s="18" t="s">
        <v>1151</v>
      </c>
      <c r="BM298" s="234" t="s">
        <v>2808</v>
      </c>
    </row>
    <row r="299" s="2" customFormat="1">
      <c r="A299" s="39"/>
      <c r="B299" s="40"/>
      <c r="C299" s="41"/>
      <c r="D299" s="236" t="s">
        <v>176</v>
      </c>
      <c r="E299" s="41"/>
      <c r="F299" s="237" t="s">
        <v>2807</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176</v>
      </c>
      <c r="AU299" s="18" t="s">
        <v>88</v>
      </c>
    </row>
    <row r="300" s="13" customFormat="1">
      <c r="A300" s="13"/>
      <c r="B300" s="244"/>
      <c r="C300" s="245"/>
      <c r="D300" s="236" t="s">
        <v>304</v>
      </c>
      <c r="E300" s="245"/>
      <c r="F300" s="246" t="s">
        <v>2809</v>
      </c>
      <c r="G300" s="245"/>
      <c r="H300" s="247">
        <v>299</v>
      </c>
      <c r="I300" s="248"/>
      <c r="J300" s="248"/>
      <c r="K300" s="245"/>
      <c r="L300" s="245"/>
      <c r="M300" s="249"/>
      <c r="N300" s="250"/>
      <c r="O300" s="251"/>
      <c r="P300" s="251"/>
      <c r="Q300" s="251"/>
      <c r="R300" s="251"/>
      <c r="S300" s="251"/>
      <c r="T300" s="251"/>
      <c r="U300" s="251"/>
      <c r="V300" s="251"/>
      <c r="W300" s="251"/>
      <c r="X300" s="252"/>
      <c r="Y300" s="13"/>
      <c r="Z300" s="13"/>
      <c r="AA300" s="13"/>
      <c r="AB300" s="13"/>
      <c r="AC300" s="13"/>
      <c r="AD300" s="13"/>
      <c r="AE300" s="13"/>
      <c r="AT300" s="253" t="s">
        <v>304</v>
      </c>
      <c r="AU300" s="253" t="s">
        <v>88</v>
      </c>
      <c r="AV300" s="13" t="s">
        <v>88</v>
      </c>
      <c r="AW300" s="13" t="s">
        <v>4</v>
      </c>
      <c r="AX300" s="13" t="s">
        <v>86</v>
      </c>
      <c r="AY300" s="253" t="s">
        <v>167</v>
      </c>
    </row>
    <row r="301" s="2" customFormat="1" ht="37.8" customHeight="1">
      <c r="A301" s="39"/>
      <c r="B301" s="40"/>
      <c r="C301" s="222" t="s">
        <v>215</v>
      </c>
      <c r="D301" s="222" t="s">
        <v>169</v>
      </c>
      <c r="E301" s="223" t="s">
        <v>2801</v>
      </c>
      <c r="F301" s="224" t="s">
        <v>2802</v>
      </c>
      <c r="G301" s="225" t="s">
        <v>576</v>
      </c>
      <c r="H301" s="226">
        <v>90</v>
      </c>
      <c r="I301" s="227"/>
      <c r="J301" s="227"/>
      <c r="K301" s="228">
        <f>ROUND(P301*H301,2)</f>
        <v>0</v>
      </c>
      <c r="L301" s="224" t="s">
        <v>478</v>
      </c>
      <c r="M301" s="45"/>
      <c r="N301" s="229" t="s">
        <v>1</v>
      </c>
      <c r="O301" s="230" t="s">
        <v>41</v>
      </c>
      <c r="P301" s="231">
        <f>I301+J301</f>
        <v>0</v>
      </c>
      <c r="Q301" s="231">
        <f>ROUND(I301*H301,2)</f>
        <v>0</v>
      </c>
      <c r="R301" s="231">
        <f>ROUND(J301*H301,2)</f>
        <v>0</v>
      </c>
      <c r="S301" s="92"/>
      <c r="T301" s="232">
        <f>S301*H301</f>
        <v>0</v>
      </c>
      <c r="U301" s="232">
        <v>0</v>
      </c>
      <c r="V301" s="232">
        <f>U301*H301</f>
        <v>0</v>
      </c>
      <c r="W301" s="232">
        <v>0</v>
      </c>
      <c r="X301" s="233">
        <f>W301*H301</f>
        <v>0</v>
      </c>
      <c r="Y301" s="39"/>
      <c r="Z301" s="39"/>
      <c r="AA301" s="39"/>
      <c r="AB301" s="39"/>
      <c r="AC301" s="39"/>
      <c r="AD301" s="39"/>
      <c r="AE301" s="39"/>
      <c r="AR301" s="234" t="s">
        <v>774</v>
      </c>
      <c r="AT301" s="234" t="s">
        <v>169</v>
      </c>
      <c r="AU301" s="234" t="s">
        <v>88</v>
      </c>
      <c r="AY301" s="18" t="s">
        <v>167</v>
      </c>
      <c r="BE301" s="235">
        <f>IF(O301="základní",K301,0)</f>
        <v>0</v>
      </c>
      <c r="BF301" s="235">
        <f>IF(O301="snížená",K301,0)</f>
        <v>0</v>
      </c>
      <c r="BG301" s="235">
        <f>IF(O301="zákl. přenesená",K301,0)</f>
        <v>0</v>
      </c>
      <c r="BH301" s="235">
        <f>IF(O301="sníž. přenesená",K301,0)</f>
        <v>0</v>
      </c>
      <c r="BI301" s="235">
        <f>IF(O301="nulová",K301,0)</f>
        <v>0</v>
      </c>
      <c r="BJ301" s="18" t="s">
        <v>86</v>
      </c>
      <c r="BK301" s="235">
        <f>ROUND(P301*H301,2)</f>
        <v>0</v>
      </c>
      <c r="BL301" s="18" t="s">
        <v>774</v>
      </c>
      <c r="BM301" s="234" t="s">
        <v>2810</v>
      </c>
    </row>
    <row r="302" s="2" customFormat="1">
      <c r="A302" s="39"/>
      <c r="B302" s="40"/>
      <c r="C302" s="41"/>
      <c r="D302" s="236" t="s">
        <v>176</v>
      </c>
      <c r="E302" s="41"/>
      <c r="F302" s="237" t="s">
        <v>2804</v>
      </c>
      <c r="G302" s="41"/>
      <c r="H302" s="41"/>
      <c r="I302" s="238"/>
      <c r="J302" s="238"/>
      <c r="K302" s="41"/>
      <c r="L302" s="41"/>
      <c r="M302" s="45"/>
      <c r="N302" s="239"/>
      <c r="O302" s="240"/>
      <c r="P302" s="92"/>
      <c r="Q302" s="92"/>
      <c r="R302" s="92"/>
      <c r="S302" s="92"/>
      <c r="T302" s="92"/>
      <c r="U302" s="92"/>
      <c r="V302" s="92"/>
      <c r="W302" s="92"/>
      <c r="X302" s="93"/>
      <c r="Y302" s="39"/>
      <c r="Z302" s="39"/>
      <c r="AA302" s="39"/>
      <c r="AB302" s="39"/>
      <c r="AC302" s="39"/>
      <c r="AD302" s="39"/>
      <c r="AE302" s="39"/>
      <c r="AT302" s="18" t="s">
        <v>176</v>
      </c>
      <c r="AU302" s="18" t="s">
        <v>88</v>
      </c>
    </row>
    <row r="303" s="2" customFormat="1">
      <c r="A303" s="39"/>
      <c r="B303" s="40"/>
      <c r="C303" s="41"/>
      <c r="D303" s="241" t="s">
        <v>178</v>
      </c>
      <c r="E303" s="41"/>
      <c r="F303" s="242" t="s">
        <v>2805</v>
      </c>
      <c r="G303" s="41"/>
      <c r="H303" s="41"/>
      <c r="I303" s="238"/>
      <c r="J303" s="238"/>
      <c r="K303" s="41"/>
      <c r="L303" s="41"/>
      <c r="M303" s="45"/>
      <c r="N303" s="239"/>
      <c r="O303" s="240"/>
      <c r="P303" s="92"/>
      <c r="Q303" s="92"/>
      <c r="R303" s="92"/>
      <c r="S303" s="92"/>
      <c r="T303" s="92"/>
      <c r="U303" s="92"/>
      <c r="V303" s="92"/>
      <c r="W303" s="92"/>
      <c r="X303" s="93"/>
      <c r="Y303" s="39"/>
      <c r="Z303" s="39"/>
      <c r="AA303" s="39"/>
      <c r="AB303" s="39"/>
      <c r="AC303" s="39"/>
      <c r="AD303" s="39"/>
      <c r="AE303" s="39"/>
      <c r="AT303" s="18" t="s">
        <v>178</v>
      </c>
      <c r="AU303" s="18" t="s">
        <v>88</v>
      </c>
    </row>
    <row r="304" s="2" customFormat="1" ht="24.15" customHeight="1">
      <c r="A304" s="39"/>
      <c r="B304" s="40"/>
      <c r="C304" s="254" t="s">
        <v>221</v>
      </c>
      <c r="D304" s="254" t="s">
        <v>345</v>
      </c>
      <c r="E304" s="255" t="s">
        <v>2811</v>
      </c>
      <c r="F304" s="256" t="s">
        <v>2812</v>
      </c>
      <c r="G304" s="257" t="s">
        <v>576</v>
      </c>
      <c r="H304" s="258">
        <v>103.5</v>
      </c>
      <c r="I304" s="259"/>
      <c r="J304" s="260"/>
      <c r="K304" s="261">
        <f>ROUND(P304*H304,2)</f>
        <v>0</v>
      </c>
      <c r="L304" s="256" t="s">
        <v>478</v>
      </c>
      <c r="M304" s="262"/>
      <c r="N304" s="263" t="s">
        <v>1</v>
      </c>
      <c r="O304" s="230" t="s">
        <v>41</v>
      </c>
      <c r="P304" s="231">
        <f>I304+J304</f>
        <v>0</v>
      </c>
      <c r="Q304" s="231">
        <f>ROUND(I304*H304,2)</f>
        <v>0</v>
      </c>
      <c r="R304" s="231">
        <f>ROUND(J304*H304,2)</f>
        <v>0</v>
      </c>
      <c r="S304" s="92"/>
      <c r="T304" s="232">
        <f>S304*H304</f>
        <v>0</v>
      </c>
      <c r="U304" s="232">
        <v>0.00017000000000000001</v>
      </c>
      <c r="V304" s="232">
        <f>U304*H304</f>
        <v>0.017595</v>
      </c>
      <c r="W304" s="232">
        <v>0</v>
      </c>
      <c r="X304" s="233">
        <f>W304*H304</f>
        <v>0</v>
      </c>
      <c r="Y304" s="39"/>
      <c r="Z304" s="39"/>
      <c r="AA304" s="39"/>
      <c r="AB304" s="39"/>
      <c r="AC304" s="39"/>
      <c r="AD304" s="39"/>
      <c r="AE304" s="39"/>
      <c r="AR304" s="234" t="s">
        <v>1151</v>
      </c>
      <c r="AT304" s="234" t="s">
        <v>345</v>
      </c>
      <c r="AU304" s="234" t="s">
        <v>88</v>
      </c>
      <c r="AY304" s="18" t="s">
        <v>167</v>
      </c>
      <c r="BE304" s="235">
        <f>IF(O304="základní",K304,0)</f>
        <v>0</v>
      </c>
      <c r="BF304" s="235">
        <f>IF(O304="snížená",K304,0)</f>
        <v>0</v>
      </c>
      <c r="BG304" s="235">
        <f>IF(O304="zákl. přenesená",K304,0)</f>
        <v>0</v>
      </c>
      <c r="BH304" s="235">
        <f>IF(O304="sníž. přenesená",K304,0)</f>
        <v>0</v>
      </c>
      <c r="BI304" s="235">
        <f>IF(O304="nulová",K304,0)</f>
        <v>0</v>
      </c>
      <c r="BJ304" s="18" t="s">
        <v>86</v>
      </c>
      <c r="BK304" s="235">
        <f>ROUND(P304*H304,2)</f>
        <v>0</v>
      </c>
      <c r="BL304" s="18" t="s">
        <v>1151</v>
      </c>
      <c r="BM304" s="234" t="s">
        <v>2813</v>
      </c>
    </row>
    <row r="305" s="2" customFormat="1">
      <c r="A305" s="39"/>
      <c r="B305" s="40"/>
      <c r="C305" s="41"/>
      <c r="D305" s="236" t="s">
        <v>176</v>
      </c>
      <c r="E305" s="41"/>
      <c r="F305" s="237" t="s">
        <v>2812</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176</v>
      </c>
      <c r="AU305" s="18" t="s">
        <v>88</v>
      </c>
    </row>
    <row r="306" s="13" customFormat="1">
      <c r="A306" s="13"/>
      <c r="B306" s="244"/>
      <c r="C306" s="245"/>
      <c r="D306" s="236" t="s">
        <v>304</v>
      </c>
      <c r="E306" s="245"/>
      <c r="F306" s="246" t="s">
        <v>2814</v>
      </c>
      <c r="G306" s="245"/>
      <c r="H306" s="247">
        <v>103.5</v>
      </c>
      <c r="I306" s="248"/>
      <c r="J306" s="248"/>
      <c r="K306" s="245"/>
      <c r="L306" s="245"/>
      <c r="M306" s="249"/>
      <c r="N306" s="250"/>
      <c r="O306" s="251"/>
      <c r="P306" s="251"/>
      <c r="Q306" s="251"/>
      <c r="R306" s="251"/>
      <c r="S306" s="251"/>
      <c r="T306" s="251"/>
      <c r="U306" s="251"/>
      <c r="V306" s="251"/>
      <c r="W306" s="251"/>
      <c r="X306" s="252"/>
      <c r="Y306" s="13"/>
      <c r="Z306" s="13"/>
      <c r="AA306" s="13"/>
      <c r="AB306" s="13"/>
      <c r="AC306" s="13"/>
      <c r="AD306" s="13"/>
      <c r="AE306" s="13"/>
      <c r="AT306" s="253" t="s">
        <v>304</v>
      </c>
      <c r="AU306" s="253" t="s">
        <v>88</v>
      </c>
      <c r="AV306" s="13" t="s">
        <v>88</v>
      </c>
      <c r="AW306" s="13" t="s">
        <v>4</v>
      </c>
      <c r="AX306" s="13" t="s">
        <v>86</v>
      </c>
      <c r="AY306" s="253" t="s">
        <v>167</v>
      </c>
    </row>
    <row r="307" s="2" customFormat="1" ht="37.8" customHeight="1">
      <c r="A307" s="39"/>
      <c r="B307" s="40"/>
      <c r="C307" s="222" t="s">
        <v>227</v>
      </c>
      <c r="D307" s="222" t="s">
        <v>169</v>
      </c>
      <c r="E307" s="223" t="s">
        <v>2801</v>
      </c>
      <c r="F307" s="224" t="s">
        <v>2802</v>
      </c>
      <c r="G307" s="225" t="s">
        <v>576</v>
      </c>
      <c r="H307" s="226">
        <v>171</v>
      </c>
      <c r="I307" s="227"/>
      <c r="J307" s="227"/>
      <c r="K307" s="228">
        <f>ROUND(P307*H307,2)</f>
        <v>0</v>
      </c>
      <c r="L307" s="224" t="s">
        <v>478</v>
      </c>
      <c r="M307" s="45"/>
      <c r="N307" s="229" t="s">
        <v>1</v>
      </c>
      <c r="O307" s="230" t="s">
        <v>41</v>
      </c>
      <c r="P307" s="231">
        <f>I307+J307</f>
        <v>0</v>
      </c>
      <c r="Q307" s="231">
        <f>ROUND(I307*H307,2)</f>
        <v>0</v>
      </c>
      <c r="R307" s="231">
        <f>ROUND(J307*H307,2)</f>
        <v>0</v>
      </c>
      <c r="S307" s="92"/>
      <c r="T307" s="232">
        <f>S307*H307</f>
        <v>0</v>
      </c>
      <c r="U307" s="232">
        <v>0</v>
      </c>
      <c r="V307" s="232">
        <f>U307*H307</f>
        <v>0</v>
      </c>
      <c r="W307" s="232">
        <v>0</v>
      </c>
      <c r="X307" s="233">
        <f>W307*H307</f>
        <v>0</v>
      </c>
      <c r="Y307" s="39"/>
      <c r="Z307" s="39"/>
      <c r="AA307" s="39"/>
      <c r="AB307" s="39"/>
      <c r="AC307" s="39"/>
      <c r="AD307" s="39"/>
      <c r="AE307" s="39"/>
      <c r="AR307" s="234" t="s">
        <v>774</v>
      </c>
      <c r="AT307" s="234" t="s">
        <v>169</v>
      </c>
      <c r="AU307" s="234" t="s">
        <v>88</v>
      </c>
      <c r="AY307" s="18" t="s">
        <v>167</v>
      </c>
      <c r="BE307" s="235">
        <f>IF(O307="základní",K307,0)</f>
        <v>0</v>
      </c>
      <c r="BF307" s="235">
        <f>IF(O307="snížená",K307,0)</f>
        <v>0</v>
      </c>
      <c r="BG307" s="235">
        <f>IF(O307="zákl. přenesená",K307,0)</f>
        <v>0</v>
      </c>
      <c r="BH307" s="235">
        <f>IF(O307="sníž. přenesená",K307,0)</f>
        <v>0</v>
      </c>
      <c r="BI307" s="235">
        <f>IF(O307="nulová",K307,0)</f>
        <v>0</v>
      </c>
      <c r="BJ307" s="18" t="s">
        <v>86</v>
      </c>
      <c r="BK307" s="235">
        <f>ROUND(P307*H307,2)</f>
        <v>0</v>
      </c>
      <c r="BL307" s="18" t="s">
        <v>774</v>
      </c>
      <c r="BM307" s="234" t="s">
        <v>2815</v>
      </c>
    </row>
    <row r="308" s="2" customFormat="1">
      <c r="A308" s="39"/>
      <c r="B308" s="40"/>
      <c r="C308" s="41"/>
      <c r="D308" s="236" t="s">
        <v>176</v>
      </c>
      <c r="E308" s="41"/>
      <c r="F308" s="237" t="s">
        <v>2804</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176</v>
      </c>
      <c r="AU308" s="18" t="s">
        <v>88</v>
      </c>
    </row>
    <row r="309" s="2" customFormat="1">
      <c r="A309" s="39"/>
      <c r="B309" s="40"/>
      <c r="C309" s="41"/>
      <c r="D309" s="241" t="s">
        <v>178</v>
      </c>
      <c r="E309" s="41"/>
      <c r="F309" s="242" t="s">
        <v>2805</v>
      </c>
      <c r="G309" s="41"/>
      <c r="H309" s="41"/>
      <c r="I309" s="238"/>
      <c r="J309" s="238"/>
      <c r="K309" s="41"/>
      <c r="L309" s="41"/>
      <c r="M309" s="45"/>
      <c r="N309" s="239"/>
      <c r="O309" s="240"/>
      <c r="P309" s="92"/>
      <c r="Q309" s="92"/>
      <c r="R309" s="92"/>
      <c r="S309" s="92"/>
      <c r="T309" s="92"/>
      <c r="U309" s="92"/>
      <c r="V309" s="92"/>
      <c r="W309" s="92"/>
      <c r="X309" s="93"/>
      <c r="Y309" s="39"/>
      <c r="Z309" s="39"/>
      <c r="AA309" s="39"/>
      <c r="AB309" s="39"/>
      <c r="AC309" s="39"/>
      <c r="AD309" s="39"/>
      <c r="AE309" s="39"/>
      <c r="AT309" s="18" t="s">
        <v>178</v>
      </c>
      <c r="AU309" s="18" t="s">
        <v>88</v>
      </c>
    </row>
    <row r="310" s="2" customFormat="1" ht="24.15" customHeight="1">
      <c r="A310" s="39"/>
      <c r="B310" s="40"/>
      <c r="C310" s="254" t="s">
        <v>233</v>
      </c>
      <c r="D310" s="254" t="s">
        <v>345</v>
      </c>
      <c r="E310" s="255" t="s">
        <v>2816</v>
      </c>
      <c r="F310" s="256" t="s">
        <v>2817</v>
      </c>
      <c r="G310" s="257" t="s">
        <v>576</v>
      </c>
      <c r="H310" s="258">
        <v>196.65000000000001</v>
      </c>
      <c r="I310" s="259"/>
      <c r="J310" s="260"/>
      <c r="K310" s="261">
        <f>ROUND(P310*H310,2)</f>
        <v>0</v>
      </c>
      <c r="L310" s="256" t="s">
        <v>478</v>
      </c>
      <c r="M310" s="262"/>
      <c r="N310" s="263" t="s">
        <v>1</v>
      </c>
      <c r="O310" s="230" t="s">
        <v>41</v>
      </c>
      <c r="P310" s="231">
        <f>I310+J310</f>
        <v>0</v>
      </c>
      <c r="Q310" s="231">
        <f>ROUND(I310*H310,2)</f>
        <v>0</v>
      </c>
      <c r="R310" s="231">
        <f>ROUND(J310*H310,2)</f>
        <v>0</v>
      </c>
      <c r="S310" s="92"/>
      <c r="T310" s="232">
        <f>S310*H310</f>
        <v>0</v>
      </c>
      <c r="U310" s="232">
        <v>0.00023000000000000001</v>
      </c>
      <c r="V310" s="232">
        <f>U310*H310</f>
        <v>0.045229500000000006</v>
      </c>
      <c r="W310" s="232">
        <v>0</v>
      </c>
      <c r="X310" s="233">
        <f>W310*H310</f>
        <v>0</v>
      </c>
      <c r="Y310" s="39"/>
      <c r="Z310" s="39"/>
      <c r="AA310" s="39"/>
      <c r="AB310" s="39"/>
      <c r="AC310" s="39"/>
      <c r="AD310" s="39"/>
      <c r="AE310" s="39"/>
      <c r="AR310" s="234" t="s">
        <v>1151</v>
      </c>
      <c r="AT310" s="234" t="s">
        <v>345</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1151</v>
      </c>
      <c r="BM310" s="234" t="s">
        <v>2818</v>
      </c>
    </row>
    <row r="311" s="2" customFormat="1">
      <c r="A311" s="39"/>
      <c r="B311" s="40"/>
      <c r="C311" s="41"/>
      <c r="D311" s="236" t="s">
        <v>176</v>
      </c>
      <c r="E311" s="41"/>
      <c r="F311" s="237" t="s">
        <v>2817</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13" customFormat="1">
      <c r="A312" s="13"/>
      <c r="B312" s="244"/>
      <c r="C312" s="245"/>
      <c r="D312" s="236" t="s">
        <v>304</v>
      </c>
      <c r="E312" s="245"/>
      <c r="F312" s="246" t="s">
        <v>2819</v>
      </c>
      <c r="G312" s="245"/>
      <c r="H312" s="247">
        <v>196.65000000000001</v>
      </c>
      <c r="I312" s="248"/>
      <c r="J312" s="248"/>
      <c r="K312" s="245"/>
      <c r="L312" s="245"/>
      <c r="M312" s="249"/>
      <c r="N312" s="250"/>
      <c r="O312" s="251"/>
      <c r="P312" s="251"/>
      <c r="Q312" s="251"/>
      <c r="R312" s="251"/>
      <c r="S312" s="251"/>
      <c r="T312" s="251"/>
      <c r="U312" s="251"/>
      <c r="V312" s="251"/>
      <c r="W312" s="251"/>
      <c r="X312" s="252"/>
      <c r="Y312" s="13"/>
      <c r="Z312" s="13"/>
      <c r="AA312" s="13"/>
      <c r="AB312" s="13"/>
      <c r="AC312" s="13"/>
      <c r="AD312" s="13"/>
      <c r="AE312" s="13"/>
      <c r="AT312" s="253" t="s">
        <v>304</v>
      </c>
      <c r="AU312" s="253" t="s">
        <v>88</v>
      </c>
      <c r="AV312" s="13" t="s">
        <v>88</v>
      </c>
      <c r="AW312" s="13" t="s">
        <v>4</v>
      </c>
      <c r="AX312" s="13" t="s">
        <v>86</v>
      </c>
      <c r="AY312" s="253" t="s">
        <v>167</v>
      </c>
    </row>
    <row r="313" s="2" customFormat="1" ht="37.8" customHeight="1">
      <c r="A313" s="39"/>
      <c r="B313" s="40"/>
      <c r="C313" s="222" t="s">
        <v>188</v>
      </c>
      <c r="D313" s="222" t="s">
        <v>169</v>
      </c>
      <c r="E313" s="223" t="s">
        <v>2820</v>
      </c>
      <c r="F313" s="224" t="s">
        <v>2821</v>
      </c>
      <c r="G313" s="225" t="s">
        <v>576</v>
      </c>
      <c r="H313" s="226">
        <v>1270</v>
      </c>
      <c r="I313" s="227"/>
      <c r="J313" s="227"/>
      <c r="K313" s="228">
        <f>ROUND(P313*H313,2)</f>
        <v>0</v>
      </c>
      <c r="L313" s="224" t="s">
        <v>478</v>
      </c>
      <c r="M313" s="45"/>
      <c r="N313" s="229" t="s">
        <v>1</v>
      </c>
      <c r="O313" s="230" t="s">
        <v>41</v>
      </c>
      <c r="P313" s="231">
        <f>I313+J313</f>
        <v>0</v>
      </c>
      <c r="Q313" s="231">
        <f>ROUND(I313*H313,2)</f>
        <v>0</v>
      </c>
      <c r="R313" s="231">
        <f>ROUND(J313*H313,2)</f>
        <v>0</v>
      </c>
      <c r="S313" s="92"/>
      <c r="T313" s="232">
        <f>S313*H313</f>
        <v>0</v>
      </c>
      <c r="U313" s="232">
        <v>0</v>
      </c>
      <c r="V313" s="232">
        <f>U313*H313</f>
        <v>0</v>
      </c>
      <c r="W313" s="232">
        <v>0</v>
      </c>
      <c r="X313" s="233">
        <f>W313*H313</f>
        <v>0</v>
      </c>
      <c r="Y313" s="39"/>
      <c r="Z313" s="39"/>
      <c r="AA313" s="39"/>
      <c r="AB313" s="39"/>
      <c r="AC313" s="39"/>
      <c r="AD313" s="39"/>
      <c r="AE313" s="39"/>
      <c r="AR313" s="234" t="s">
        <v>774</v>
      </c>
      <c r="AT313" s="234" t="s">
        <v>169</v>
      </c>
      <c r="AU313" s="234" t="s">
        <v>88</v>
      </c>
      <c r="AY313" s="18" t="s">
        <v>167</v>
      </c>
      <c r="BE313" s="235">
        <f>IF(O313="základní",K313,0)</f>
        <v>0</v>
      </c>
      <c r="BF313" s="235">
        <f>IF(O313="snížená",K313,0)</f>
        <v>0</v>
      </c>
      <c r="BG313" s="235">
        <f>IF(O313="zákl. přenesená",K313,0)</f>
        <v>0</v>
      </c>
      <c r="BH313" s="235">
        <f>IF(O313="sníž. přenesená",K313,0)</f>
        <v>0</v>
      </c>
      <c r="BI313" s="235">
        <f>IF(O313="nulová",K313,0)</f>
        <v>0</v>
      </c>
      <c r="BJ313" s="18" t="s">
        <v>86</v>
      </c>
      <c r="BK313" s="235">
        <f>ROUND(P313*H313,2)</f>
        <v>0</v>
      </c>
      <c r="BL313" s="18" t="s">
        <v>774</v>
      </c>
      <c r="BM313" s="234" t="s">
        <v>2822</v>
      </c>
    </row>
    <row r="314" s="2" customFormat="1">
      <c r="A314" s="39"/>
      <c r="B314" s="40"/>
      <c r="C314" s="41"/>
      <c r="D314" s="236" t="s">
        <v>176</v>
      </c>
      <c r="E314" s="41"/>
      <c r="F314" s="237" t="s">
        <v>2823</v>
      </c>
      <c r="G314" s="41"/>
      <c r="H314" s="41"/>
      <c r="I314" s="238"/>
      <c r="J314" s="238"/>
      <c r="K314" s="41"/>
      <c r="L314" s="41"/>
      <c r="M314" s="45"/>
      <c r="N314" s="239"/>
      <c r="O314" s="240"/>
      <c r="P314" s="92"/>
      <c r="Q314" s="92"/>
      <c r="R314" s="92"/>
      <c r="S314" s="92"/>
      <c r="T314" s="92"/>
      <c r="U314" s="92"/>
      <c r="V314" s="92"/>
      <c r="W314" s="92"/>
      <c r="X314" s="93"/>
      <c r="Y314" s="39"/>
      <c r="Z314" s="39"/>
      <c r="AA314" s="39"/>
      <c r="AB314" s="39"/>
      <c r="AC314" s="39"/>
      <c r="AD314" s="39"/>
      <c r="AE314" s="39"/>
      <c r="AT314" s="18" t="s">
        <v>176</v>
      </c>
      <c r="AU314" s="18" t="s">
        <v>88</v>
      </c>
    </row>
    <row r="315" s="2" customFormat="1">
      <c r="A315" s="39"/>
      <c r="B315" s="40"/>
      <c r="C315" s="41"/>
      <c r="D315" s="241" t="s">
        <v>178</v>
      </c>
      <c r="E315" s="41"/>
      <c r="F315" s="242" t="s">
        <v>2824</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178</v>
      </c>
      <c r="AU315" s="18" t="s">
        <v>88</v>
      </c>
    </row>
    <row r="316" s="2" customFormat="1" ht="24.15" customHeight="1">
      <c r="A316" s="39"/>
      <c r="B316" s="40"/>
      <c r="C316" s="254" t="s">
        <v>174</v>
      </c>
      <c r="D316" s="254" t="s">
        <v>345</v>
      </c>
      <c r="E316" s="255" t="s">
        <v>2825</v>
      </c>
      <c r="F316" s="256" t="s">
        <v>2826</v>
      </c>
      <c r="G316" s="257" t="s">
        <v>576</v>
      </c>
      <c r="H316" s="258">
        <v>1460.5</v>
      </c>
      <c r="I316" s="259"/>
      <c r="J316" s="260"/>
      <c r="K316" s="261">
        <f>ROUND(P316*H316,2)</f>
        <v>0</v>
      </c>
      <c r="L316" s="256" t="s">
        <v>478</v>
      </c>
      <c r="M316" s="262"/>
      <c r="N316" s="263" t="s">
        <v>1</v>
      </c>
      <c r="O316" s="230" t="s">
        <v>41</v>
      </c>
      <c r="P316" s="231">
        <f>I316+J316</f>
        <v>0</v>
      </c>
      <c r="Q316" s="231">
        <f>ROUND(I316*H316,2)</f>
        <v>0</v>
      </c>
      <c r="R316" s="231">
        <f>ROUND(J316*H316,2)</f>
        <v>0</v>
      </c>
      <c r="S316" s="92"/>
      <c r="T316" s="232">
        <f>S316*H316</f>
        <v>0</v>
      </c>
      <c r="U316" s="232">
        <v>0.00089999999999999998</v>
      </c>
      <c r="V316" s="232">
        <f>U316*H316</f>
        <v>1.3144499999999999</v>
      </c>
      <c r="W316" s="232">
        <v>0</v>
      </c>
      <c r="X316" s="233">
        <f>W316*H316</f>
        <v>0</v>
      </c>
      <c r="Y316" s="39"/>
      <c r="Z316" s="39"/>
      <c r="AA316" s="39"/>
      <c r="AB316" s="39"/>
      <c r="AC316" s="39"/>
      <c r="AD316" s="39"/>
      <c r="AE316" s="39"/>
      <c r="AR316" s="234" t="s">
        <v>1151</v>
      </c>
      <c r="AT316" s="234" t="s">
        <v>345</v>
      </c>
      <c r="AU316" s="234" t="s">
        <v>88</v>
      </c>
      <c r="AY316" s="18" t="s">
        <v>167</v>
      </c>
      <c r="BE316" s="235">
        <f>IF(O316="základní",K316,0)</f>
        <v>0</v>
      </c>
      <c r="BF316" s="235">
        <f>IF(O316="snížená",K316,0)</f>
        <v>0</v>
      </c>
      <c r="BG316" s="235">
        <f>IF(O316="zákl. přenesená",K316,0)</f>
        <v>0</v>
      </c>
      <c r="BH316" s="235">
        <f>IF(O316="sníž. přenesená",K316,0)</f>
        <v>0</v>
      </c>
      <c r="BI316" s="235">
        <f>IF(O316="nulová",K316,0)</f>
        <v>0</v>
      </c>
      <c r="BJ316" s="18" t="s">
        <v>86</v>
      </c>
      <c r="BK316" s="235">
        <f>ROUND(P316*H316,2)</f>
        <v>0</v>
      </c>
      <c r="BL316" s="18" t="s">
        <v>1151</v>
      </c>
      <c r="BM316" s="234" t="s">
        <v>2827</v>
      </c>
    </row>
    <row r="317" s="2" customFormat="1">
      <c r="A317" s="39"/>
      <c r="B317" s="40"/>
      <c r="C317" s="41"/>
      <c r="D317" s="236" t="s">
        <v>176</v>
      </c>
      <c r="E317" s="41"/>
      <c r="F317" s="237" t="s">
        <v>2826</v>
      </c>
      <c r="G317" s="41"/>
      <c r="H317" s="41"/>
      <c r="I317" s="238"/>
      <c r="J317" s="238"/>
      <c r="K317" s="41"/>
      <c r="L317" s="41"/>
      <c r="M317" s="45"/>
      <c r="N317" s="239"/>
      <c r="O317" s="240"/>
      <c r="P317" s="92"/>
      <c r="Q317" s="92"/>
      <c r="R317" s="92"/>
      <c r="S317" s="92"/>
      <c r="T317" s="92"/>
      <c r="U317" s="92"/>
      <c r="V317" s="92"/>
      <c r="W317" s="92"/>
      <c r="X317" s="93"/>
      <c r="Y317" s="39"/>
      <c r="Z317" s="39"/>
      <c r="AA317" s="39"/>
      <c r="AB317" s="39"/>
      <c r="AC317" s="39"/>
      <c r="AD317" s="39"/>
      <c r="AE317" s="39"/>
      <c r="AT317" s="18" t="s">
        <v>176</v>
      </c>
      <c r="AU317" s="18" t="s">
        <v>88</v>
      </c>
    </row>
    <row r="318" s="13" customFormat="1">
      <c r="A318" s="13"/>
      <c r="B318" s="244"/>
      <c r="C318" s="245"/>
      <c r="D318" s="236" t="s">
        <v>304</v>
      </c>
      <c r="E318" s="245"/>
      <c r="F318" s="246" t="s">
        <v>2828</v>
      </c>
      <c r="G318" s="245"/>
      <c r="H318" s="247">
        <v>1460.5</v>
      </c>
      <c r="I318" s="248"/>
      <c r="J318" s="248"/>
      <c r="K318" s="245"/>
      <c r="L318" s="245"/>
      <c r="M318" s="249"/>
      <c r="N318" s="250"/>
      <c r="O318" s="251"/>
      <c r="P318" s="251"/>
      <c r="Q318" s="251"/>
      <c r="R318" s="251"/>
      <c r="S318" s="251"/>
      <c r="T318" s="251"/>
      <c r="U318" s="251"/>
      <c r="V318" s="251"/>
      <c r="W318" s="251"/>
      <c r="X318" s="252"/>
      <c r="Y318" s="13"/>
      <c r="Z318" s="13"/>
      <c r="AA318" s="13"/>
      <c r="AB318" s="13"/>
      <c r="AC318" s="13"/>
      <c r="AD318" s="13"/>
      <c r="AE318" s="13"/>
      <c r="AT318" s="253" t="s">
        <v>304</v>
      </c>
      <c r="AU318" s="253" t="s">
        <v>88</v>
      </c>
      <c r="AV318" s="13" t="s">
        <v>88</v>
      </c>
      <c r="AW318" s="13" t="s">
        <v>4</v>
      </c>
      <c r="AX318" s="13" t="s">
        <v>86</v>
      </c>
      <c r="AY318" s="253" t="s">
        <v>167</v>
      </c>
    </row>
    <row r="319" s="2" customFormat="1" ht="37.8" customHeight="1">
      <c r="A319" s="39"/>
      <c r="B319" s="40"/>
      <c r="C319" s="222" t="s">
        <v>201</v>
      </c>
      <c r="D319" s="222" t="s">
        <v>169</v>
      </c>
      <c r="E319" s="223" t="s">
        <v>2829</v>
      </c>
      <c r="F319" s="224" t="s">
        <v>2830</v>
      </c>
      <c r="G319" s="225" t="s">
        <v>576</v>
      </c>
      <c r="H319" s="226">
        <v>380</v>
      </c>
      <c r="I319" s="227"/>
      <c r="J319" s="227"/>
      <c r="K319" s="228">
        <f>ROUND(P319*H319,2)</f>
        <v>0</v>
      </c>
      <c r="L319" s="224" t="s">
        <v>478</v>
      </c>
      <c r="M319" s="45"/>
      <c r="N319" s="229" t="s">
        <v>1</v>
      </c>
      <c r="O319" s="230" t="s">
        <v>41</v>
      </c>
      <c r="P319" s="231">
        <f>I319+J319</f>
        <v>0</v>
      </c>
      <c r="Q319" s="231">
        <f>ROUND(I319*H319,2)</f>
        <v>0</v>
      </c>
      <c r="R319" s="231">
        <f>ROUND(J319*H319,2)</f>
        <v>0</v>
      </c>
      <c r="S319" s="92"/>
      <c r="T319" s="232">
        <f>S319*H319</f>
        <v>0</v>
      </c>
      <c r="U319" s="232">
        <v>0</v>
      </c>
      <c r="V319" s="232">
        <f>U319*H319</f>
        <v>0</v>
      </c>
      <c r="W319" s="232">
        <v>0</v>
      </c>
      <c r="X319" s="233">
        <f>W319*H319</f>
        <v>0</v>
      </c>
      <c r="Y319" s="39"/>
      <c r="Z319" s="39"/>
      <c r="AA319" s="39"/>
      <c r="AB319" s="39"/>
      <c r="AC319" s="39"/>
      <c r="AD319" s="39"/>
      <c r="AE319" s="39"/>
      <c r="AR319" s="234" t="s">
        <v>774</v>
      </c>
      <c r="AT319" s="234" t="s">
        <v>169</v>
      </c>
      <c r="AU319" s="234" t="s">
        <v>88</v>
      </c>
      <c r="AY319" s="18" t="s">
        <v>167</v>
      </c>
      <c r="BE319" s="235">
        <f>IF(O319="základní",K319,0)</f>
        <v>0</v>
      </c>
      <c r="BF319" s="235">
        <f>IF(O319="snížená",K319,0)</f>
        <v>0</v>
      </c>
      <c r="BG319" s="235">
        <f>IF(O319="zákl. přenesená",K319,0)</f>
        <v>0</v>
      </c>
      <c r="BH319" s="235">
        <f>IF(O319="sníž. přenesená",K319,0)</f>
        <v>0</v>
      </c>
      <c r="BI319" s="235">
        <f>IF(O319="nulová",K319,0)</f>
        <v>0</v>
      </c>
      <c r="BJ319" s="18" t="s">
        <v>86</v>
      </c>
      <c r="BK319" s="235">
        <f>ROUND(P319*H319,2)</f>
        <v>0</v>
      </c>
      <c r="BL319" s="18" t="s">
        <v>774</v>
      </c>
      <c r="BM319" s="234" t="s">
        <v>2831</v>
      </c>
    </row>
    <row r="320" s="2" customFormat="1">
      <c r="A320" s="39"/>
      <c r="B320" s="40"/>
      <c r="C320" s="41"/>
      <c r="D320" s="236" t="s">
        <v>176</v>
      </c>
      <c r="E320" s="41"/>
      <c r="F320" s="237" t="s">
        <v>2832</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176</v>
      </c>
      <c r="AU320" s="18" t="s">
        <v>88</v>
      </c>
    </row>
    <row r="321" s="2" customFormat="1">
      <c r="A321" s="39"/>
      <c r="B321" s="40"/>
      <c r="C321" s="41"/>
      <c r="D321" s="241" t="s">
        <v>178</v>
      </c>
      <c r="E321" s="41"/>
      <c r="F321" s="242" t="s">
        <v>2833</v>
      </c>
      <c r="G321" s="41"/>
      <c r="H321" s="41"/>
      <c r="I321" s="238"/>
      <c r="J321" s="238"/>
      <c r="K321" s="41"/>
      <c r="L321" s="41"/>
      <c r="M321" s="45"/>
      <c r="N321" s="239"/>
      <c r="O321" s="240"/>
      <c r="P321" s="92"/>
      <c r="Q321" s="92"/>
      <c r="R321" s="92"/>
      <c r="S321" s="92"/>
      <c r="T321" s="92"/>
      <c r="U321" s="92"/>
      <c r="V321" s="92"/>
      <c r="W321" s="92"/>
      <c r="X321" s="93"/>
      <c r="Y321" s="39"/>
      <c r="Z321" s="39"/>
      <c r="AA321" s="39"/>
      <c r="AB321" s="39"/>
      <c r="AC321" s="39"/>
      <c r="AD321" s="39"/>
      <c r="AE321" s="39"/>
      <c r="AT321" s="18" t="s">
        <v>178</v>
      </c>
      <c r="AU321" s="18" t="s">
        <v>88</v>
      </c>
    </row>
    <row r="322" s="2" customFormat="1">
      <c r="A322" s="39"/>
      <c r="B322" s="40"/>
      <c r="C322" s="41"/>
      <c r="D322" s="236" t="s">
        <v>186</v>
      </c>
      <c r="E322" s="41"/>
      <c r="F322" s="243" t="s">
        <v>2834</v>
      </c>
      <c r="G322" s="41"/>
      <c r="H322" s="41"/>
      <c r="I322" s="238"/>
      <c r="J322" s="238"/>
      <c r="K322" s="41"/>
      <c r="L322" s="41"/>
      <c r="M322" s="45"/>
      <c r="N322" s="239"/>
      <c r="O322" s="240"/>
      <c r="P322" s="92"/>
      <c r="Q322" s="92"/>
      <c r="R322" s="92"/>
      <c r="S322" s="92"/>
      <c r="T322" s="92"/>
      <c r="U322" s="92"/>
      <c r="V322" s="92"/>
      <c r="W322" s="92"/>
      <c r="X322" s="93"/>
      <c r="Y322" s="39"/>
      <c r="Z322" s="39"/>
      <c r="AA322" s="39"/>
      <c r="AB322" s="39"/>
      <c r="AC322" s="39"/>
      <c r="AD322" s="39"/>
      <c r="AE322" s="39"/>
      <c r="AT322" s="18" t="s">
        <v>186</v>
      </c>
      <c r="AU322" s="18" t="s">
        <v>88</v>
      </c>
    </row>
    <row r="323" s="2" customFormat="1" ht="24.15" customHeight="1">
      <c r="A323" s="39"/>
      <c r="B323" s="40"/>
      <c r="C323" s="254" t="s">
        <v>208</v>
      </c>
      <c r="D323" s="254" t="s">
        <v>345</v>
      </c>
      <c r="E323" s="255" t="s">
        <v>2835</v>
      </c>
      <c r="F323" s="256" t="s">
        <v>2836</v>
      </c>
      <c r="G323" s="257" t="s">
        <v>576</v>
      </c>
      <c r="H323" s="258">
        <v>437</v>
      </c>
      <c r="I323" s="259"/>
      <c r="J323" s="260"/>
      <c r="K323" s="261">
        <f>ROUND(P323*H323,2)</f>
        <v>0</v>
      </c>
      <c r="L323" s="256" t="s">
        <v>478</v>
      </c>
      <c r="M323" s="262"/>
      <c r="N323" s="263" t="s">
        <v>1</v>
      </c>
      <c r="O323" s="230" t="s">
        <v>41</v>
      </c>
      <c r="P323" s="231">
        <f>I323+J323</f>
        <v>0</v>
      </c>
      <c r="Q323" s="231">
        <f>ROUND(I323*H323,2)</f>
        <v>0</v>
      </c>
      <c r="R323" s="231">
        <f>ROUND(J323*H323,2)</f>
        <v>0</v>
      </c>
      <c r="S323" s="92"/>
      <c r="T323" s="232">
        <f>S323*H323</f>
        <v>0</v>
      </c>
      <c r="U323" s="232">
        <v>0.00052999999999999998</v>
      </c>
      <c r="V323" s="232">
        <f>U323*H323</f>
        <v>0.23160999999999998</v>
      </c>
      <c r="W323" s="232">
        <v>0</v>
      </c>
      <c r="X323" s="233">
        <f>W323*H323</f>
        <v>0</v>
      </c>
      <c r="Y323" s="39"/>
      <c r="Z323" s="39"/>
      <c r="AA323" s="39"/>
      <c r="AB323" s="39"/>
      <c r="AC323" s="39"/>
      <c r="AD323" s="39"/>
      <c r="AE323" s="39"/>
      <c r="AR323" s="234" t="s">
        <v>1151</v>
      </c>
      <c r="AT323" s="234" t="s">
        <v>345</v>
      </c>
      <c r="AU323" s="234" t="s">
        <v>88</v>
      </c>
      <c r="AY323" s="18" t="s">
        <v>167</v>
      </c>
      <c r="BE323" s="235">
        <f>IF(O323="základní",K323,0)</f>
        <v>0</v>
      </c>
      <c r="BF323" s="235">
        <f>IF(O323="snížená",K323,0)</f>
        <v>0</v>
      </c>
      <c r="BG323" s="235">
        <f>IF(O323="zákl. přenesená",K323,0)</f>
        <v>0</v>
      </c>
      <c r="BH323" s="235">
        <f>IF(O323="sníž. přenesená",K323,0)</f>
        <v>0</v>
      </c>
      <c r="BI323" s="235">
        <f>IF(O323="nulová",K323,0)</f>
        <v>0</v>
      </c>
      <c r="BJ323" s="18" t="s">
        <v>86</v>
      </c>
      <c r="BK323" s="235">
        <f>ROUND(P323*H323,2)</f>
        <v>0</v>
      </c>
      <c r="BL323" s="18" t="s">
        <v>1151</v>
      </c>
      <c r="BM323" s="234" t="s">
        <v>2837</v>
      </c>
    </row>
    <row r="324" s="2" customFormat="1">
      <c r="A324" s="39"/>
      <c r="B324" s="40"/>
      <c r="C324" s="41"/>
      <c r="D324" s="236" t="s">
        <v>176</v>
      </c>
      <c r="E324" s="41"/>
      <c r="F324" s="237" t="s">
        <v>2836</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176</v>
      </c>
      <c r="AU324" s="18" t="s">
        <v>88</v>
      </c>
    </row>
    <row r="325" s="13" customFormat="1">
      <c r="A325" s="13"/>
      <c r="B325" s="244"/>
      <c r="C325" s="245"/>
      <c r="D325" s="236" t="s">
        <v>304</v>
      </c>
      <c r="E325" s="245"/>
      <c r="F325" s="246" t="s">
        <v>2838</v>
      </c>
      <c r="G325" s="245"/>
      <c r="H325" s="247">
        <v>437</v>
      </c>
      <c r="I325" s="248"/>
      <c r="J325" s="248"/>
      <c r="K325" s="245"/>
      <c r="L325" s="245"/>
      <c r="M325" s="249"/>
      <c r="N325" s="250"/>
      <c r="O325" s="251"/>
      <c r="P325" s="251"/>
      <c r="Q325" s="251"/>
      <c r="R325" s="251"/>
      <c r="S325" s="251"/>
      <c r="T325" s="251"/>
      <c r="U325" s="251"/>
      <c r="V325" s="251"/>
      <c r="W325" s="251"/>
      <c r="X325" s="252"/>
      <c r="Y325" s="13"/>
      <c r="Z325" s="13"/>
      <c r="AA325" s="13"/>
      <c r="AB325" s="13"/>
      <c r="AC325" s="13"/>
      <c r="AD325" s="13"/>
      <c r="AE325" s="13"/>
      <c r="AT325" s="253" t="s">
        <v>304</v>
      </c>
      <c r="AU325" s="253" t="s">
        <v>88</v>
      </c>
      <c r="AV325" s="13" t="s">
        <v>88</v>
      </c>
      <c r="AW325" s="13" t="s">
        <v>4</v>
      </c>
      <c r="AX325" s="13" t="s">
        <v>86</v>
      </c>
      <c r="AY325" s="253" t="s">
        <v>167</v>
      </c>
    </row>
    <row r="326" s="2" customFormat="1" ht="24.15" customHeight="1">
      <c r="A326" s="39"/>
      <c r="B326" s="40"/>
      <c r="C326" s="222" t="s">
        <v>358</v>
      </c>
      <c r="D326" s="222" t="s">
        <v>169</v>
      </c>
      <c r="E326" s="223" t="s">
        <v>2839</v>
      </c>
      <c r="F326" s="224" t="s">
        <v>2840</v>
      </c>
      <c r="G326" s="225" t="s">
        <v>182</v>
      </c>
      <c r="H326" s="226">
        <v>1</v>
      </c>
      <c r="I326" s="227"/>
      <c r="J326" s="227"/>
      <c r="K326" s="228">
        <f>ROUND(P326*H326,2)</f>
        <v>0</v>
      </c>
      <c r="L326" s="224" t="s">
        <v>1</v>
      </c>
      <c r="M326" s="45"/>
      <c r="N326" s="229" t="s">
        <v>1</v>
      </c>
      <c r="O326" s="230" t="s">
        <v>41</v>
      </c>
      <c r="P326" s="231">
        <f>I326+J326</f>
        <v>0</v>
      </c>
      <c r="Q326" s="231">
        <f>ROUND(I326*H326,2)</f>
        <v>0</v>
      </c>
      <c r="R326" s="231">
        <f>ROUND(J326*H326,2)</f>
        <v>0</v>
      </c>
      <c r="S326" s="92"/>
      <c r="T326" s="232">
        <f>S326*H326</f>
        <v>0</v>
      </c>
      <c r="U326" s="232">
        <v>0</v>
      </c>
      <c r="V326" s="232">
        <f>U326*H326</f>
        <v>0</v>
      </c>
      <c r="W326" s="232">
        <v>0</v>
      </c>
      <c r="X326" s="233">
        <f>W326*H326</f>
        <v>0</v>
      </c>
      <c r="Y326" s="39"/>
      <c r="Z326" s="39"/>
      <c r="AA326" s="39"/>
      <c r="AB326" s="39"/>
      <c r="AC326" s="39"/>
      <c r="AD326" s="39"/>
      <c r="AE326" s="39"/>
      <c r="AR326" s="234" t="s">
        <v>774</v>
      </c>
      <c r="AT326" s="234" t="s">
        <v>169</v>
      </c>
      <c r="AU326" s="234" t="s">
        <v>88</v>
      </c>
      <c r="AY326" s="18" t="s">
        <v>167</v>
      </c>
      <c r="BE326" s="235">
        <f>IF(O326="základní",K326,0)</f>
        <v>0</v>
      </c>
      <c r="BF326" s="235">
        <f>IF(O326="snížená",K326,0)</f>
        <v>0</v>
      </c>
      <c r="BG326" s="235">
        <f>IF(O326="zákl. přenesená",K326,0)</f>
        <v>0</v>
      </c>
      <c r="BH326" s="235">
        <f>IF(O326="sníž. přenesená",K326,0)</f>
        <v>0</v>
      </c>
      <c r="BI326" s="235">
        <f>IF(O326="nulová",K326,0)</f>
        <v>0</v>
      </c>
      <c r="BJ326" s="18" t="s">
        <v>86</v>
      </c>
      <c r="BK326" s="235">
        <f>ROUND(P326*H326,2)</f>
        <v>0</v>
      </c>
      <c r="BL326" s="18" t="s">
        <v>774</v>
      </c>
      <c r="BM326" s="234" t="s">
        <v>2841</v>
      </c>
    </row>
    <row r="327" s="2" customFormat="1">
      <c r="A327" s="39"/>
      <c r="B327" s="40"/>
      <c r="C327" s="41"/>
      <c r="D327" s="236" t="s">
        <v>176</v>
      </c>
      <c r="E327" s="41"/>
      <c r="F327" s="237" t="s">
        <v>2840</v>
      </c>
      <c r="G327" s="41"/>
      <c r="H327" s="41"/>
      <c r="I327" s="238"/>
      <c r="J327" s="238"/>
      <c r="K327" s="41"/>
      <c r="L327" s="41"/>
      <c r="M327" s="45"/>
      <c r="N327" s="239"/>
      <c r="O327" s="240"/>
      <c r="P327" s="92"/>
      <c r="Q327" s="92"/>
      <c r="R327" s="92"/>
      <c r="S327" s="92"/>
      <c r="T327" s="92"/>
      <c r="U327" s="92"/>
      <c r="V327" s="92"/>
      <c r="W327" s="92"/>
      <c r="X327" s="93"/>
      <c r="Y327" s="39"/>
      <c r="Z327" s="39"/>
      <c r="AA327" s="39"/>
      <c r="AB327" s="39"/>
      <c r="AC327" s="39"/>
      <c r="AD327" s="39"/>
      <c r="AE327" s="39"/>
      <c r="AT327" s="18" t="s">
        <v>176</v>
      </c>
      <c r="AU327" s="18" t="s">
        <v>88</v>
      </c>
    </row>
    <row r="328" s="2" customFormat="1">
      <c r="A328" s="39"/>
      <c r="B328" s="40"/>
      <c r="C328" s="41"/>
      <c r="D328" s="236" t="s">
        <v>186</v>
      </c>
      <c r="E328" s="41"/>
      <c r="F328" s="243" t="s">
        <v>2842</v>
      </c>
      <c r="G328" s="41"/>
      <c r="H328" s="41"/>
      <c r="I328" s="238"/>
      <c r="J328" s="238"/>
      <c r="K328" s="41"/>
      <c r="L328" s="41"/>
      <c r="M328" s="45"/>
      <c r="N328" s="239"/>
      <c r="O328" s="240"/>
      <c r="P328" s="92"/>
      <c r="Q328" s="92"/>
      <c r="R328" s="92"/>
      <c r="S328" s="92"/>
      <c r="T328" s="92"/>
      <c r="U328" s="92"/>
      <c r="V328" s="92"/>
      <c r="W328" s="92"/>
      <c r="X328" s="93"/>
      <c r="Y328" s="39"/>
      <c r="Z328" s="39"/>
      <c r="AA328" s="39"/>
      <c r="AB328" s="39"/>
      <c r="AC328" s="39"/>
      <c r="AD328" s="39"/>
      <c r="AE328" s="39"/>
      <c r="AT328" s="18" t="s">
        <v>186</v>
      </c>
      <c r="AU328" s="18" t="s">
        <v>88</v>
      </c>
    </row>
    <row r="329" s="2" customFormat="1" ht="24.15" customHeight="1">
      <c r="A329" s="39"/>
      <c r="B329" s="40"/>
      <c r="C329" s="222" t="s">
        <v>365</v>
      </c>
      <c r="D329" s="222" t="s">
        <v>169</v>
      </c>
      <c r="E329" s="223" t="s">
        <v>2843</v>
      </c>
      <c r="F329" s="224" t="s">
        <v>2844</v>
      </c>
      <c r="G329" s="225" t="s">
        <v>182</v>
      </c>
      <c r="H329" s="226">
        <v>1</v>
      </c>
      <c r="I329" s="227"/>
      <c r="J329" s="227"/>
      <c r="K329" s="228">
        <f>ROUND(P329*H329,2)</f>
        <v>0</v>
      </c>
      <c r="L329" s="224" t="s">
        <v>478</v>
      </c>
      <c r="M329" s="45"/>
      <c r="N329" s="229" t="s">
        <v>1</v>
      </c>
      <c r="O329" s="230" t="s">
        <v>41</v>
      </c>
      <c r="P329" s="231">
        <f>I329+J329</f>
        <v>0</v>
      </c>
      <c r="Q329" s="231">
        <f>ROUND(I329*H329,2)</f>
        <v>0</v>
      </c>
      <c r="R329" s="231">
        <f>ROUND(J329*H329,2)</f>
        <v>0</v>
      </c>
      <c r="S329" s="92"/>
      <c r="T329" s="232">
        <f>S329*H329</f>
        <v>0</v>
      </c>
      <c r="U329" s="232">
        <v>0</v>
      </c>
      <c r="V329" s="232">
        <f>U329*H329</f>
        <v>0</v>
      </c>
      <c r="W329" s="232">
        <v>0.021999999999999999</v>
      </c>
      <c r="X329" s="233">
        <f>W329*H329</f>
        <v>0.021999999999999999</v>
      </c>
      <c r="Y329" s="39"/>
      <c r="Z329" s="39"/>
      <c r="AA329" s="39"/>
      <c r="AB329" s="39"/>
      <c r="AC329" s="39"/>
      <c r="AD329" s="39"/>
      <c r="AE329" s="39"/>
      <c r="AR329" s="234" t="s">
        <v>774</v>
      </c>
      <c r="AT329" s="234" t="s">
        <v>169</v>
      </c>
      <c r="AU329" s="234" t="s">
        <v>88</v>
      </c>
      <c r="AY329" s="18" t="s">
        <v>167</v>
      </c>
      <c r="BE329" s="235">
        <f>IF(O329="základní",K329,0)</f>
        <v>0</v>
      </c>
      <c r="BF329" s="235">
        <f>IF(O329="snížená",K329,0)</f>
        <v>0</v>
      </c>
      <c r="BG329" s="235">
        <f>IF(O329="zákl. přenesená",K329,0)</f>
        <v>0</v>
      </c>
      <c r="BH329" s="235">
        <f>IF(O329="sníž. přenesená",K329,0)</f>
        <v>0</v>
      </c>
      <c r="BI329" s="235">
        <f>IF(O329="nulová",K329,0)</f>
        <v>0</v>
      </c>
      <c r="BJ329" s="18" t="s">
        <v>86</v>
      </c>
      <c r="BK329" s="235">
        <f>ROUND(P329*H329,2)</f>
        <v>0</v>
      </c>
      <c r="BL329" s="18" t="s">
        <v>774</v>
      </c>
      <c r="BM329" s="234" t="s">
        <v>2845</v>
      </c>
    </row>
    <row r="330" s="2" customFormat="1">
      <c r="A330" s="39"/>
      <c r="B330" s="40"/>
      <c r="C330" s="41"/>
      <c r="D330" s="236" t="s">
        <v>176</v>
      </c>
      <c r="E330" s="41"/>
      <c r="F330" s="237" t="s">
        <v>2846</v>
      </c>
      <c r="G330" s="41"/>
      <c r="H330" s="41"/>
      <c r="I330" s="238"/>
      <c r="J330" s="238"/>
      <c r="K330" s="41"/>
      <c r="L330" s="41"/>
      <c r="M330" s="45"/>
      <c r="N330" s="239"/>
      <c r="O330" s="240"/>
      <c r="P330" s="92"/>
      <c r="Q330" s="92"/>
      <c r="R330" s="92"/>
      <c r="S330" s="92"/>
      <c r="T330" s="92"/>
      <c r="U330" s="92"/>
      <c r="V330" s="92"/>
      <c r="W330" s="92"/>
      <c r="X330" s="93"/>
      <c r="Y330" s="39"/>
      <c r="Z330" s="39"/>
      <c r="AA330" s="39"/>
      <c r="AB330" s="39"/>
      <c r="AC330" s="39"/>
      <c r="AD330" s="39"/>
      <c r="AE330" s="39"/>
      <c r="AT330" s="18" t="s">
        <v>176</v>
      </c>
      <c r="AU330" s="18" t="s">
        <v>88</v>
      </c>
    </row>
    <row r="331" s="2" customFormat="1">
      <c r="A331" s="39"/>
      <c r="B331" s="40"/>
      <c r="C331" s="41"/>
      <c r="D331" s="241" t="s">
        <v>178</v>
      </c>
      <c r="E331" s="41"/>
      <c r="F331" s="242" t="s">
        <v>2847</v>
      </c>
      <c r="G331" s="41"/>
      <c r="H331" s="41"/>
      <c r="I331" s="238"/>
      <c r="J331" s="238"/>
      <c r="K331" s="41"/>
      <c r="L331" s="41"/>
      <c r="M331" s="45"/>
      <c r="N331" s="239"/>
      <c r="O331" s="240"/>
      <c r="P331" s="92"/>
      <c r="Q331" s="92"/>
      <c r="R331" s="92"/>
      <c r="S331" s="92"/>
      <c r="T331" s="92"/>
      <c r="U331" s="92"/>
      <c r="V331" s="92"/>
      <c r="W331" s="92"/>
      <c r="X331" s="93"/>
      <c r="Y331" s="39"/>
      <c r="Z331" s="39"/>
      <c r="AA331" s="39"/>
      <c r="AB331" s="39"/>
      <c r="AC331" s="39"/>
      <c r="AD331" s="39"/>
      <c r="AE331" s="39"/>
      <c r="AT331" s="18" t="s">
        <v>178</v>
      </c>
      <c r="AU331" s="18" t="s">
        <v>88</v>
      </c>
    </row>
    <row r="332" s="2" customFormat="1">
      <c r="A332" s="39"/>
      <c r="B332" s="40"/>
      <c r="C332" s="41"/>
      <c r="D332" s="236" t="s">
        <v>186</v>
      </c>
      <c r="E332" s="41"/>
      <c r="F332" s="243" t="s">
        <v>2848</v>
      </c>
      <c r="G332" s="41"/>
      <c r="H332" s="41"/>
      <c r="I332" s="238"/>
      <c r="J332" s="238"/>
      <c r="K332" s="41"/>
      <c r="L332" s="41"/>
      <c r="M332" s="45"/>
      <c r="N332" s="239"/>
      <c r="O332" s="240"/>
      <c r="P332" s="92"/>
      <c r="Q332" s="92"/>
      <c r="R332" s="92"/>
      <c r="S332" s="92"/>
      <c r="T332" s="92"/>
      <c r="U332" s="92"/>
      <c r="V332" s="92"/>
      <c r="W332" s="92"/>
      <c r="X332" s="93"/>
      <c r="Y332" s="39"/>
      <c r="Z332" s="39"/>
      <c r="AA332" s="39"/>
      <c r="AB332" s="39"/>
      <c r="AC332" s="39"/>
      <c r="AD332" s="39"/>
      <c r="AE332" s="39"/>
      <c r="AT332" s="18" t="s">
        <v>186</v>
      </c>
      <c r="AU332" s="18" t="s">
        <v>88</v>
      </c>
    </row>
    <row r="333" s="2" customFormat="1" ht="24.15" customHeight="1">
      <c r="A333" s="39"/>
      <c r="B333" s="40"/>
      <c r="C333" s="222" t="s">
        <v>372</v>
      </c>
      <c r="D333" s="222" t="s">
        <v>169</v>
      </c>
      <c r="E333" s="223" t="s">
        <v>2849</v>
      </c>
      <c r="F333" s="224" t="s">
        <v>2850</v>
      </c>
      <c r="G333" s="225" t="s">
        <v>182</v>
      </c>
      <c r="H333" s="226">
        <v>23</v>
      </c>
      <c r="I333" s="227"/>
      <c r="J333" s="227"/>
      <c r="K333" s="228">
        <f>ROUND(P333*H333,2)</f>
        <v>0</v>
      </c>
      <c r="L333" s="224" t="s">
        <v>478</v>
      </c>
      <c r="M333" s="45"/>
      <c r="N333" s="229" t="s">
        <v>1</v>
      </c>
      <c r="O333" s="230" t="s">
        <v>41</v>
      </c>
      <c r="P333" s="231">
        <f>I333+J333</f>
        <v>0</v>
      </c>
      <c r="Q333" s="231">
        <f>ROUND(I333*H333,2)</f>
        <v>0</v>
      </c>
      <c r="R333" s="231">
        <f>ROUND(J333*H333,2)</f>
        <v>0</v>
      </c>
      <c r="S333" s="92"/>
      <c r="T333" s="232">
        <f>S333*H333</f>
        <v>0</v>
      </c>
      <c r="U333" s="232">
        <v>0</v>
      </c>
      <c r="V333" s="232">
        <f>U333*H333</f>
        <v>0</v>
      </c>
      <c r="W333" s="232">
        <v>0</v>
      </c>
      <c r="X333" s="233">
        <f>W333*H333</f>
        <v>0</v>
      </c>
      <c r="Y333" s="39"/>
      <c r="Z333" s="39"/>
      <c r="AA333" s="39"/>
      <c r="AB333" s="39"/>
      <c r="AC333" s="39"/>
      <c r="AD333" s="39"/>
      <c r="AE333" s="39"/>
      <c r="AR333" s="234" t="s">
        <v>774</v>
      </c>
      <c r="AT333" s="234" t="s">
        <v>169</v>
      </c>
      <c r="AU333" s="234" t="s">
        <v>88</v>
      </c>
      <c r="AY333" s="18" t="s">
        <v>167</v>
      </c>
      <c r="BE333" s="235">
        <f>IF(O333="základní",K333,0)</f>
        <v>0</v>
      </c>
      <c r="BF333" s="235">
        <f>IF(O333="snížená",K333,0)</f>
        <v>0</v>
      </c>
      <c r="BG333" s="235">
        <f>IF(O333="zákl. přenesená",K333,0)</f>
        <v>0</v>
      </c>
      <c r="BH333" s="235">
        <f>IF(O333="sníž. přenesená",K333,0)</f>
        <v>0</v>
      </c>
      <c r="BI333" s="235">
        <f>IF(O333="nulová",K333,0)</f>
        <v>0</v>
      </c>
      <c r="BJ333" s="18" t="s">
        <v>86</v>
      </c>
      <c r="BK333" s="235">
        <f>ROUND(P333*H333,2)</f>
        <v>0</v>
      </c>
      <c r="BL333" s="18" t="s">
        <v>774</v>
      </c>
      <c r="BM333" s="234" t="s">
        <v>2851</v>
      </c>
    </row>
    <row r="334" s="2" customFormat="1">
      <c r="A334" s="39"/>
      <c r="B334" s="40"/>
      <c r="C334" s="41"/>
      <c r="D334" s="236" t="s">
        <v>176</v>
      </c>
      <c r="E334" s="41"/>
      <c r="F334" s="237" t="s">
        <v>2852</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176</v>
      </c>
      <c r="AU334" s="18" t="s">
        <v>88</v>
      </c>
    </row>
    <row r="335" s="2" customFormat="1">
      <c r="A335" s="39"/>
      <c r="B335" s="40"/>
      <c r="C335" s="41"/>
      <c r="D335" s="241" t="s">
        <v>178</v>
      </c>
      <c r="E335" s="41"/>
      <c r="F335" s="242" t="s">
        <v>2853</v>
      </c>
      <c r="G335" s="41"/>
      <c r="H335" s="41"/>
      <c r="I335" s="238"/>
      <c r="J335" s="238"/>
      <c r="K335" s="41"/>
      <c r="L335" s="41"/>
      <c r="M335" s="45"/>
      <c r="N335" s="239"/>
      <c r="O335" s="240"/>
      <c r="P335" s="92"/>
      <c r="Q335" s="92"/>
      <c r="R335" s="92"/>
      <c r="S335" s="92"/>
      <c r="T335" s="92"/>
      <c r="U335" s="92"/>
      <c r="V335" s="92"/>
      <c r="W335" s="92"/>
      <c r="X335" s="93"/>
      <c r="Y335" s="39"/>
      <c r="Z335" s="39"/>
      <c r="AA335" s="39"/>
      <c r="AB335" s="39"/>
      <c r="AC335" s="39"/>
      <c r="AD335" s="39"/>
      <c r="AE335" s="39"/>
      <c r="AT335" s="18" t="s">
        <v>178</v>
      </c>
      <c r="AU335" s="18" t="s">
        <v>88</v>
      </c>
    </row>
    <row r="336" s="2" customFormat="1" ht="24.15" customHeight="1">
      <c r="A336" s="39"/>
      <c r="B336" s="40"/>
      <c r="C336" s="222" t="s">
        <v>378</v>
      </c>
      <c r="D336" s="222" t="s">
        <v>169</v>
      </c>
      <c r="E336" s="223" t="s">
        <v>2854</v>
      </c>
      <c r="F336" s="224" t="s">
        <v>2855</v>
      </c>
      <c r="G336" s="225" t="s">
        <v>182</v>
      </c>
      <c r="H336" s="226">
        <v>20</v>
      </c>
      <c r="I336" s="227"/>
      <c r="J336" s="227"/>
      <c r="K336" s="228">
        <f>ROUND(P336*H336,2)</f>
        <v>0</v>
      </c>
      <c r="L336" s="224" t="s">
        <v>478</v>
      </c>
      <c r="M336" s="45"/>
      <c r="N336" s="229" t="s">
        <v>1</v>
      </c>
      <c r="O336" s="230" t="s">
        <v>41</v>
      </c>
      <c r="P336" s="231">
        <f>I336+J336</f>
        <v>0</v>
      </c>
      <c r="Q336" s="231">
        <f>ROUND(I336*H336,2)</f>
        <v>0</v>
      </c>
      <c r="R336" s="231">
        <f>ROUND(J336*H336,2)</f>
        <v>0</v>
      </c>
      <c r="S336" s="92"/>
      <c r="T336" s="232">
        <f>S336*H336</f>
        <v>0</v>
      </c>
      <c r="U336" s="232">
        <v>0</v>
      </c>
      <c r="V336" s="232">
        <f>U336*H336</f>
        <v>0</v>
      </c>
      <c r="W336" s="232">
        <v>0</v>
      </c>
      <c r="X336" s="233">
        <f>W336*H336</f>
        <v>0</v>
      </c>
      <c r="Y336" s="39"/>
      <c r="Z336" s="39"/>
      <c r="AA336" s="39"/>
      <c r="AB336" s="39"/>
      <c r="AC336" s="39"/>
      <c r="AD336" s="39"/>
      <c r="AE336" s="39"/>
      <c r="AR336" s="234" t="s">
        <v>774</v>
      </c>
      <c r="AT336" s="234" t="s">
        <v>169</v>
      </c>
      <c r="AU336" s="234" t="s">
        <v>88</v>
      </c>
      <c r="AY336" s="18" t="s">
        <v>167</v>
      </c>
      <c r="BE336" s="235">
        <f>IF(O336="základní",K336,0)</f>
        <v>0</v>
      </c>
      <c r="BF336" s="235">
        <f>IF(O336="snížená",K336,0)</f>
        <v>0</v>
      </c>
      <c r="BG336" s="235">
        <f>IF(O336="zákl. přenesená",K336,0)</f>
        <v>0</v>
      </c>
      <c r="BH336" s="235">
        <f>IF(O336="sníž. přenesená",K336,0)</f>
        <v>0</v>
      </c>
      <c r="BI336" s="235">
        <f>IF(O336="nulová",K336,0)</f>
        <v>0</v>
      </c>
      <c r="BJ336" s="18" t="s">
        <v>86</v>
      </c>
      <c r="BK336" s="235">
        <f>ROUND(P336*H336,2)</f>
        <v>0</v>
      </c>
      <c r="BL336" s="18" t="s">
        <v>774</v>
      </c>
      <c r="BM336" s="234" t="s">
        <v>2856</v>
      </c>
    </row>
    <row r="337" s="2" customFormat="1">
      <c r="A337" s="39"/>
      <c r="B337" s="40"/>
      <c r="C337" s="41"/>
      <c r="D337" s="236" t="s">
        <v>176</v>
      </c>
      <c r="E337" s="41"/>
      <c r="F337" s="237" t="s">
        <v>2857</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176</v>
      </c>
      <c r="AU337" s="18" t="s">
        <v>88</v>
      </c>
    </row>
    <row r="338" s="2" customFormat="1">
      <c r="A338" s="39"/>
      <c r="B338" s="40"/>
      <c r="C338" s="41"/>
      <c r="D338" s="241" t="s">
        <v>178</v>
      </c>
      <c r="E338" s="41"/>
      <c r="F338" s="242" t="s">
        <v>2858</v>
      </c>
      <c r="G338" s="41"/>
      <c r="H338" s="41"/>
      <c r="I338" s="238"/>
      <c r="J338" s="238"/>
      <c r="K338" s="41"/>
      <c r="L338" s="41"/>
      <c r="M338" s="45"/>
      <c r="N338" s="239"/>
      <c r="O338" s="240"/>
      <c r="P338" s="92"/>
      <c r="Q338" s="92"/>
      <c r="R338" s="92"/>
      <c r="S338" s="92"/>
      <c r="T338" s="92"/>
      <c r="U338" s="92"/>
      <c r="V338" s="92"/>
      <c r="W338" s="92"/>
      <c r="X338" s="93"/>
      <c r="Y338" s="39"/>
      <c r="Z338" s="39"/>
      <c r="AA338" s="39"/>
      <c r="AB338" s="39"/>
      <c r="AC338" s="39"/>
      <c r="AD338" s="39"/>
      <c r="AE338" s="39"/>
      <c r="AT338" s="18" t="s">
        <v>178</v>
      </c>
      <c r="AU338" s="18" t="s">
        <v>88</v>
      </c>
    </row>
    <row r="339" s="2" customFormat="1" ht="24.15" customHeight="1">
      <c r="A339" s="39"/>
      <c r="B339" s="40"/>
      <c r="C339" s="222" t="s">
        <v>384</v>
      </c>
      <c r="D339" s="222" t="s">
        <v>169</v>
      </c>
      <c r="E339" s="223" t="s">
        <v>2859</v>
      </c>
      <c r="F339" s="224" t="s">
        <v>2860</v>
      </c>
      <c r="G339" s="225" t="s">
        <v>182</v>
      </c>
      <c r="H339" s="226">
        <v>2</v>
      </c>
      <c r="I339" s="227"/>
      <c r="J339" s="227"/>
      <c r="K339" s="228">
        <f>ROUND(P339*H339,2)</f>
        <v>0</v>
      </c>
      <c r="L339" s="224" t="s">
        <v>478</v>
      </c>
      <c r="M339" s="45"/>
      <c r="N339" s="229" t="s">
        <v>1</v>
      </c>
      <c r="O339" s="230" t="s">
        <v>41</v>
      </c>
      <c r="P339" s="231">
        <f>I339+J339</f>
        <v>0</v>
      </c>
      <c r="Q339" s="231">
        <f>ROUND(I339*H339,2)</f>
        <v>0</v>
      </c>
      <c r="R339" s="231">
        <f>ROUND(J339*H339,2)</f>
        <v>0</v>
      </c>
      <c r="S339" s="92"/>
      <c r="T339" s="232">
        <f>S339*H339</f>
        <v>0</v>
      </c>
      <c r="U339" s="232">
        <v>0</v>
      </c>
      <c r="V339" s="232">
        <f>U339*H339</f>
        <v>0</v>
      </c>
      <c r="W339" s="232">
        <v>0</v>
      </c>
      <c r="X339" s="233">
        <f>W339*H339</f>
        <v>0</v>
      </c>
      <c r="Y339" s="39"/>
      <c r="Z339" s="39"/>
      <c r="AA339" s="39"/>
      <c r="AB339" s="39"/>
      <c r="AC339" s="39"/>
      <c r="AD339" s="39"/>
      <c r="AE339" s="39"/>
      <c r="AR339" s="234" t="s">
        <v>774</v>
      </c>
      <c r="AT339" s="234" t="s">
        <v>169</v>
      </c>
      <c r="AU339" s="234" t="s">
        <v>88</v>
      </c>
      <c r="AY339" s="18" t="s">
        <v>167</v>
      </c>
      <c r="BE339" s="235">
        <f>IF(O339="základní",K339,0)</f>
        <v>0</v>
      </c>
      <c r="BF339" s="235">
        <f>IF(O339="snížená",K339,0)</f>
        <v>0</v>
      </c>
      <c r="BG339" s="235">
        <f>IF(O339="zákl. přenesená",K339,0)</f>
        <v>0</v>
      </c>
      <c r="BH339" s="235">
        <f>IF(O339="sníž. přenesená",K339,0)</f>
        <v>0</v>
      </c>
      <c r="BI339" s="235">
        <f>IF(O339="nulová",K339,0)</f>
        <v>0</v>
      </c>
      <c r="BJ339" s="18" t="s">
        <v>86</v>
      </c>
      <c r="BK339" s="235">
        <f>ROUND(P339*H339,2)</f>
        <v>0</v>
      </c>
      <c r="BL339" s="18" t="s">
        <v>774</v>
      </c>
      <c r="BM339" s="234" t="s">
        <v>2861</v>
      </c>
    </row>
    <row r="340" s="2" customFormat="1">
      <c r="A340" s="39"/>
      <c r="B340" s="40"/>
      <c r="C340" s="41"/>
      <c r="D340" s="236" t="s">
        <v>176</v>
      </c>
      <c r="E340" s="41"/>
      <c r="F340" s="237" t="s">
        <v>2862</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176</v>
      </c>
      <c r="AU340" s="18" t="s">
        <v>88</v>
      </c>
    </row>
    <row r="341" s="2" customFormat="1">
      <c r="A341" s="39"/>
      <c r="B341" s="40"/>
      <c r="C341" s="41"/>
      <c r="D341" s="241" t="s">
        <v>178</v>
      </c>
      <c r="E341" s="41"/>
      <c r="F341" s="242" t="s">
        <v>2863</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178</v>
      </c>
      <c r="AU341" s="18" t="s">
        <v>88</v>
      </c>
    </row>
    <row r="342" s="2" customFormat="1" ht="24.15" customHeight="1">
      <c r="A342" s="39"/>
      <c r="B342" s="40"/>
      <c r="C342" s="222" t="s">
        <v>390</v>
      </c>
      <c r="D342" s="222" t="s">
        <v>169</v>
      </c>
      <c r="E342" s="223" t="s">
        <v>2864</v>
      </c>
      <c r="F342" s="224" t="s">
        <v>2865</v>
      </c>
      <c r="G342" s="225" t="s">
        <v>182</v>
      </c>
      <c r="H342" s="226">
        <v>1</v>
      </c>
      <c r="I342" s="227"/>
      <c r="J342" s="227"/>
      <c r="K342" s="228">
        <f>ROUND(P342*H342,2)</f>
        <v>0</v>
      </c>
      <c r="L342" s="224" t="s">
        <v>478</v>
      </c>
      <c r="M342" s="45"/>
      <c r="N342" s="229" t="s">
        <v>1</v>
      </c>
      <c r="O342" s="230" t="s">
        <v>41</v>
      </c>
      <c r="P342" s="231">
        <f>I342+J342</f>
        <v>0</v>
      </c>
      <c r="Q342" s="231">
        <f>ROUND(I342*H342,2)</f>
        <v>0</v>
      </c>
      <c r="R342" s="231">
        <f>ROUND(J342*H342,2)</f>
        <v>0</v>
      </c>
      <c r="S342" s="92"/>
      <c r="T342" s="232">
        <f>S342*H342</f>
        <v>0</v>
      </c>
      <c r="U342" s="232">
        <v>0</v>
      </c>
      <c r="V342" s="232">
        <f>U342*H342</f>
        <v>0</v>
      </c>
      <c r="W342" s="232">
        <v>0</v>
      </c>
      <c r="X342" s="233">
        <f>W342*H342</f>
        <v>0</v>
      </c>
      <c r="Y342" s="39"/>
      <c r="Z342" s="39"/>
      <c r="AA342" s="39"/>
      <c r="AB342" s="39"/>
      <c r="AC342" s="39"/>
      <c r="AD342" s="39"/>
      <c r="AE342" s="39"/>
      <c r="AR342" s="234" t="s">
        <v>774</v>
      </c>
      <c r="AT342" s="234" t="s">
        <v>169</v>
      </c>
      <c r="AU342" s="234" t="s">
        <v>88</v>
      </c>
      <c r="AY342" s="18" t="s">
        <v>167</v>
      </c>
      <c r="BE342" s="235">
        <f>IF(O342="základní",K342,0)</f>
        <v>0</v>
      </c>
      <c r="BF342" s="235">
        <f>IF(O342="snížená",K342,0)</f>
        <v>0</v>
      </c>
      <c r="BG342" s="235">
        <f>IF(O342="zákl. přenesená",K342,0)</f>
        <v>0</v>
      </c>
      <c r="BH342" s="235">
        <f>IF(O342="sníž. přenesená",K342,0)</f>
        <v>0</v>
      </c>
      <c r="BI342" s="235">
        <f>IF(O342="nulová",K342,0)</f>
        <v>0</v>
      </c>
      <c r="BJ342" s="18" t="s">
        <v>86</v>
      </c>
      <c r="BK342" s="235">
        <f>ROUND(P342*H342,2)</f>
        <v>0</v>
      </c>
      <c r="BL342" s="18" t="s">
        <v>774</v>
      </c>
      <c r="BM342" s="234" t="s">
        <v>2866</v>
      </c>
    </row>
    <row r="343" s="2" customFormat="1">
      <c r="A343" s="39"/>
      <c r="B343" s="40"/>
      <c r="C343" s="41"/>
      <c r="D343" s="236" t="s">
        <v>176</v>
      </c>
      <c r="E343" s="41"/>
      <c r="F343" s="237" t="s">
        <v>2867</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176</v>
      </c>
      <c r="AU343" s="18" t="s">
        <v>88</v>
      </c>
    </row>
    <row r="344" s="2" customFormat="1">
      <c r="A344" s="39"/>
      <c r="B344" s="40"/>
      <c r="C344" s="41"/>
      <c r="D344" s="241" t="s">
        <v>178</v>
      </c>
      <c r="E344" s="41"/>
      <c r="F344" s="242" t="s">
        <v>2868</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178</v>
      </c>
      <c r="AU344" s="18" t="s">
        <v>88</v>
      </c>
    </row>
    <row r="345" s="2" customFormat="1" ht="16.5" customHeight="1">
      <c r="A345" s="39"/>
      <c r="B345" s="40"/>
      <c r="C345" s="254" t="s">
        <v>447</v>
      </c>
      <c r="D345" s="254" t="s">
        <v>345</v>
      </c>
      <c r="E345" s="255" t="s">
        <v>2753</v>
      </c>
      <c r="F345" s="256" t="s">
        <v>2754</v>
      </c>
      <c r="G345" s="257" t="s">
        <v>2616</v>
      </c>
      <c r="H345" s="258">
        <v>32</v>
      </c>
      <c r="I345" s="259"/>
      <c r="J345" s="260"/>
      <c r="K345" s="261">
        <f>ROUND(P345*H345,2)</f>
        <v>0</v>
      </c>
      <c r="L345" s="256" t="s">
        <v>1</v>
      </c>
      <c r="M345" s="262"/>
      <c r="N345" s="263" t="s">
        <v>1</v>
      </c>
      <c r="O345" s="230" t="s">
        <v>41</v>
      </c>
      <c r="P345" s="231">
        <f>I345+J345</f>
        <v>0</v>
      </c>
      <c r="Q345" s="231">
        <f>ROUND(I345*H345,2)</f>
        <v>0</v>
      </c>
      <c r="R345" s="231">
        <f>ROUND(J345*H345,2)</f>
        <v>0</v>
      </c>
      <c r="S345" s="92"/>
      <c r="T345" s="232">
        <f>S345*H345</f>
        <v>0</v>
      </c>
      <c r="U345" s="232">
        <v>0</v>
      </c>
      <c r="V345" s="232">
        <f>U345*H345</f>
        <v>0</v>
      </c>
      <c r="W345" s="232">
        <v>0</v>
      </c>
      <c r="X345" s="233">
        <f>W345*H345</f>
        <v>0</v>
      </c>
      <c r="Y345" s="39"/>
      <c r="Z345" s="39"/>
      <c r="AA345" s="39"/>
      <c r="AB345" s="39"/>
      <c r="AC345" s="39"/>
      <c r="AD345" s="39"/>
      <c r="AE345" s="39"/>
      <c r="AR345" s="234" t="s">
        <v>2608</v>
      </c>
      <c r="AT345" s="234" t="s">
        <v>345</v>
      </c>
      <c r="AU345" s="234" t="s">
        <v>88</v>
      </c>
      <c r="AY345" s="18" t="s">
        <v>167</v>
      </c>
      <c r="BE345" s="235">
        <f>IF(O345="základní",K345,0)</f>
        <v>0</v>
      </c>
      <c r="BF345" s="235">
        <f>IF(O345="snížená",K345,0)</f>
        <v>0</v>
      </c>
      <c r="BG345" s="235">
        <f>IF(O345="zákl. přenesená",K345,0)</f>
        <v>0</v>
      </c>
      <c r="BH345" s="235">
        <f>IF(O345="sníž. přenesená",K345,0)</f>
        <v>0</v>
      </c>
      <c r="BI345" s="235">
        <f>IF(O345="nulová",K345,0)</f>
        <v>0</v>
      </c>
      <c r="BJ345" s="18" t="s">
        <v>86</v>
      </c>
      <c r="BK345" s="235">
        <f>ROUND(P345*H345,2)</f>
        <v>0</v>
      </c>
      <c r="BL345" s="18" t="s">
        <v>774</v>
      </c>
      <c r="BM345" s="234" t="s">
        <v>2869</v>
      </c>
    </row>
    <row r="346" s="2" customFormat="1">
      <c r="A346" s="39"/>
      <c r="B346" s="40"/>
      <c r="C346" s="41"/>
      <c r="D346" s="236" t="s">
        <v>176</v>
      </c>
      <c r="E346" s="41"/>
      <c r="F346" s="237" t="s">
        <v>2756</v>
      </c>
      <c r="G346" s="41"/>
      <c r="H346" s="41"/>
      <c r="I346" s="238"/>
      <c r="J346" s="238"/>
      <c r="K346" s="41"/>
      <c r="L346" s="41"/>
      <c r="M346" s="45"/>
      <c r="N346" s="239"/>
      <c r="O346" s="240"/>
      <c r="P346" s="92"/>
      <c r="Q346" s="92"/>
      <c r="R346" s="92"/>
      <c r="S346" s="92"/>
      <c r="T346" s="92"/>
      <c r="U346" s="92"/>
      <c r="V346" s="92"/>
      <c r="W346" s="92"/>
      <c r="X346" s="93"/>
      <c r="Y346" s="39"/>
      <c r="Z346" s="39"/>
      <c r="AA346" s="39"/>
      <c r="AB346" s="39"/>
      <c r="AC346" s="39"/>
      <c r="AD346" s="39"/>
      <c r="AE346" s="39"/>
      <c r="AT346" s="18" t="s">
        <v>176</v>
      </c>
      <c r="AU346" s="18" t="s">
        <v>88</v>
      </c>
    </row>
    <row r="347" s="12" customFormat="1" ht="22.8" customHeight="1">
      <c r="A347" s="12"/>
      <c r="B347" s="205"/>
      <c r="C347" s="206"/>
      <c r="D347" s="207" t="s">
        <v>77</v>
      </c>
      <c r="E347" s="220" t="s">
        <v>2870</v>
      </c>
      <c r="F347" s="220" t="s">
        <v>2871</v>
      </c>
      <c r="G347" s="206"/>
      <c r="H347" s="206"/>
      <c r="I347" s="209"/>
      <c r="J347" s="209"/>
      <c r="K347" s="221">
        <f>BK347</f>
        <v>0</v>
      </c>
      <c r="L347" s="206"/>
      <c r="M347" s="211"/>
      <c r="N347" s="212"/>
      <c r="O347" s="213"/>
      <c r="P347" s="213"/>
      <c r="Q347" s="214">
        <f>SUM(Q348:Q489)</f>
        <v>0</v>
      </c>
      <c r="R347" s="214">
        <f>SUM(R348:R489)</f>
        <v>0</v>
      </c>
      <c r="S347" s="213"/>
      <c r="T347" s="215">
        <f>SUM(T348:T489)</f>
        <v>0</v>
      </c>
      <c r="U347" s="213"/>
      <c r="V347" s="215">
        <f>SUM(V348:V489)</f>
        <v>18.503154499999997</v>
      </c>
      <c r="W347" s="213"/>
      <c r="X347" s="216">
        <f>SUM(X348:X489)</f>
        <v>0</v>
      </c>
      <c r="Y347" s="12"/>
      <c r="Z347" s="12"/>
      <c r="AA347" s="12"/>
      <c r="AB347" s="12"/>
      <c r="AC347" s="12"/>
      <c r="AD347" s="12"/>
      <c r="AE347" s="12"/>
      <c r="AR347" s="217" t="s">
        <v>188</v>
      </c>
      <c r="AT347" s="218" t="s">
        <v>77</v>
      </c>
      <c r="AU347" s="218" t="s">
        <v>86</v>
      </c>
      <c r="AY347" s="217" t="s">
        <v>167</v>
      </c>
      <c r="BK347" s="219">
        <f>SUM(BK348:BK489)</f>
        <v>0</v>
      </c>
    </row>
    <row r="348" s="2" customFormat="1" ht="24.15" customHeight="1">
      <c r="A348" s="39"/>
      <c r="B348" s="40"/>
      <c r="C348" s="222" t="s">
        <v>971</v>
      </c>
      <c r="D348" s="222" t="s">
        <v>169</v>
      </c>
      <c r="E348" s="223" t="s">
        <v>2872</v>
      </c>
      <c r="F348" s="224" t="s">
        <v>2873</v>
      </c>
      <c r="G348" s="225" t="s">
        <v>2874</v>
      </c>
      <c r="H348" s="226">
        <v>0.80000000000000004</v>
      </c>
      <c r="I348" s="227"/>
      <c r="J348" s="227"/>
      <c r="K348" s="228">
        <f>ROUND(P348*H348,2)</f>
        <v>0</v>
      </c>
      <c r="L348" s="224" t="s">
        <v>478</v>
      </c>
      <c r="M348" s="45"/>
      <c r="N348" s="229" t="s">
        <v>1</v>
      </c>
      <c r="O348" s="230" t="s">
        <v>41</v>
      </c>
      <c r="P348" s="231">
        <f>I348+J348</f>
        <v>0</v>
      </c>
      <c r="Q348" s="231">
        <f>ROUND(I348*H348,2)</f>
        <v>0</v>
      </c>
      <c r="R348" s="231">
        <f>ROUND(J348*H348,2)</f>
        <v>0</v>
      </c>
      <c r="S348" s="92"/>
      <c r="T348" s="232">
        <f>S348*H348</f>
        <v>0</v>
      </c>
      <c r="U348" s="232">
        <v>0.0088000000000000005</v>
      </c>
      <c r="V348" s="232">
        <f>U348*H348</f>
        <v>0.0070400000000000011</v>
      </c>
      <c r="W348" s="232">
        <v>0</v>
      </c>
      <c r="X348" s="233">
        <f>W348*H348</f>
        <v>0</v>
      </c>
      <c r="Y348" s="39"/>
      <c r="Z348" s="39"/>
      <c r="AA348" s="39"/>
      <c r="AB348" s="39"/>
      <c r="AC348" s="39"/>
      <c r="AD348" s="39"/>
      <c r="AE348" s="39"/>
      <c r="AR348" s="234" t="s">
        <v>774</v>
      </c>
      <c r="AT348" s="234" t="s">
        <v>169</v>
      </c>
      <c r="AU348" s="234" t="s">
        <v>88</v>
      </c>
      <c r="AY348" s="18" t="s">
        <v>167</v>
      </c>
      <c r="BE348" s="235">
        <f>IF(O348="základní",K348,0)</f>
        <v>0</v>
      </c>
      <c r="BF348" s="235">
        <f>IF(O348="snížená",K348,0)</f>
        <v>0</v>
      </c>
      <c r="BG348" s="235">
        <f>IF(O348="zákl. přenesená",K348,0)</f>
        <v>0</v>
      </c>
      <c r="BH348" s="235">
        <f>IF(O348="sníž. přenesená",K348,0)</f>
        <v>0</v>
      </c>
      <c r="BI348" s="235">
        <f>IF(O348="nulová",K348,0)</f>
        <v>0</v>
      </c>
      <c r="BJ348" s="18" t="s">
        <v>86</v>
      </c>
      <c r="BK348" s="235">
        <f>ROUND(P348*H348,2)</f>
        <v>0</v>
      </c>
      <c r="BL348" s="18" t="s">
        <v>774</v>
      </c>
      <c r="BM348" s="234" t="s">
        <v>2875</v>
      </c>
    </row>
    <row r="349" s="2" customFormat="1">
      <c r="A349" s="39"/>
      <c r="B349" s="40"/>
      <c r="C349" s="41"/>
      <c r="D349" s="236" t="s">
        <v>176</v>
      </c>
      <c r="E349" s="41"/>
      <c r="F349" s="237" t="s">
        <v>2876</v>
      </c>
      <c r="G349" s="41"/>
      <c r="H349" s="41"/>
      <c r="I349" s="238"/>
      <c r="J349" s="238"/>
      <c r="K349" s="41"/>
      <c r="L349" s="41"/>
      <c r="M349" s="45"/>
      <c r="N349" s="239"/>
      <c r="O349" s="240"/>
      <c r="P349" s="92"/>
      <c r="Q349" s="92"/>
      <c r="R349" s="92"/>
      <c r="S349" s="92"/>
      <c r="T349" s="92"/>
      <c r="U349" s="92"/>
      <c r="V349" s="92"/>
      <c r="W349" s="92"/>
      <c r="X349" s="93"/>
      <c r="Y349" s="39"/>
      <c r="Z349" s="39"/>
      <c r="AA349" s="39"/>
      <c r="AB349" s="39"/>
      <c r="AC349" s="39"/>
      <c r="AD349" s="39"/>
      <c r="AE349" s="39"/>
      <c r="AT349" s="18" t="s">
        <v>176</v>
      </c>
      <c r="AU349" s="18" t="s">
        <v>88</v>
      </c>
    </row>
    <row r="350" s="2" customFormat="1">
      <c r="A350" s="39"/>
      <c r="B350" s="40"/>
      <c r="C350" s="41"/>
      <c r="D350" s="241" t="s">
        <v>178</v>
      </c>
      <c r="E350" s="41"/>
      <c r="F350" s="242" t="s">
        <v>2877</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178</v>
      </c>
      <c r="AU350" s="18" t="s">
        <v>88</v>
      </c>
    </row>
    <row r="351" s="2" customFormat="1" ht="24.15" customHeight="1">
      <c r="A351" s="39"/>
      <c r="B351" s="40"/>
      <c r="C351" s="222" t="s">
        <v>977</v>
      </c>
      <c r="D351" s="222" t="s">
        <v>169</v>
      </c>
      <c r="E351" s="223" t="s">
        <v>2878</v>
      </c>
      <c r="F351" s="224" t="s">
        <v>2879</v>
      </c>
      <c r="G351" s="225" t="s">
        <v>433</v>
      </c>
      <c r="H351" s="226">
        <v>7.5419999999999998</v>
      </c>
      <c r="I351" s="227"/>
      <c r="J351" s="227"/>
      <c r="K351" s="228">
        <f>ROUND(P351*H351,2)</f>
        <v>0</v>
      </c>
      <c r="L351" s="224" t="s">
        <v>478</v>
      </c>
      <c r="M351" s="45"/>
      <c r="N351" s="229" t="s">
        <v>1</v>
      </c>
      <c r="O351" s="230" t="s">
        <v>41</v>
      </c>
      <c r="P351" s="231">
        <f>I351+J351</f>
        <v>0</v>
      </c>
      <c r="Q351" s="231">
        <f>ROUND(I351*H351,2)</f>
        <v>0</v>
      </c>
      <c r="R351" s="231">
        <f>ROUND(J351*H351,2)</f>
        <v>0</v>
      </c>
      <c r="S351" s="92"/>
      <c r="T351" s="232">
        <f>S351*H351</f>
        <v>0</v>
      </c>
      <c r="U351" s="232">
        <v>0</v>
      </c>
      <c r="V351" s="232">
        <f>U351*H351</f>
        <v>0</v>
      </c>
      <c r="W351" s="232">
        <v>0</v>
      </c>
      <c r="X351" s="233">
        <f>W351*H351</f>
        <v>0</v>
      </c>
      <c r="Y351" s="39"/>
      <c r="Z351" s="39"/>
      <c r="AA351" s="39"/>
      <c r="AB351" s="39"/>
      <c r="AC351" s="39"/>
      <c r="AD351" s="39"/>
      <c r="AE351" s="39"/>
      <c r="AR351" s="234" t="s">
        <v>774</v>
      </c>
      <c r="AT351" s="234" t="s">
        <v>169</v>
      </c>
      <c r="AU351" s="234" t="s">
        <v>88</v>
      </c>
      <c r="AY351" s="18" t="s">
        <v>167</v>
      </c>
      <c r="BE351" s="235">
        <f>IF(O351="základní",K351,0)</f>
        <v>0</v>
      </c>
      <c r="BF351" s="235">
        <f>IF(O351="snížená",K351,0)</f>
        <v>0</v>
      </c>
      <c r="BG351" s="235">
        <f>IF(O351="zákl. přenesená",K351,0)</f>
        <v>0</v>
      </c>
      <c r="BH351" s="235">
        <f>IF(O351="sníž. přenesená",K351,0)</f>
        <v>0</v>
      </c>
      <c r="BI351" s="235">
        <f>IF(O351="nulová",K351,0)</f>
        <v>0</v>
      </c>
      <c r="BJ351" s="18" t="s">
        <v>86</v>
      </c>
      <c r="BK351" s="235">
        <f>ROUND(P351*H351,2)</f>
        <v>0</v>
      </c>
      <c r="BL351" s="18" t="s">
        <v>774</v>
      </c>
      <c r="BM351" s="234" t="s">
        <v>2880</v>
      </c>
    </row>
    <row r="352" s="2" customFormat="1">
      <c r="A352" s="39"/>
      <c r="B352" s="40"/>
      <c r="C352" s="41"/>
      <c r="D352" s="236" t="s">
        <v>176</v>
      </c>
      <c r="E352" s="41"/>
      <c r="F352" s="237" t="s">
        <v>2881</v>
      </c>
      <c r="G352" s="41"/>
      <c r="H352" s="41"/>
      <c r="I352" s="238"/>
      <c r="J352" s="238"/>
      <c r="K352" s="41"/>
      <c r="L352" s="41"/>
      <c r="M352" s="45"/>
      <c r="N352" s="239"/>
      <c r="O352" s="240"/>
      <c r="P352" s="92"/>
      <c r="Q352" s="92"/>
      <c r="R352" s="92"/>
      <c r="S352" s="92"/>
      <c r="T352" s="92"/>
      <c r="U352" s="92"/>
      <c r="V352" s="92"/>
      <c r="W352" s="92"/>
      <c r="X352" s="93"/>
      <c r="Y352" s="39"/>
      <c r="Z352" s="39"/>
      <c r="AA352" s="39"/>
      <c r="AB352" s="39"/>
      <c r="AC352" s="39"/>
      <c r="AD352" s="39"/>
      <c r="AE352" s="39"/>
      <c r="AT352" s="18" t="s">
        <v>176</v>
      </c>
      <c r="AU352" s="18" t="s">
        <v>88</v>
      </c>
    </row>
    <row r="353" s="2" customFormat="1">
      <c r="A353" s="39"/>
      <c r="B353" s="40"/>
      <c r="C353" s="41"/>
      <c r="D353" s="241" t="s">
        <v>178</v>
      </c>
      <c r="E353" s="41"/>
      <c r="F353" s="242" t="s">
        <v>2882</v>
      </c>
      <c r="G353" s="41"/>
      <c r="H353" s="41"/>
      <c r="I353" s="238"/>
      <c r="J353" s="238"/>
      <c r="K353" s="41"/>
      <c r="L353" s="41"/>
      <c r="M353" s="45"/>
      <c r="N353" s="239"/>
      <c r="O353" s="240"/>
      <c r="P353" s="92"/>
      <c r="Q353" s="92"/>
      <c r="R353" s="92"/>
      <c r="S353" s="92"/>
      <c r="T353" s="92"/>
      <c r="U353" s="92"/>
      <c r="V353" s="92"/>
      <c r="W353" s="92"/>
      <c r="X353" s="93"/>
      <c r="Y353" s="39"/>
      <c r="Z353" s="39"/>
      <c r="AA353" s="39"/>
      <c r="AB353" s="39"/>
      <c r="AC353" s="39"/>
      <c r="AD353" s="39"/>
      <c r="AE353" s="39"/>
      <c r="AT353" s="18" t="s">
        <v>178</v>
      </c>
      <c r="AU353" s="18" t="s">
        <v>88</v>
      </c>
    </row>
    <row r="354" s="2" customFormat="1">
      <c r="A354" s="39"/>
      <c r="B354" s="40"/>
      <c r="C354" s="41"/>
      <c r="D354" s="236" t="s">
        <v>186</v>
      </c>
      <c r="E354" s="41"/>
      <c r="F354" s="243" t="s">
        <v>2883</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186</v>
      </c>
      <c r="AU354" s="18" t="s">
        <v>88</v>
      </c>
    </row>
    <row r="355" s="13" customFormat="1">
      <c r="A355" s="13"/>
      <c r="B355" s="244"/>
      <c r="C355" s="245"/>
      <c r="D355" s="236" t="s">
        <v>304</v>
      </c>
      <c r="E355" s="268" t="s">
        <v>1</v>
      </c>
      <c r="F355" s="246" t="s">
        <v>2884</v>
      </c>
      <c r="G355" s="245"/>
      <c r="H355" s="247">
        <v>7.5419999999999998</v>
      </c>
      <c r="I355" s="248"/>
      <c r="J355" s="248"/>
      <c r="K355" s="245"/>
      <c r="L355" s="245"/>
      <c r="M355" s="249"/>
      <c r="N355" s="250"/>
      <c r="O355" s="251"/>
      <c r="P355" s="251"/>
      <c r="Q355" s="251"/>
      <c r="R355" s="251"/>
      <c r="S355" s="251"/>
      <c r="T355" s="251"/>
      <c r="U355" s="251"/>
      <c r="V355" s="251"/>
      <c r="W355" s="251"/>
      <c r="X355" s="252"/>
      <c r="Y355" s="13"/>
      <c r="Z355" s="13"/>
      <c r="AA355" s="13"/>
      <c r="AB355" s="13"/>
      <c r="AC355" s="13"/>
      <c r="AD355" s="13"/>
      <c r="AE355" s="13"/>
      <c r="AT355" s="253" t="s">
        <v>304</v>
      </c>
      <c r="AU355" s="253" t="s">
        <v>88</v>
      </c>
      <c r="AV355" s="13" t="s">
        <v>88</v>
      </c>
      <c r="AW355" s="13" t="s">
        <v>5</v>
      </c>
      <c r="AX355" s="13" t="s">
        <v>86</v>
      </c>
      <c r="AY355" s="253" t="s">
        <v>167</v>
      </c>
    </row>
    <row r="356" s="2" customFormat="1" ht="24.15" customHeight="1">
      <c r="A356" s="39"/>
      <c r="B356" s="40"/>
      <c r="C356" s="222" t="s">
        <v>983</v>
      </c>
      <c r="D356" s="222" t="s">
        <v>169</v>
      </c>
      <c r="E356" s="223" t="s">
        <v>2878</v>
      </c>
      <c r="F356" s="224" t="s">
        <v>2879</v>
      </c>
      <c r="G356" s="225" t="s">
        <v>433</v>
      </c>
      <c r="H356" s="226">
        <v>0.17999999999999999</v>
      </c>
      <c r="I356" s="227"/>
      <c r="J356" s="227"/>
      <c r="K356" s="228">
        <f>ROUND(P356*H356,2)</f>
        <v>0</v>
      </c>
      <c r="L356" s="224" t="s">
        <v>478</v>
      </c>
      <c r="M356" s="45"/>
      <c r="N356" s="229" t="s">
        <v>1</v>
      </c>
      <c r="O356" s="230" t="s">
        <v>41</v>
      </c>
      <c r="P356" s="231">
        <f>I356+J356</f>
        <v>0</v>
      </c>
      <c r="Q356" s="231">
        <f>ROUND(I356*H356,2)</f>
        <v>0</v>
      </c>
      <c r="R356" s="231">
        <f>ROUND(J356*H356,2)</f>
        <v>0</v>
      </c>
      <c r="S356" s="92"/>
      <c r="T356" s="232">
        <f>S356*H356</f>
        <v>0</v>
      </c>
      <c r="U356" s="232">
        <v>0</v>
      </c>
      <c r="V356" s="232">
        <f>U356*H356</f>
        <v>0</v>
      </c>
      <c r="W356" s="232">
        <v>0</v>
      </c>
      <c r="X356" s="233">
        <f>W356*H356</f>
        <v>0</v>
      </c>
      <c r="Y356" s="39"/>
      <c r="Z356" s="39"/>
      <c r="AA356" s="39"/>
      <c r="AB356" s="39"/>
      <c r="AC356" s="39"/>
      <c r="AD356" s="39"/>
      <c r="AE356" s="39"/>
      <c r="AR356" s="234" t="s">
        <v>774</v>
      </c>
      <c r="AT356" s="234" t="s">
        <v>169</v>
      </c>
      <c r="AU356" s="234" t="s">
        <v>88</v>
      </c>
      <c r="AY356" s="18" t="s">
        <v>167</v>
      </c>
      <c r="BE356" s="235">
        <f>IF(O356="základní",K356,0)</f>
        <v>0</v>
      </c>
      <c r="BF356" s="235">
        <f>IF(O356="snížená",K356,0)</f>
        <v>0</v>
      </c>
      <c r="BG356" s="235">
        <f>IF(O356="zákl. přenesená",K356,0)</f>
        <v>0</v>
      </c>
      <c r="BH356" s="235">
        <f>IF(O356="sníž. přenesená",K356,0)</f>
        <v>0</v>
      </c>
      <c r="BI356" s="235">
        <f>IF(O356="nulová",K356,0)</f>
        <v>0</v>
      </c>
      <c r="BJ356" s="18" t="s">
        <v>86</v>
      </c>
      <c r="BK356" s="235">
        <f>ROUND(P356*H356,2)</f>
        <v>0</v>
      </c>
      <c r="BL356" s="18" t="s">
        <v>774</v>
      </c>
      <c r="BM356" s="234" t="s">
        <v>2885</v>
      </c>
    </row>
    <row r="357" s="2" customFormat="1">
      <c r="A357" s="39"/>
      <c r="B357" s="40"/>
      <c r="C357" s="41"/>
      <c r="D357" s="236" t="s">
        <v>176</v>
      </c>
      <c r="E357" s="41"/>
      <c r="F357" s="237" t="s">
        <v>2881</v>
      </c>
      <c r="G357" s="41"/>
      <c r="H357" s="41"/>
      <c r="I357" s="238"/>
      <c r="J357" s="238"/>
      <c r="K357" s="41"/>
      <c r="L357" s="41"/>
      <c r="M357" s="45"/>
      <c r="N357" s="239"/>
      <c r="O357" s="240"/>
      <c r="P357" s="92"/>
      <c r="Q357" s="92"/>
      <c r="R357" s="92"/>
      <c r="S357" s="92"/>
      <c r="T357" s="92"/>
      <c r="U357" s="92"/>
      <c r="V357" s="92"/>
      <c r="W357" s="92"/>
      <c r="X357" s="93"/>
      <c r="Y357" s="39"/>
      <c r="Z357" s="39"/>
      <c r="AA357" s="39"/>
      <c r="AB357" s="39"/>
      <c r="AC357" s="39"/>
      <c r="AD357" s="39"/>
      <c r="AE357" s="39"/>
      <c r="AT357" s="18" t="s">
        <v>176</v>
      </c>
      <c r="AU357" s="18" t="s">
        <v>88</v>
      </c>
    </row>
    <row r="358" s="2" customFormat="1">
      <c r="A358" s="39"/>
      <c r="B358" s="40"/>
      <c r="C358" s="41"/>
      <c r="D358" s="241" t="s">
        <v>178</v>
      </c>
      <c r="E358" s="41"/>
      <c r="F358" s="242" t="s">
        <v>2882</v>
      </c>
      <c r="G358" s="41"/>
      <c r="H358" s="41"/>
      <c r="I358" s="238"/>
      <c r="J358" s="238"/>
      <c r="K358" s="41"/>
      <c r="L358" s="41"/>
      <c r="M358" s="45"/>
      <c r="N358" s="239"/>
      <c r="O358" s="240"/>
      <c r="P358" s="92"/>
      <c r="Q358" s="92"/>
      <c r="R358" s="92"/>
      <c r="S358" s="92"/>
      <c r="T358" s="92"/>
      <c r="U358" s="92"/>
      <c r="V358" s="92"/>
      <c r="W358" s="92"/>
      <c r="X358" s="93"/>
      <c r="Y358" s="39"/>
      <c r="Z358" s="39"/>
      <c r="AA358" s="39"/>
      <c r="AB358" s="39"/>
      <c r="AC358" s="39"/>
      <c r="AD358" s="39"/>
      <c r="AE358" s="39"/>
      <c r="AT358" s="18" t="s">
        <v>178</v>
      </c>
      <c r="AU358" s="18" t="s">
        <v>88</v>
      </c>
    </row>
    <row r="359" s="2" customFormat="1">
      <c r="A359" s="39"/>
      <c r="B359" s="40"/>
      <c r="C359" s="41"/>
      <c r="D359" s="236" t="s">
        <v>186</v>
      </c>
      <c r="E359" s="41"/>
      <c r="F359" s="243" t="s">
        <v>2886</v>
      </c>
      <c r="G359" s="41"/>
      <c r="H359" s="41"/>
      <c r="I359" s="238"/>
      <c r="J359" s="238"/>
      <c r="K359" s="41"/>
      <c r="L359" s="41"/>
      <c r="M359" s="45"/>
      <c r="N359" s="239"/>
      <c r="O359" s="240"/>
      <c r="P359" s="92"/>
      <c r="Q359" s="92"/>
      <c r="R359" s="92"/>
      <c r="S359" s="92"/>
      <c r="T359" s="92"/>
      <c r="U359" s="92"/>
      <c r="V359" s="92"/>
      <c r="W359" s="92"/>
      <c r="X359" s="93"/>
      <c r="Y359" s="39"/>
      <c r="Z359" s="39"/>
      <c r="AA359" s="39"/>
      <c r="AB359" s="39"/>
      <c r="AC359" s="39"/>
      <c r="AD359" s="39"/>
      <c r="AE359" s="39"/>
      <c r="AT359" s="18" t="s">
        <v>186</v>
      </c>
      <c r="AU359" s="18" t="s">
        <v>88</v>
      </c>
    </row>
    <row r="360" s="13" customFormat="1">
      <c r="A360" s="13"/>
      <c r="B360" s="244"/>
      <c r="C360" s="245"/>
      <c r="D360" s="236" t="s">
        <v>304</v>
      </c>
      <c r="E360" s="268" t="s">
        <v>1</v>
      </c>
      <c r="F360" s="246" t="s">
        <v>2887</v>
      </c>
      <c r="G360" s="245"/>
      <c r="H360" s="247">
        <v>0.17999999999999999</v>
      </c>
      <c r="I360" s="248"/>
      <c r="J360" s="248"/>
      <c r="K360" s="245"/>
      <c r="L360" s="245"/>
      <c r="M360" s="249"/>
      <c r="N360" s="250"/>
      <c r="O360" s="251"/>
      <c r="P360" s="251"/>
      <c r="Q360" s="251"/>
      <c r="R360" s="251"/>
      <c r="S360" s="251"/>
      <c r="T360" s="251"/>
      <c r="U360" s="251"/>
      <c r="V360" s="251"/>
      <c r="W360" s="251"/>
      <c r="X360" s="252"/>
      <c r="Y360" s="13"/>
      <c r="Z360" s="13"/>
      <c r="AA360" s="13"/>
      <c r="AB360" s="13"/>
      <c r="AC360" s="13"/>
      <c r="AD360" s="13"/>
      <c r="AE360" s="13"/>
      <c r="AT360" s="253" t="s">
        <v>304</v>
      </c>
      <c r="AU360" s="253" t="s">
        <v>88</v>
      </c>
      <c r="AV360" s="13" t="s">
        <v>88</v>
      </c>
      <c r="AW360" s="13" t="s">
        <v>5</v>
      </c>
      <c r="AX360" s="13" t="s">
        <v>86</v>
      </c>
      <c r="AY360" s="253" t="s">
        <v>167</v>
      </c>
    </row>
    <row r="361" s="2" customFormat="1" ht="24.15" customHeight="1">
      <c r="A361" s="39"/>
      <c r="B361" s="40"/>
      <c r="C361" s="222" t="s">
        <v>989</v>
      </c>
      <c r="D361" s="222" t="s">
        <v>169</v>
      </c>
      <c r="E361" s="223" t="s">
        <v>2878</v>
      </c>
      <c r="F361" s="224" t="s">
        <v>2879</v>
      </c>
      <c r="G361" s="225" t="s">
        <v>433</v>
      </c>
      <c r="H361" s="226">
        <v>0.073999999999999996</v>
      </c>
      <c r="I361" s="227"/>
      <c r="J361" s="227"/>
      <c r="K361" s="228">
        <f>ROUND(P361*H361,2)</f>
        <v>0</v>
      </c>
      <c r="L361" s="224" t="s">
        <v>478</v>
      </c>
      <c r="M361" s="45"/>
      <c r="N361" s="229" t="s">
        <v>1</v>
      </c>
      <c r="O361" s="230" t="s">
        <v>41</v>
      </c>
      <c r="P361" s="231">
        <f>I361+J361</f>
        <v>0</v>
      </c>
      <c r="Q361" s="231">
        <f>ROUND(I361*H361,2)</f>
        <v>0</v>
      </c>
      <c r="R361" s="231">
        <f>ROUND(J361*H361,2)</f>
        <v>0</v>
      </c>
      <c r="S361" s="92"/>
      <c r="T361" s="232">
        <f>S361*H361</f>
        <v>0</v>
      </c>
      <c r="U361" s="232">
        <v>0</v>
      </c>
      <c r="V361" s="232">
        <f>U361*H361</f>
        <v>0</v>
      </c>
      <c r="W361" s="232">
        <v>0</v>
      </c>
      <c r="X361" s="233">
        <f>W361*H361</f>
        <v>0</v>
      </c>
      <c r="Y361" s="39"/>
      <c r="Z361" s="39"/>
      <c r="AA361" s="39"/>
      <c r="AB361" s="39"/>
      <c r="AC361" s="39"/>
      <c r="AD361" s="39"/>
      <c r="AE361" s="39"/>
      <c r="AR361" s="234" t="s">
        <v>774</v>
      </c>
      <c r="AT361" s="234" t="s">
        <v>169</v>
      </c>
      <c r="AU361" s="234" t="s">
        <v>88</v>
      </c>
      <c r="AY361" s="18" t="s">
        <v>167</v>
      </c>
      <c r="BE361" s="235">
        <f>IF(O361="základní",K361,0)</f>
        <v>0</v>
      </c>
      <c r="BF361" s="235">
        <f>IF(O361="snížená",K361,0)</f>
        <v>0</v>
      </c>
      <c r="BG361" s="235">
        <f>IF(O361="zákl. přenesená",K361,0)</f>
        <v>0</v>
      </c>
      <c r="BH361" s="235">
        <f>IF(O361="sníž. přenesená",K361,0)</f>
        <v>0</v>
      </c>
      <c r="BI361" s="235">
        <f>IF(O361="nulová",K361,0)</f>
        <v>0</v>
      </c>
      <c r="BJ361" s="18" t="s">
        <v>86</v>
      </c>
      <c r="BK361" s="235">
        <f>ROUND(P361*H361,2)</f>
        <v>0</v>
      </c>
      <c r="BL361" s="18" t="s">
        <v>774</v>
      </c>
      <c r="BM361" s="234" t="s">
        <v>2888</v>
      </c>
    </row>
    <row r="362" s="2" customFormat="1">
      <c r="A362" s="39"/>
      <c r="B362" s="40"/>
      <c r="C362" s="41"/>
      <c r="D362" s="236" t="s">
        <v>176</v>
      </c>
      <c r="E362" s="41"/>
      <c r="F362" s="237" t="s">
        <v>2881</v>
      </c>
      <c r="G362" s="41"/>
      <c r="H362" s="41"/>
      <c r="I362" s="238"/>
      <c r="J362" s="238"/>
      <c r="K362" s="41"/>
      <c r="L362" s="41"/>
      <c r="M362" s="45"/>
      <c r="N362" s="239"/>
      <c r="O362" s="240"/>
      <c r="P362" s="92"/>
      <c r="Q362" s="92"/>
      <c r="R362" s="92"/>
      <c r="S362" s="92"/>
      <c r="T362" s="92"/>
      <c r="U362" s="92"/>
      <c r="V362" s="92"/>
      <c r="W362" s="92"/>
      <c r="X362" s="93"/>
      <c r="Y362" s="39"/>
      <c r="Z362" s="39"/>
      <c r="AA362" s="39"/>
      <c r="AB362" s="39"/>
      <c r="AC362" s="39"/>
      <c r="AD362" s="39"/>
      <c r="AE362" s="39"/>
      <c r="AT362" s="18" t="s">
        <v>176</v>
      </c>
      <c r="AU362" s="18" t="s">
        <v>88</v>
      </c>
    </row>
    <row r="363" s="2" customFormat="1">
      <c r="A363" s="39"/>
      <c r="B363" s="40"/>
      <c r="C363" s="41"/>
      <c r="D363" s="241" t="s">
        <v>178</v>
      </c>
      <c r="E363" s="41"/>
      <c r="F363" s="242" t="s">
        <v>2882</v>
      </c>
      <c r="G363" s="41"/>
      <c r="H363" s="41"/>
      <c r="I363" s="238"/>
      <c r="J363" s="238"/>
      <c r="K363" s="41"/>
      <c r="L363" s="41"/>
      <c r="M363" s="45"/>
      <c r="N363" s="239"/>
      <c r="O363" s="240"/>
      <c r="P363" s="92"/>
      <c r="Q363" s="92"/>
      <c r="R363" s="92"/>
      <c r="S363" s="92"/>
      <c r="T363" s="92"/>
      <c r="U363" s="92"/>
      <c r="V363" s="92"/>
      <c r="W363" s="92"/>
      <c r="X363" s="93"/>
      <c r="Y363" s="39"/>
      <c r="Z363" s="39"/>
      <c r="AA363" s="39"/>
      <c r="AB363" s="39"/>
      <c r="AC363" s="39"/>
      <c r="AD363" s="39"/>
      <c r="AE363" s="39"/>
      <c r="AT363" s="18" t="s">
        <v>178</v>
      </c>
      <c r="AU363" s="18" t="s">
        <v>88</v>
      </c>
    </row>
    <row r="364" s="2" customFormat="1">
      <c r="A364" s="39"/>
      <c r="B364" s="40"/>
      <c r="C364" s="41"/>
      <c r="D364" s="236" t="s">
        <v>186</v>
      </c>
      <c r="E364" s="41"/>
      <c r="F364" s="243" t="s">
        <v>2889</v>
      </c>
      <c r="G364" s="41"/>
      <c r="H364" s="41"/>
      <c r="I364" s="238"/>
      <c r="J364" s="238"/>
      <c r="K364" s="41"/>
      <c r="L364" s="41"/>
      <c r="M364" s="45"/>
      <c r="N364" s="239"/>
      <c r="O364" s="240"/>
      <c r="P364" s="92"/>
      <c r="Q364" s="92"/>
      <c r="R364" s="92"/>
      <c r="S364" s="92"/>
      <c r="T364" s="92"/>
      <c r="U364" s="92"/>
      <c r="V364" s="92"/>
      <c r="W364" s="92"/>
      <c r="X364" s="93"/>
      <c r="Y364" s="39"/>
      <c r="Z364" s="39"/>
      <c r="AA364" s="39"/>
      <c r="AB364" s="39"/>
      <c r="AC364" s="39"/>
      <c r="AD364" s="39"/>
      <c r="AE364" s="39"/>
      <c r="AT364" s="18" t="s">
        <v>186</v>
      </c>
      <c r="AU364" s="18" t="s">
        <v>88</v>
      </c>
    </row>
    <row r="365" s="13" customFormat="1">
      <c r="A365" s="13"/>
      <c r="B365" s="244"/>
      <c r="C365" s="245"/>
      <c r="D365" s="236" t="s">
        <v>304</v>
      </c>
      <c r="E365" s="268" t="s">
        <v>1</v>
      </c>
      <c r="F365" s="246" t="s">
        <v>2890</v>
      </c>
      <c r="G365" s="245"/>
      <c r="H365" s="247">
        <v>0.073999999999999996</v>
      </c>
      <c r="I365" s="248"/>
      <c r="J365" s="248"/>
      <c r="K365" s="245"/>
      <c r="L365" s="245"/>
      <c r="M365" s="249"/>
      <c r="N365" s="250"/>
      <c r="O365" s="251"/>
      <c r="P365" s="251"/>
      <c r="Q365" s="251"/>
      <c r="R365" s="251"/>
      <c r="S365" s="251"/>
      <c r="T365" s="251"/>
      <c r="U365" s="251"/>
      <c r="V365" s="251"/>
      <c r="W365" s="251"/>
      <c r="X365" s="252"/>
      <c r="Y365" s="13"/>
      <c r="Z365" s="13"/>
      <c r="AA365" s="13"/>
      <c r="AB365" s="13"/>
      <c r="AC365" s="13"/>
      <c r="AD365" s="13"/>
      <c r="AE365" s="13"/>
      <c r="AT365" s="253" t="s">
        <v>304</v>
      </c>
      <c r="AU365" s="253" t="s">
        <v>88</v>
      </c>
      <c r="AV365" s="13" t="s">
        <v>88</v>
      </c>
      <c r="AW365" s="13" t="s">
        <v>5</v>
      </c>
      <c r="AX365" s="13" t="s">
        <v>86</v>
      </c>
      <c r="AY365" s="253" t="s">
        <v>167</v>
      </c>
    </row>
    <row r="366" s="2" customFormat="1" ht="24.15" customHeight="1">
      <c r="A366" s="39"/>
      <c r="B366" s="40"/>
      <c r="C366" s="222" t="s">
        <v>1035</v>
      </c>
      <c r="D366" s="222" t="s">
        <v>169</v>
      </c>
      <c r="E366" s="223" t="s">
        <v>2878</v>
      </c>
      <c r="F366" s="224" t="s">
        <v>2879</v>
      </c>
      <c r="G366" s="225" t="s">
        <v>433</v>
      </c>
      <c r="H366" s="226">
        <v>0.14399999999999999</v>
      </c>
      <c r="I366" s="227"/>
      <c r="J366" s="227"/>
      <c r="K366" s="228">
        <f>ROUND(P366*H366,2)</f>
        <v>0</v>
      </c>
      <c r="L366" s="224" t="s">
        <v>478</v>
      </c>
      <c r="M366" s="45"/>
      <c r="N366" s="229" t="s">
        <v>1</v>
      </c>
      <c r="O366" s="230" t="s">
        <v>41</v>
      </c>
      <c r="P366" s="231">
        <f>I366+J366</f>
        <v>0</v>
      </c>
      <c r="Q366" s="231">
        <f>ROUND(I366*H366,2)</f>
        <v>0</v>
      </c>
      <c r="R366" s="231">
        <f>ROUND(J366*H366,2)</f>
        <v>0</v>
      </c>
      <c r="S366" s="92"/>
      <c r="T366" s="232">
        <f>S366*H366</f>
        <v>0</v>
      </c>
      <c r="U366" s="232">
        <v>0</v>
      </c>
      <c r="V366" s="232">
        <f>U366*H366</f>
        <v>0</v>
      </c>
      <c r="W366" s="232">
        <v>0</v>
      </c>
      <c r="X366" s="233">
        <f>W366*H366</f>
        <v>0</v>
      </c>
      <c r="Y366" s="39"/>
      <c r="Z366" s="39"/>
      <c r="AA366" s="39"/>
      <c r="AB366" s="39"/>
      <c r="AC366" s="39"/>
      <c r="AD366" s="39"/>
      <c r="AE366" s="39"/>
      <c r="AR366" s="234" t="s">
        <v>774</v>
      </c>
      <c r="AT366" s="234" t="s">
        <v>169</v>
      </c>
      <c r="AU366" s="234" t="s">
        <v>88</v>
      </c>
      <c r="AY366" s="18" t="s">
        <v>167</v>
      </c>
      <c r="BE366" s="235">
        <f>IF(O366="základní",K366,0)</f>
        <v>0</v>
      </c>
      <c r="BF366" s="235">
        <f>IF(O366="snížená",K366,0)</f>
        <v>0</v>
      </c>
      <c r="BG366" s="235">
        <f>IF(O366="zákl. přenesená",K366,0)</f>
        <v>0</v>
      </c>
      <c r="BH366" s="235">
        <f>IF(O366="sníž. přenesená",K366,0)</f>
        <v>0</v>
      </c>
      <c r="BI366" s="235">
        <f>IF(O366="nulová",K366,0)</f>
        <v>0</v>
      </c>
      <c r="BJ366" s="18" t="s">
        <v>86</v>
      </c>
      <c r="BK366" s="235">
        <f>ROUND(P366*H366,2)</f>
        <v>0</v>
      </c>
      <c r="BL366" s="18" t="s">
        <v>774</v>
      </c>
      <c r="BM366" s="234" t="s">
        <v>2891</v>
      </c>
    </row>
    <row r="367" s="2" customFormat="1">
      <c r="A367" s="39"/>
      <c r="B367" s="40"/>
      <c r="C367" s="41"/>
      <c r="D367" s="236" t="s">
        <v>176</v>
      </c>
      <c r="E367" s="41"/>
      <c r="F367" s="237" t="s">
        <v>2881</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176</v>
      </c>
      <c r="AU367" s="18" t="s">
        <v>88</v>
      </c>
    </row>
    <row r="368" s="2" customFormat="1">
      <c r="A368" s="39"/>
      <c r="B368" s="40"/>
      <c r="C368" s="41"/>
      <c r="D368" s="241" t="s">
        <v>178</v>
      </c>
      <c r="E368" s="41"/>
      <c r="F368" s="242" t="s">
        <v>2882</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178</v>
      </c>
      <c r="AU368" s="18" t="s">
        <v>88</v>
      </c>
    </row>
    <row r="369" s="2" customFormat="1">
      <c r="A369" s="39"/>
      <c r="B369" s="40"/>
      <c r="C369" s="41"/>
      <c r="D369" s="236" t="s">
        <v>186</v>
      </c>
      <c r="E369" s="41"/>
      <c r="F369" s="243" t="s">
        <v>2892</v>
      </c>
      <c r="G369" s="41"/>
      <c r="H369" s="41"/>
      <c r="I369" s="238"/>
      <c r="J369" s="238"/>
      <c r="K369" s="41"/>
      <c r="L369" s="41"/>
      <c r="M369" s="45"/>
      <c r="N369" s="239"/>
      <c r="O369" s="240"/>
      <c r="P369" s="92"/>
      <c r="Q369" s="92"/>
      <c r="R369" s="92"/>
      <c r="S369" s="92"/>
      <c r="T369" s="92"/>
      <c r="U369" s="92"/>
      <c r="V369" s="92"/>
      <c r="W369" s="92"/>
      <c r="X369" s="93"/>
      <c r="Y369" s="39"/>
      <c r="Z369" s="39"/>
      <c r="AA369" s="39"/>
      <c r="AB369" s="39"/>
      <c r="AC369" s="39"/>
      <c r="AD369" s="39"/>
      <c r="AE369" s="39"/>
      <c r="AT369" s="18" t="s">
        <v>186</v>
      </c>
      <c r="AU369" s="18" t="s">
        <v>88</v>
      </c>
    </row>
    <row r="370" s="13" customFormat="1">
      <c r="A370" s="13"/>
      <c r="B370" s="244"/>
      <c r="C370" s="245"/>
      <c r="D370" s="236" t="s">
        <v>304</v>
      </c>
      <c r="E370" s="268" t="s">
        <v>1</v>
      </c>
      <c r="F370" s="246" t="s">
        <v>2893</v>
      </c>
      <c r="G370" s="245"/>
      <c r="H370" s="247">
        <v>0.14399999999999999</v>
      </c>
      <c r="I370" s="248"/>
      <c r="J370" s="248"/>
      <c r="K370" s="245"/>
      <c r="L370" s="245"/>
      <c r="M370" s="249"/>
      <c r="N370" s="250"/>
      <c r="O370" s="251"/>
      <c r="P370" s="251"/>
      <c r="Q370" s="251"/>
      <c r="R370" s="251"/>
      <c r="S370" s="251"/>
      <c r="T370" s="251"/>
      <c r="U370" s="251"/>
      <c r="V370" s="251"/>
      <c r="W370" s="251"/>
      <c r="X370" s="252"/>
      <c r="Y370" s="13"/>
      <c r="Z370" s="13"/>
      <c r="AA370" s="13"/>
      <c r="AB370" s="13"/>
      <c r="AC370" s="13"/>
      <c r="AD370" s="13"/>
      <c r="AE370" s="13"/>
      <c r="AT370" s="253" t="s">
        <v>304</v>
      </c>
      <c r="AU370" s="253" t="s">
        <v>88</v>
      </c>
      <c r="AV370" s="13" t="s">
        <v>88</v>
      </c>
      <c r="AW370" s="13" t="s">
        <v>5</v>
      </c>
      <c r="AX370" s="13" t="s">
        <v>86</v>
      </c>
      <c r="AY370" s="253" t="s">
        <v>167</v>
      </c>
    </row>
    <row r="371" s="2" customFormat="1" ht="24.15" customHeight="1">
      <c r="A371" s="39"/>
      <c r="B371" s="40"/>
      <c r="C371" s="222" t="s">
        <v>1038</v>
      </c>
      <c r="D371" s="222" t="s">
        <v>169</v>
      </c>
      <c r="E371" s="223" t="s">
        <v>2894</v>
      </c>
      <c r="F371" s="224" t="s">
        <v>2895</v>
      </c>
      <c r="G371" s="225" t="s">
        <v>433</v>
      </c>
      <c r="H371" s="226">
        <v>0.14399999999999999</v>
      </c>
      <c r="I371" s="227"/>
      <c r="J371" s="227"/>
      <c r="K371" s="228">
        <f>ROUND(P371*H371,2)</f>
        <v>0</v>
      </c>
      <c r="L371" s="224" t="s">
        <v>478</v>
      </c>
      <c r="M371" s="45"/>
      <c r="N371" s="229" t="s">
        <v>1</v>
      </c>
      <c r="O371" s="230" t="s">
        <v>41</v>
      </c>
      <c r="P371" s="231">
        <f>I371+J371</f>
        <v>0</v>
      </c>
      <c r="Q371" s="231">
        <f>ROUND(I371*H371,2)</f>
        <v>0</v>
      </c>
      <c r="R371" s="231">
        <f>ROUND(J371*H371,2)</f>
        <v>0</v>
      </c>
      <c r="S371" s="92"/>
      <c r="T371" s="232">
        <f>S371*H371</f>
        <v>0</v>
      </c>
      <c r="U371" s="232">
        <v>0</v>
      </c>
      <c r="V371" s="232">
        <f>U371*H371</f>
        <v>0</v>
      </c>
      <c r="W371" s="232">
        <v>0</v>
      </c>
      <c r="X371" s="233">
        <f>W371*H371</f>
        <v>0</v>
      </c>
      <c r="Y371" s="39"/>
      <c r="Z371" s="39"/>
      <c r="AA371" s="39"/>
      <c r="AB371" s="39"/>
      <c r="AC371" s="39"/>
      <c r="AD371" s="39"/>
      <c r="AE371" s="39"/>
      <c r="AR371" s="234" t="s">
        <v>774</v>
      </c>
      <c r="AT371" s="234" t="s">
        <v>169</v>
      </c>
      <c r="AU371" s="234" t="s">
        <v>88</v>
      </c>
      <c r="AY371" s="18" t="s">
        <v>167</v>
      </c>
      <c r="BE371" s="235">
        <f>IF(O371="základní",K371,0)</f>
        <v>0</v>
      </c>
      <c r="BF371" s="235">
        <f>IF(O371="snížená",K371,0)</f>
        <v>0</v>
      </c>
      <c r="BG371" s="235">
        <f>IF(O371="zákl. přenesená",K371,0)</f>
        <v>0</v>
      </c>
      <c r="BH371" s="235">
        <f>IF(O371="sníž. přenesená",K371,0)</f>
        <v>0</v>
      </c>
      <c r="BI371" s="235">
        <f>IF(O371="nulová",K371,0)</f>
        <v>0</v>
      </c>
      <c r="BJ371" s="18" t="s">
        <v>86</v>
      </c>
      <c r="BK371" s="235">
        <f>ROUND(P371*H371,2)</f>
        <v>0</v>
      </c>
      <c r="BL371" s="18" t="s">
        <v>774</v>
      </c>
      <c r="BM371" s="234" t="s">
        <v>2896</v>
      </c>
    </row>
    <row r="372" s="2" customFormat="1">
      <c r="A372" s="39"/>
      <c r="B372" s="40"/>
      <c r="C372" s="41"/>
      <c r="D372" s="236" t="s">
        <v>176</v>
      </c>
      <c r="E372" s="41"/>
      <c r="F372" s="237" t="s">
        <v>2897</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176</v>
      </c>
      <c r="AU372" s="18" t="s">
        <v>88</v>
      </c>
    </row>
    <row r="373" s="2" customFormat="1">
      <c r="A373" s="39"/>
      <c r="B373" s="40"/>
      <c r="C373" s="41"/>
      <c r="D373" s="241" t="s">
        <v>178</v>
      </c>
      <c r="E373" s="41"/>
      <c r="F373" s="242" t="s">
        <v>2898</v>
      </c>
      <c r="G373" s="41"/>
      <c r="H373" s="41"/>
      <c r="I373" s="238"/>
      <c r="J373" s="238"/>
      <c r="K373" s="41"/>
      <c r="L373" s="41"/>
      <c r="M373" s="45"/>
      <c r="N373" s="239"/>
      <c r="O373" s="240"/>
      <c r="P373" s="92"/>
      <c r="Q373" s="92"/>
      <c r="R373" s="92"/>
      <c r="S373" s="92"/>
      <c r="T373" s="92"/>
      <c r="U373" s="92"/>
      <c r="V373" s="92"/>
      <c r="W373" s="92"/>
      <c r="X373" s="93"/>
      <c r="Y373" s="39"/>
      <c r="Z373" s="39"/>
      <c r="AA373" s="39"/>
      <c r="AB373" s="39"/>
      <c r="AC373" s="39"/>
      <c r="AD373" s="39"/>
      <c r="AE373" s="39"/>
      <c r="AT373" s="18" t="s">
        <v>178</v>
      </c>
      <c r="AU373" s="18" t="s">
        <v>88</v>
      </c>
    </row>
    <row r="374" s="2" customFormat="1">
      <c r="A374" s="39"/>
      <c r="B374" s="40"/>
      <c r="C374" s="41"/>
      <c r="D374" s="236" t="s">
        <v>186</v>
      </c>
      <c r="E374" s="41"/>
      <c r="F374" s="243" t="s">
        <v>2899</v>
      </c>
      <c r="G374" s="41"/>
      <c r="H374" s="41"/>
      <c r="I374" s="238"/>
      <c r="J374" s="238"/>
      <c r="K374" s="41"/>
      <c r="L374" s="41"/>
      <c r="M374" s="45"/>
      <c r="N374" s="239"/>
      <c r="O374" s="240"/>
      <c r="P374" s="92"/>
      <c r="Q374" s="92"/>
      <c r="R374" s="92"/>
      <c r="S374" s="92"/>
      <c r="T374" s="92"/>
      <c r="U374" s="92"/>
      <c r="V374" s="92"/>
      <c r="W374" s="92"/>
      <c r="X374" s="93"/>
      <c r="Y374" s="39"/>
      <c r="Z374" s="39"/>
      <c r="AA374" s="39"/>
      <c r="AB374" s="39"/>
      <c r="AC374" s="39"/>
      <c r="AD374" s="39"/>
      <c r="AE374" s="39"/>
      <c r="AT374" s="18" t="s">
        <v>186</v>
      </c>
      <c r="AU374" s="18" t="s">
        <v>88</v>
      </c>
    </row>
    <row r="375" s="2" customFormat="1" ht="24.15" customHeight="1">
      <c r="A375" s="39"/>
      <c r="B375" s="40"/>
      <c r="C375" s="222" t="s">
        <v>994</v>
      </c>
      <c r="D375" s="222" t="s">
        <v>169</v>
      </c>
      <c r="E375" s="223" t="s">
        <v>2900</v>
      </c>
      <c r="F375" s="224" t="s">
        <v>2901</v>
      </c>
      <c r="G375" s="225" t="s">
        <v>576</v>
      </c>
      <c r="H375" s="226">
        <v>588</v>
      </c>
      <c r="I375" s="227"/>
      <c r="J375" s="227"/>
      <c r="K375" s="228">
        <f>ROUND(P375*H375,2)</f>
        <v>0</v>
      </c>
      <c r="L375" s="224" t="s">
        <v>478</v>
      </c>
      <c r="M375" s="45"/>
      <c r="N375" s="229" t="s">
        <v>1</v>
      </c>
      <c r="O375" s="230" t="s">
        <v>41</v>
      </c>
      <c r="P375" s="231">
        <f>I375+J375</f>
        <v>0</v>
      </c>
      <c r="Q375" s="231">
        <f>ROUND(I375*H375,2)</f>
        <v>0</v>
      </c>
      <c r="R375" s="231">
        <f>ROUND(J375*H375,2)</f>
        <v>0</v>
      </c>
      <c r="S375" s="92"/>
      <c r="T375" s="232">
        <f>S375*H375</f>
        <v>0</v>
      </c>
      <c r="U375" s="232">
        <v>0</v>
      </c>
      <c r="V375" s="232">
        <f>U375*H375</f>
        <v>0</v>
      </c>
      <c r="W375" s="232">
        <v>0</v>
      </c>
      <c r="X375" s="233">
        <f>W375*H375</f>
        <v>0</v>
      </c>
      <c r="Y375" s="39"/>
      <c r="Z375" s="39"/>
      <c r="AA375" s="39"/>
      <c r="AB375" s="39"/>
      <c r="AC375" s="39"/>
      <c r="AD375" s="39"/>
      <c r="AE375" s="39"/>
      <c r="AR375" s="234" t="s">
        <v>774</v>
      </c>
      <c r="AT375" s="234" t="s">
        <v>169</v>
      </c>
      <c r="AU375" s="234" t="s">
        <v>88</v>
      </c>
      <c r="AY375" s="18" t="s">
        <v>167</v>
      </c>
      <c r="BE375" s="235">
        <f>IF(O375="základní",K375,0)</f>
        <v>0</v>
      </c>
      <c r="BF375" s="235">
        <f>IF(O375="snížená",K375,0)</f>
        <v>0</v>
      </c>
      <c r="BG375" s="235">
        <f>IF(O375="zákl. přenesená",K375,0)</f>
        <v>0</v>
      </c>
      <c r="BH375" s="235">
        <f>IF(O375="sníž. přenesená",K375,0)</f>
        <v>0</v>
      </c>
      <c r="BI375" s="235">
        <f>IF(O375="nulová",K375,0)</f>
        <v>0</v>
      </c>
      <c r="BJ375" s="18" t="s">
        <v>86</v>
      </c>
      <c r="BK375" s="235">
        <f>ROUND(P375*H375,2)</f>
        <v>0</v>
      </c>
      <c r="BL375" s="18" t="s">
        <v>774</v>
      </c>
      <c r="BM375" s="234" t="s">
        <v>2902</v>
      </c>
    </row>
    <row r="376" s="2" customFormat="1">
      <c r="A376" s="39"/>
      <c r="B376" s="40"/>
      <c r="C376" s="41"/>
      <c r="D376" s="236" t="s">
        <v>176</v>
      </c>
      <c r="E376" s="41"/>
      <c r="F376" s="237" t="s">
        <v>2903</v>
      </c>
      <c r="G376" s="41"/>
      <c r="H376" s="41"/>
      <c r="I376" s="238"/>
      <c r="J376" s="238"/>
      <c r="K376" s="41"/>
      <c r="L376" s="41"/>
      <c r="M376" s="45"/>
      <c r="N376" s="239"/>
      <c r="O376" s="240"/>
      <c r="P376" s="92"/>
      <c r="Q376" s="92"/>
      <c r="R376" s="92"/>
      <c r="S376" s="92"/>
      <c r="T376" s="92"/>
      <c r="U376" s="92"/>
      <c r="V376" s="92"/>
      <c r="W376" s="92"/>
      <c r="X376" s="93"/>
      <c r="Y376" s="39"/>
      <c r="Z376" s="39"/>
      <c r="AA376" s="39"/>
      <c r="AB376" s="39"/>
      <c r="AC376" s="39"/>
      <c r="AD376" s="39"/>
      <c r="AE376" s="39"/>
      <c r="AT376" s="18" t="s">
        <v>176</v>
      </c>
      <c r="AU376" s="18" t="s">
        <v>88</v>
      </c>
    </row>
    <row r="377" s="2" customFormat="1">
      <c r="A377" s="39"/>
      <c r="B377" s="40"/>
      <c r="C377" s="41"/>
      <c r="D377" s="241" t="s">
        <v>178</v>
      </c>
      <c r="E377" s="41"/>
      <c r="F377" s="242" t="s">
        <v>2904</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178</v>
      </c>
      <c r="AU377" s="18" t="s">
        <v>88</v>
      </c>
    </row>
    <row r="378" s="2" customFormat="1" ht="24.15" customHeight="1">
      <c r="A378" s="39"/>
      <c r="B378" s="40"/>
      <c r="C378" s="222" t="s">
        <v>1000</v>
      </c>
      <c r="D378" s="222" t="s">
        <v>169</v>
      </c>
      <c r="E378" s="223" t="s">
        <v>2905</v>
      </c>
      <c r="F378" s="224" t="s">
        <v>2906</v>
      </c>
      <c r="G378" s="225" t="s">
        <v>576</v>
      </c>
      <c r="H378" s="226">
        <v>97</v>
      </c>
      <c r="I378" s="227"/>
      <c r="J378" s="227"/>
      <c r="K378" s="228">
        <f>ROUND(P378*H378,2)</f>
        <v>0</v>
      </c>
      <c r="L378" s="224" t="s">
        <v>478</v>
      </c>
      <c r="M378" s="45"/>
      <c r="N378" s="229" t="s">
        <v>1</v>
      </c>
      <c r="O378" s="230" t="s">
        <v>41</v>
      </c>
      <c r="P378" s="231">
        <f>I378+J378</f>
        <v>0</v>
      </c>
      <c r="Q378" s="231">
        <f>ROUND(I378*H378,2)</f>
        <v>0</v>
      </c>
      <c r="R378" s="231">
        <f>ROUND(J378*H378,2)</f>
        <v>0</v>
      </c>
      <c r="S378" s="92"/>
      <c r="T378" s="232">
        <f>S378*H378</f>
        <v>0</v>
      </c>
      <c r="U378" s="232">
        <v>0</v>
      </c>
      <c r="V378" s="232">
        <f>U378*H378</f>
        <v>0</v>
      </c>
      <c r="W378" s="232">
        <v>0</v>
      </c>
      <c r="X378" s="233">
        <f>W378*H378</f>
        <v>0</v>
      </c>
      <c r="Y378" s="39"/>
      <c r="Z378" s="39"/>
      <c r="AA378" s="39"/>
      <c r="AB378" s="39"/>
      <c r="AC378" s="39"/>
      <c r="AD378" s="39"/>
      <c r="AE378" s="39"/>
      <c r="AR378" s="234" t="s">
        <v>774</v>
      </c>
      <c r="AT378" s="234" t="s">
        <v>169</v>
      </c>
      <c r="AU378" s="234" t="s">
        <v>88</v>
      </c>
      <c r="AY378" s="18" t="s">
        <v>167</v>
      </c>
      <c r="BE378" s="235">
        <f>IF(O378="základní",K378,0)</f>
        <v>0</v>
      </c>
      <c r="BF378" s="235">
        <f>IF(O378="snížená",K378,0)</f>
        <v>0</v>
      </c>
      <c r="BG378" s="235">
        <f>IF(O378="zákl. přenesená",K378,0)</f>
        <v>0</v>
      </c>
      <c r="BH378" s="235">
        <f>IF(O378="sníž. přenesená",K378,0)</f>
        <v>0</v>
      </c>
      <c r="BI378" s="235">
        <f>IF(O378="nulová",K378,0)</f>
        <v>0</v>
      </c>
      <c r="BJ378" s="18" t="s">
        <v>86</v>
      </c>
      <c r="BK378" s="235">
        <f>ROUND(P378*H378,2)</f>
        <v>0</v>
      </c>
      <c r="BL378" s="18" t="s">
        <v>774</v>
      </c>
      <c r="BM378" s="234" t="s">
        <v>2907</v>
      </c>
    </row>
    <row r="379" s="2" customFormat="1">
      <c r="A379" s="39"/>
      <c r="B379" s="40"/>
      <c r="C379" s="41"/>
      <c r="D379" s="236" t="s">
        <v>176</v>
      </c>
      <c r="E379" s="41"/>
      <c r="F379" s="237" t="s">
        <v>2908</v>
      </c>
      <c r="G379" s="41"/>
      <c r="H379" s="41"/>
      <c r="I379" s="238"/>
      <c r="J379" s="238"/>
      <c r="K379" s="41"/>
      <c r="L379" s="41"/>
      <c r="M379" s="45"/>
      <c r="N379" s="239"/>
      <c r="O379" s="240"/>
      <c r="P379" s="92"/>
      <c r="Q379" s="92"/>
      <c r="R379" s="92"/>
      <c r="S379" s="92"/>
      <c r="T379" s="92"/>
      <c r="U379" s="92"/>
      <c r="V379" s="92"/>
      <c r="W379" s="92"/>
      <c r="X379" s="93"/>
      <c r="Y379" s="39"/>
      <c r="Z379" s="39"/>
      <c r="AA379" s="39"/>
      <c r="AB379" s="39"/>
      <c r="AC379" s="39"/>
      <c r="AD379" s="39"/>
      <c r="AE379" s="39"/>
      <c r="AT379" s="18" t="s">
        <v>176</v>
      </c>
      <c r="AU379" s="18" t="s">
        <v>88</v>
      </c>
    </row>
    <row r="380" s="2" customFormat="1">
      <c r="A380" s="39"/>
      <c r="B380" s="40"/>
      <c r="C380" s="41"/>
      <c r="D380" s="241" t="s">
        <v>178</v>
      </c>
      <c r="E380" s="41"/>
      <c r="F380" s="242" t="s">
        <v>2909</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178</v>
      </c>
      <c r="AU380" s="18" t="s">
        <v>88</v>
      </c>
    </row>
    <row r="381" s="2" customFormat="1" ht="24.15" customHeight="1">
      <c r="A381" s="39"/>
      <c r="B381" s="40"/>
      <c r="C381" s="222" t="s">
        <v>1006</v>
      </c>
      <c r="D381" s="222" t="s">
        <v>169</v>
      </c>
      <c r="E381" s="223" t="s">
        <v>2910</v>
      </c>
      <c r="F381" s="224" t="s">
        <v>2911</v>
      </c>
      <c r="G381" s="225" t="s">
        <v>576</v>
      </c>
      <c r="H381" s="226">
        <v>18</v>
      </c>
      <c r="I381" s="227"/>
      <c r="J381" s="227"/>
      <c r="K381" s="228">
        <f>ROUND(P381*H381,2)</f>
        <v>0</v>
      </c>
      <c r="L381" s="224" t="s">
        <v>478</v>
      </c>
      <c r="M381" s="45"/>
      <c r="N381" s="229" t="s">
        <v>1</v>
      </c>
      <c r="O381" s="230" t="s">
        <v>41</v>
      </c>
      <c r="P381" s="231">
        <f>I381+J381</f>
        <v>0</v>
      </c>
      <c r="Q381" s="231">
        <f>ROUND(I381*H381,2)</f>
        <v>0</v>
      </c>
      <c r="R381" s="231">
        <f>ROUND(J381*H381,2)</f>
        <v>0</v>
      </c>
      <c r="S381" s="92"/>
      <c r="T381" s="232">
        <f>S381*H381</f>
        <v>0</v>
      </c>
      <c r="U381" s="232">
        <v>0</v>
      </c>
      <c r="V381" s="232">
        <f>U381*H381</f>
        <v>0</v>
      </c>
      <c r="W381" s="232">
        <v>0</v>
      </c>
      <c r="X381" s="233">
        <f>W381*H381</f>
        <v>0</v>
      </c>
      <c r="Y381" s="39"/>
      <c r="Z381" s="39"/>
      <c r="AA381" s="39"/>
      <c r="AB381" s="39"/>
      <c r="AC381" s="39"/>
      <c r="AD381" s="39"/>
      <c r="AE381" s="39"/>
      <c r="AR381" s="234" t="s">
        <v>774</v>
      </c>
      <c r="AT381" s="234" t="s">
        <v>169</v>
      </c>
      <c r="AU381" s="234" t="s">
        <v>88</v>
      </c>
      <c r="AY381" s="18" t="s">
        <v>167</v>
      </c>
      <c r="BE381" s="235">
        <f>IF(O381="základní",K381,0)</f>
        <v>0</v>
      </c>
      <c r="BF381" s="235">
        <f>IF(O381="snížená",K381,0)</f>
        <v>0</v>
      </c>
      <c r="BG381" s="235">
        <f>IF(O381="zákl. přenesená",K381,0)</f>
        <v>0</v>
      </c>
      <c r="BH381" s="235">
        <f>IF(O381="sníž. přenesená",K381,0)</f>
        <v>0</v>
      </c>
      <c r="BI381" s="235">
        <f>IF(O381="nulová",K381,0)</f>
        <v>0</v>
      </c>
      <c r="BJ381" s="18" t="s">
        <v>86</v>
      </c>
      <c r="BK381" s="235">
        <f>ROUND(P381*H381,2)</f>
        <v>0</v>
      </c>
      <c r="BL381" s="18" t="s">
        <v>774</v>
      </c>
      <c r="BM381" s="234" t="s">
        <v>2912</v>
      </c>
    </row>
    <row r="382" s="2" customFormat="1">
      <c r="A382" s="39"/>
      <c r="B382" s="40"/>
      <c r="C382" s="41"/>
      <c r="D382" s="236" t="s">
        <v>176</v>
      </c>
      <c r="E382" s="41"/>
      <c r="F382" s="237" t="s">
        <v>2913</v>
      </c>
      <c r="G382" s="41"/>
      <c r="H382" s="41"/>
      <c r="I382" s="238"/>
      <c r="J382" s="238"/>
      <c r="K382" s="41"/>
      <c r="L382" s="41"/>
      <c r="M382" s="45"/>
      <c r="N382" s="239"/>
      <c r="O382" s="240"/>
      <c r="P382" s="92"/>
      <c r="Q382" s="92"/>
      <c r="R382" s="92"/>
      <c r="S382" s="92"/>
      <c r="T382" s="92"/>
      <c r="U382" s="92"/>
      <c r="V382" s="92"/>
      <c r="W382" s="92"/>
      <c r="X382" s="93"/>
      <c r="Y382" s="39"/>
      <c r="Z382" s="39"/>
      <c r="AA382" s="39"/>
      <c r="AB382" s="39"/>
      <c r="AC382" s="39"/>
      <c r="AD382" s="39"/>
      <c r="AE382" s="39"/>
      <c r="AT382" s="18" t="s">
        <v>176</v>
      </c>
      <c r="AU382" s="18" t="s">
        <v>88</v>
      </c>
    </row>
    <row r="383" s="2" customFormat="1">
      <c r="A383" s="39"/>
      <c r="B383" s="40"/>
      <c r="C383" s="41"/>
      <c r="D383" s="241" t="s">
        <v>178</v>
      </c>
      <c r="E383" s="41"/>
      <c r="F383" s="242" t="s">
        <v>2914</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178</v>
      </c>
      <c r="AU383" s="18" t="s">
        <v>88</v>
      </c>
    </row>
    <row r="384" s="2" customFormat="1" ht="24.15" customHeight="1">
      <c r="A384" s="39"/>
      <c r="B384" s="40"/>
      <c r="C384" s="222" t="s">
        <v>1013</v>
      </c>
      <c r="D384" s="222" t="s">
        <v>169</v>
      </c>
      <c r="E384" s="223" t="s">
        <v>2915</v>
      </c>
      <c r="F384" s="224" t="s">
        <v>2916</v>
      </c>
      <c r="G384" s="225" t="s">
        <v>576</v>
      </c>
      <c r="H384" s="226">
        <v>95</v>
      </c>
      <c r="I384" s="227"/>
      <c r="J384" s="227"/>
      <c r="K384" s="228">
        <f>ROUND(P384*H384,2)</f>
        <v>0</v>
      </c>
      <c r="L384" s="224" t="s">
        <v>478</v>
      </c>
      <c r="M384" s="45"/>
      <c r="N384" s="229" t="s">
        <v>1</v>
      </c>
      <c r="O384" s="230" t="s">
        <v>41</v>
      </c>
      <c r="P384" s="231">
        <f>I384+J384</f>
        <v>0</v>
      </c>
      <c r="Q384" s="231">
        <f>ROUND(I384*H384,2)</f>
        <v>0</v>
      </c>
      <c r="R384" s="231">
        <f>ROUND(J384*H384,2)</f>
        <v>0</v>
      </c>
      <c r="S384" s="92"/>
      <c r="T384" s="232">
        <f>S384*H384</f>
        <v>0</v>
      </c>
      <c r="U384" s="232">
        <v>0</v>
      </c>
      <c r="V384" s="232">
        <f>U384*H384</f>
        <v>0</v>
      </c>
      <c r="W384" s="232">
        <v>0</v>
      </c>
      <c r="X384" s="233">
        <f>W384*H384</f>
        <v>0</v>
      </c>
      <c r="Y384" s="39"/>
      <c r="Z384" s="39"/>
      <c r="AA384" s="39"/>
      <c r="AB384" s="39"/>
      <c r="AC384" s="39"/>
      <c r="AD384" s="39"/>
      <c r="AE384" s="39"/>
      <c r="AR384" s="234" t="s">
        <v>774</v>
      </c>
      <c r="AT384" s="234" t="s">
        <v>169</v>
      </c>
      <c r="AU384" s="234" t="s">
        <v>88</v>
      </c>
      <c r="AY384" s="18" t="s">
        <v>167</v>
      </c>
      <c r="BE384" s="235">
        <f>IF(O384="základní",K384,0)</f>
        <v>0</v>
      </c>
      <c r="BF384" s="235">
        <f>IF(O384="snížená",K384,0)</f>
        <v>0</v>
      </c>
      <c r="BG384" s="235">
        <f>IF(O384="zákl. přenesená",K384,0)</f>
        <v>0</v>
      </c>
      <c r="BH384" s="235">
        <f>IF(O384="sníž. přenesená",K384,0)</f>
        <v>0</v>
      </c>
      <c r="BI384" s="235">
        <f>IF(O384="nulová",K384,0)</f>
        <v>0</v>
      </c>
      <c r="BJ384" s="18" t="s">
        <v>86</v>
      </c>
      <c r="BK384" s="235">
        <f>ROUND(P384*H384,2)</f>
        <v>0</v>
      </c>
      <c r="BL384" s="18" t="s">
        <v>774</v>
      </c>
      <c r="BM384" s="234" t="s">
        <v>2917</v>
      </c>
    </row>
    <row r="385" s="2" customFormat="1">
      <c r="A385" s="39"/>
      <c r="B385" s="40"/>
      <c r="C385" s="41"/>
      <c r="D385" s="236" t="s">
        <v>176</v>
      </c>
      <c r="E385" s="41"/>
      <c r="F385" s="237" t="s">
        <v>2918</v>
      </c>
      <c r="G385" s="41"/>
      <c r="H385" s="41"/>
      <c r="I385" s="238"/>
      <c r="J385" s="238"/>
      <c r="K385" s="41"/>
      <c r="L385" s="41"/>
      <c r="M385" s="45"/>
      <c r="N385" s="239"/>
      <c r="O385" s="240"/>
      <c r="P385" s="92"/>
      <c r="Q385" s="92"/>
      <c r="R385" s="92"/>
      <c r="S385" s="92"/>
      <c r="T385" s="92"/>
      <c r="U385" s="92"/>
      <c r="V385" s="92"/>
      <c r="W385" s="92"/>
      <c r="X385" s="93"/>
      <c r="Y385" s="39"/>
      <c r="Z385" s="39"/>
      <c r="AA385" s="39"/>
      <c r="AB385" s="39"/>
      <c r="AC385" s="39"/>
      <c r="AD385" s="39"/>
      <c r="AE385" s="39"/>
      <c r="AT385" s="18" t="s">
        <v>176</v>
      </c>
      <c r="AU385" s="18" t="s">
        <v>88</v>
      </c>
    </row>
    <row r="386" s="2" customFormat="1">
      <c r="A386" s="39"/>
      <c r="B386" s="40"/>
      <c r="C386" s="41"/>
      <c r="D386" s="241" t="s">
        <v>178</v>
      </c>
      <c r="E386" s="41"/>
      <c r="F386" s="242" t="s">
        <v>2919</v>
      </c>
      <c r="G386" s="41"/>
      <c r="H386" s="41"/>
      <c r="I386" s="238"/>
      <c r="J386" s="238"/>
      <c r="K386" s="41"/>
      <c r="L386" s="41"/>
      <c r="M386" s="45"/>
      <c r="N386" s="239"/>
      <c r="O386" s="240"/>
      <c r="P386" s="92"/>
      <c r="Q386" s="92"/>
      <c r="R386" s="92"/>
      <c r="S386" s="92"/>
      <c r="T386" s="92"/>
      <c r="U386" s="92"/>
      <c r="V386" s="92"/>
      <c r="W386" s="92"/>
      <c r="X386" s="93"/>
      <c r="Y386" s="39"/>
      <c r="Z386" s="39"/>
      <c r="AA386" s="39"/>
      <c r="AB386" s="39"/>
      <c r="AC386" s="39"/>
      <c r="AD386" s="39"/>
      <c r="AE386" s="39"/>
      <c r="AT386" s="18" t="s">
        <v>178</v>
      </c>
      <c r="AU386" s="18" t="s">
        <v>88</v>
      </c>
    </row>
    <row r="387" s="2" customFormat="1" ht="37.8" customHeight="1">
      <c r="A387" s="39"/>
      <c r="B387" s="40"/>
      <c r="C387" s="222" t="s">
        <v>1019</v>
      </c>
      <c r="D387" s="222" t="s">
        <v>169</v>
      </c>
      <c r="E387" s="223" t="s">
        <v>2920</v>
      </c>
      <c r="F387" s="224" t="s">
        <v>2921</v>
      </c>
      <c r="G387" s="225" t="s">
        <v>433</v>
      </c>
      <c r="H387" s="226">
        <v>7.7960000000000003</v>
      </c>
      <c r="I387" s="227"/>
      <c r="J387" s="227"/>
      <c r="K387" s="228">
        <f>ROUND(P387*H387,2)</f>
        <v>0</v>
      </c>
      <c r="L387" s="224" t="s">
        <v>478</v>
      </c>
      <c r="M387" s="45"/>
      <c r="N387" s="229" t="s">
        <v>1</v>
      </c>
      <c r="O387" s="230" t="s">
        <v>41</v>
      </c>
      <c r="P387" s="231">
        <f>I387+J387</f>
        <v>0</v>
      </c>
      <c r="Q387" s="231">
        <f>ROUND(I387*H387,2)</f>
        <v>0</v>
      </c>
      <c r="R387" s="231">
        <f>ROUND(J387*H387,2)</f>
        <v>0</v>
      </c>
      <c r="S387" s="92"/>
      <c r="T387" s="232">
        <f>S387*H387</f>
        <v>0</v>
      </c>
      <c r="U387" s="232">
        <v>0</v>
      </c>
      <c r="V387" s="232">
        <f>U387*H387</f>
        <v>0</v>
      </c>
      <c r="W387" s="232">
        <v>0</v>
      </c>
      <c r="X387" s="233">
        <f>W387*H387</f>
        <v>0</v>
      </c>
      <c r="Y387" s="39"/>
      <c r="Z387" s="39"/>
      <c r="AA387" s="39"/>
      <c r="AB387" s="39"/>
      <c r="AC387" s="39"/>
      <c r="AD387" s="39"/>
      <c r="AE387" s="39"/>
      <c r="AR387" s="234" t="s">
        <v>774</v>
      </c>
      <c r="AT387" s="234" t="s">
        <v>169</v>
      </c>
      <c r="AU387" s="234" t="s">
        <v>88</v>
      </c>
      <c r="AY387" s="18" t="s">
        <v>167</v>
      </c>
      <c r="BE387" s="235">
        <f>IF(O387="základní",K387,0)</f>
        <v>0</v>
      </c>
      <c r="BF387" s="235">
        <f>IF(O387="snížená",K387,0)</f>
        <v>0</v>
      </c>
      <c r="BG387" s="235">
        <f>IF(O387="zákl. přenesená",K387,0)</f>
        <v>0</v>
      </c>
      <c r="BH387" s="235">
        <f>IF(O387="sníž. přenesená",K387,0)</f>
        <v>0</v>
      </c>
      <c r="BI387" s="235">
        <f>IF(O387="nulová",K387,0)</f>
        <v>0</v>
      </c>
      <c r="BJ387" s="18" t="s">
        <v>86</v>
      </c>
      <c r="BK387" s="235">
        <f>ROUND(P387*H387,2)</f>
        <v>0</v>
      </c>
      <c r="BL387" s="18" t="s">
        <v>774</v>
      </c>
      <c r="BM387" s="234" t="s">
        <v>2922</v>
      </c>
    </row>
    <row r="388" s="2" customFormat="1">
      <c r="A388" s="39"/>
      <c r="B388" s="40"/>
      <c r="C388" s="41"/>
      <c r="D388" s="236" t="s">
        <v>176</v>
      </c>
      <c r="E388" s="41"/>
      <c r="F388" s="237" t="s">
        <v>2923</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176</v>
      </c>
      <c r="AU388" s="18" t="s">
        <v>88</v>
      </c>
    </row>
    <row r="389" s="2" customFormat="1">
      <c r="A389" s="39"/>
      <c r="B389" s="40"/>
      <c r="C389" s="41"/>
      <c r="D389" s="241" t="s">
        <v>178</v>
      </c>
      <c r="E389" s="41"/>
      <c r="F389" s="242" t="s">
        <v>2924</v>
      </c>
      <c r="G389" s="41"/>
      <c r="H389" s="41"/>
      <c r="I389" s="238"/>
      <c r="J389" s="238"/>
      <c r="K389" s="41"/>
      <c r="L389" s="41"/>
      <c r="M389" s="45"/>
      <c r="N389" s="239"/>
      <c r="O389" s="240"/>
      <c r="P389" s="92"/>
      <c r="Q389" s="92"/>
      <c r="R389" s="92"/>
      <c r="S389" s="92"/>
      <c r="T389" s="92"/>
      <c r="U389" s="92"/>
      <c r="V389" s="92"/>
      <c r="W389" s="92"/>
      <c r="X389" s="93"/>
      <c r="Y389" s="39"/>
      <c r="Z389" s="39"/>
      <c r="AA389" s="39"/>
      <c r="AB389" s="39"/>
      <c r="AC389" s="39"/>
      <c r="AD389" s="39"/>
      <c r="AE389" s="39"/>
      <c r="AT389" s="18" t="s">
        <v>178</v>
      </c>
      <c r="AU389" s="18" t="s">
        <v>88</v>
      </c>
    </row>
    <row r="390" s="2" customFormat="1" ht="37.8" customHeight="1">
      <c r="A390" s="39"/>
      <c r="B390" s="40"/>
      <c r="C390" s="222" t="s">
        <v>1022</v>
      </c>
      <c r="D390" s="222" t="s">
        <v>169</v>
      </c>
      <c r="E390" s="223" t="s">
        <v>2925</v>
      </c>
      <c r="F390" s="224" t="s">
        <v>2926</v>
      </c>
      <c r="G390" s="225" t="s">
        <v>433</v>
      </c>
      <c r="H390" s="226">
        <v>148.124</v>
      </c>
      <c r="I390" s="227"/>
      <c r="J390" s="227"/>
      <c r="K390" s="228">
        <f>ROUND(P390*H390,2)</f>
        <v>0</v>
      </c>
      <c r="L390" s="224" t="s">
        <v>478</v>
      </c>
      <c r="M390" s="45"/>
      <c r="N390" s="229" t="s">
        <v>1</v>
      </c>
      <c r="O390" s="230" t="s">
        <v>41</v>
      </c>
      <c r="P390" s="231">
        <f>I390+J390</f>
        <v>0</v>
      </c>
      <c r="Q390" s="231">
        <f>ROUND(I390*H390,2)</f>
        <v>0</v>
      </c>
      <c r="R390" s="231">
        <f>ROUND(J390*H390,2)</f>
        <v>0</v>
      </c>
      <c r="S390" s="92"/>
      <c r="T390" s="232">
        <f>S390*H390</f>
        <v>0</v>
      </c>
      <c r="U390" s="232">
        <v>0</v>
      </c>
      <c r="V390" s="232">
        <f>U390*H390</f>
        <v>0</v>
      </c>
      <c r="W390" s="232">
        <v>0</v>
      </c>
      <c r="X390" s="233">
        <f>W390*H390</f>
        <v>0</v>
      </c>
      <c r="Y390" s="39"/>
      <c r="Z390" s="39"/>
      <c r="AA390" s="39"/>
      <c r="AB390" s="39"/>
      <c r="AC390" s="39"/>
      <c r="AD390" s="39"/>
      <c r="AE390" s="39"/>
      <c r="AR390" s="234" t="s">
        <v>774</v>
      </c>
      <c r="AT390" s="234" t="s">
        <v>169</v>
      </c>
      <c r="AU390" s="234" t="s">
        <v>88</v>
      </c>
      <c r="AY390" s="18" t="s">
        <v>167</v>
      </c>
      <c r="BE390" s="235">
        <f>IF(O390="základní",K390,0)</f>
        <v>0</v>
      </c>
      <c r="BF390" s="235">
        <f>IF(O390="snížená",K390,0)</f>
        <v>0</v>
      </c>
      <c r="BG390" s="235">
        <f>IF(O390="zákl. přenesená",K390,0)</f>
        <v>0</v>
      </c>
      <c r="BH390" s="235">
        <f>IF(O390="sníž. přenesená",K390,0)</f>
        <v>0</v>
      </c>
      <c r="BI390" s="235">
        <f>IF(O390="nulová",K390,0)</f>
        <v>0</v>
      </c>
      <c r="BJ390" s="18" t="s">
        <v>86</v>
      </c>
      <c r="BK390" s="235">
        <f>ROUND(P390*H390,2)</f>
        <v>0</v>
      </c>
      <c r="BL390" s="18" t="s">
        <v>774</v>
      </c>
      <c r="BM390" s="234" t="s">
        <v>2927</v>
      </c>
    </row>
    <row r="391" s="2" customFormat="1">
      <c r="A391" s="39"/>
      <c r="B391" s="40"/>
      <c r="C391" s="41"/>
      <c r="D391" s="236" t="s">
        <v>176</v>
      </c>
      <c r="E391" s="41"/>
      <c r="F391" s="237" t="s">
        <v>2928</v>
      </c>
      <c r="G391" s="41"/>
      <c r="H391" s="41"/>
      <c r="I391" s="238"/>
      <c r="J391" s="238"/>
      <c r="K391" s="41"/>
      <c r="L391" s="41"/>
      <c r="M391" s="45"/>
      <c r="N391" s="239"/>
      <c r="O391" s="240"/>
      <c r="P391" s="92"/>
      <c r="Q391" s="92"/>
      <c r="R391" s="92"/>
      <c r="S391" s="92"/>
      <c r="T391" s="92"/>
      <c r="U391" s="92"/>
      <c r="V391" s="92"/>
      <c r="W391" s="92"/>
      <c r="X391" s="93"/>
      <c r="Y391" s="39"/>
      <c r="Z391" s="39"/>
      <c r="AA391" s="39"/>
      <c r="AB391" s="39"/>
      <c r="AC391" s="39"/>
      <c r="AD391" s="39"/>
      <c r="AE391" s="39"/>
      <c r="AT391" s="18" t="s">
        <v>176</v>
      </c>
      <c r="AU391" s="18" t="s">
        <v>88</v>
      </c>
    </row>
    <row r="392" s="2" customFormat="1">
      <c r="A392" s="39"/>
      <c r="B392" s="40"/>
      <c r="C392" s="41"/>
      <c r="D392" s="241" t="s">
        <v>178</v>
      </c>
      <c r="E392" s="41"/>
      <c r="F392" s="242" t="s">
        <v>2929</v>
      </c>
      <c r="G392" s="41"/>
      <c r="H392" s="41"/>
      <c r="I392" s="238"/>
      <c r="J392" s="238"/>
      <c r="K392" s="41"/>
      <c r="L392" s="41"/>
      <c r="M392" s="45"/>
      <c r="N392" s="239"/>
      <c r="O392" s="240"/>
      <c r="P392" s="92"/>
      <c r="Q392" s="92"/>
      <c r="R392" s="92"/>
      <c r="S392" s="92"/>
      <c r="T392" s="92"/>
      <c r="U392" s="92"/>
      <c r="V392" s="92"/>
      <c r="W392" s="92"/>
      <c r="X392" s="93"/>
      <c r="Y392" s="39"/>
      <c r="Z392" s="39"/>
      <c r="AA392" s="39"/>
      <c r="AB392" s="39"/>
      <c r="AC392" s="39"/>
      <c r="AD392" s="39"/>
      <c r="AE392" s="39"/>
      <c r="AT392" s="18" t="s">
        <v>178</v>
      </c>
      <c r="AU392" s="18" t="s">
        <v>88</v>
      </c>
    </row>
    <row r="393" s="2" customFormat="1">
      <c r="A393" s="39"/>
      <c r="B393" s="40"/>
      <c r="C393" s="41"/>
      <c r="D393" s="236" t="s">
        <v>186</v>
      </c>
      <c r="E393" s="41"/>
      <c r="F393" s="243" t="s">
        <v>2930</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186</v>
      </c>
      <c r="AU393" s="18" t="s">
        <v>88</v>
      </c>
    </row>
    <row r="394" s="13" customFormat="1">
      <c r="A394" s="13"/>
      <c r="B394" s="244"/>
      <c r="C394" s="245"/>
      <c r="D394" s="236" t="s">
        <v>304</v>
      </c>
      <c r="E394" s="268" t="s">
        <v>1</v>
      </c>
      <c r="F394" s="246" t="s">
        <v>2931</v>
      </c>
      <c r="G394" s="245"/>
      <c r="H394" s="247">
        <v>148.124</v>
      </c>
      <c r="I394" s="248"/>
      <c r="J394" s="248"/>
      <c r="K394" s="245"/>
      <c r="L394" s="245"/>
      <c r="M394" s="249"/>
      <c r="N394" s="250"/>
      <c r="O394" s="251"/>
      <c r="P394" s="251"/>
      <c r="Q394" s="251"/>
      <c r="R394" s="251"/>
      <c r="S394" s="251"/>
      <c r="T394" s="251"/>
      <c r="U394" s="251"/>
      <c r="V394" s="251"/>
      <c r="W394" s="251"/>
      <c r="X394" s="252"/>
      <c r="Y394" s="13"/>
      <c r="Z394" s="13"/>
      <c r="AA394" s="13"/>
      <c r="AB394" s="13"/>
      <c r="AC394" s="13"/>
      <c r="AD394" s="13"/>
      <c r="AE394" s="13"/>
      <c r="AT394" s="253" t="s">
        <v>304</v>
      </c>
      <c r="AU394" s="253" t="s">
        <v>88</v>
      </c>
      <c r="AV394" s="13" t="s">
        <v>88</v>
      </c>
      <c r="AW394" s="13" t="s">
        <v>5</v>
      </c>
      <c r="AX394" s="13" t="s">
        <v>86</v>
      </c>
      <c r="AY394" s="253" t="s">
        <v>167</v>
      </c>
    </row>
    <row r="395" s="2" customFormat="1" ht="24.15" customHeight="1">
      <c r="A395" s="39"/>
      <c r="B395" s="40"/>
      <c r="C395" s="222" t="s">
        <v>1029</v>
      </c>
      <c r="D395" s="222" t="s">
        <v>169</v>
      </c>
      <c r="E395" s="223" t="s">
        <v>2932</v>
      </c>
      <c r="F395" s="224" t="s">
        <v>2933</v>
      </c>
      <c r="G395" s="225" t="s">
        <v>348</v>
      </c>
      <c r="H395" s="226">
        <v>14.811999999999999</v>
      </c>
      <c r="I395" s="227"/>
      <c r="J395" s="227"/>
      <c r="K395" s="228">
        <f>ROUND(P395*H395,2)</f>
        <v>0</v>
      </c>
      <c r="L395" s="224" t="s">
        <v>478</v>
      </c>
      <c r="M395" s="45"/>
      <c r="N395" s="229" t="s">
        <v>1</v>
      </c>
      <c r="O395" s="230" t="s">
        <v>41</v>
      </c>
      <c r="P395" s="231">
        <f>I395+J395</f>
        <v>0</v>
      </c>
      <c r="Q395" s="231">
        <f>ROUND(I395*H395,2)</f>
        <v>0</v>
      </c>
      <c r="R395" s="231">
        <f>ROUND(J395*H395,2)</f>
        <v>0</v>
      </c>
      <c r="S395" s="92"/>
      <c r="T395" s="232">
        <f>S395*H395</f>
        <v>0</v>
      </c>
      <c r="U395" s="232">
        <v>0</v>
      </c>
      <c r="V395" s="232">
        <f>U395*H395</f>
        <v>0</v>
      </c>
      <c r="W395" s="232">
        <v>0</v>
      </c>
      <c r="X395" s="233">
        <f>W395*H395</f>
        <v>0</v>
      </c>
      <c r="Y395" s="39"/>
      <c r="Z395" s="39"/>
      <c r="AA395" s="39"/>
      <c r="AB395" s="39"/>
      <c r="AC395" s="39"/>
      <c r="AD395" s="39"/>
      <c r="AE395" s="39"/>
      <c r="AR395" s="234" t="s">
        <v>774</v>
      </c>
      <c r="AT395" s="234" t="s">
        <v>169</v>
      </c>
      <c r="AU395" s="234" t="s">
        <v>88</v>
      </c>
      <c r="AY395" s="18" t="s">
        <v>167</v>
      </c>
      <c r="BE395" s="235">
        <f>IF(O395="základní",K395,0)</f>
        <v>0</v>
      </c>
      <c r="BF395" s="235">
        <f>IF(O395="snížená",K395,0)</f>
        <v>0</v>
      </c>
      <c r="BG395" s="235">
        <f>IF(O395="zákl. přenesená",K395,0)</f>
        <v>0</v>
      </c>
      <c r="BH395" s="235">
        <f>IF(O395="sníž. přenesená",K395,0)</f>
        <v>0</v>
      </c>
      <c r="BI395" s="235">
        <f>IF(O395="nulová",K395,0)</f>
        <v>0</v>
      </c>
      <c r="BJ395" s="18" t="s">
        <v>86</v>
      </c>
      <c r="BK395" s="235">
        <f>ROUND(P395*H395,2)</f>
        <v>0</v>
      </c>
      <c r="BL395" s="18" t="s">
        <v>774</v>
      </c>
      <c r="BM395" s="234" t="s">
        <v>2934</v>
      </c>
    </row>
    <row r="396" s="2" customFormat="1">
      <c r="A396" s="39"/>
      <c r="B396" s="40"/>
      <c r="C396" s="41"/>
      <c r="D396" s="236" t="s">
        <v>176</v>
      </c>
      <c r="E396" s="41"/>
      <c r="F396" s="237" t="s">
        <v>2935</v>
      </c>
      <c r="G396" s="41"/>
      <c r="H396" s="41"/>
      <c r="I396" s="238"/>
      <c r="J396" s="238"/>
      <c r="K396" s="41"/>
      <c r="L396" s="41"/>
      <c r="M396" s="45"/>
      <c r="N396" s="239"/>
      <c r="O396" s="240"/>
      <c r="P396" s="92"/>
      <c r="Q396" s="92"/>
      <c r="R396" s="92"/>
      <c r="S396" s="92"/>
      <c r="T396" s="92"/>
      <c r="U396" s="92"/>
      <c r="V396" s="92"/>
      <c r="W396" s="92"/>
      <c r="X396" s="93"/>
      <c r="Y396" s="39"/>
      <c r="Z396" s="39"/>
      <c r="AA396" s="39"/>
      <c r="AB396" s="39"/>
      <c r="AC396" s="39"/>
      <c r="AD396" s="39"/>
      <c r="AE396" s="39"/>
      <c r="AT396" s="18" t="s">
        <v>176</v>
      </c>
      <c r="AU396" s="18" t="s">
        <v>88</v>
      </c>
    </row>
    <row r="397" s="2" customFormat="1">
      <c r="A397" s="39"/>
      <c r="B397" s="40"/>
      <c r="C397" s="41"/>
      <c r="D397" s="241" t="s">
        <v>178</v>
      </c>
      <c r="E397" s="41"/>
      <c r="F397" s="242" t="s">
        <v>2936</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178</v>
      </c>
      <c r="AU397" s="18" t="s">
        <v>88</v>
      </c>
    </row>
    <row r="398" s="13" customFormat="1">
      <c r="A398" s="13"/>
      <c r="B398" s="244"/>
      <c r="C398" s="245"/>
      <c r="D398" s="236" t="s">
        <v>304</v>
      </c>
      <c r="E398" s="268" t="s">
        <v>1</v>
      </c>
      <c r="F398" s="246" t="s">
        <v>2937</v>
      </c>
      <c r="G398" s="245"/>
      <c r="H398" s="247">
        <v>14.811999999999999</v>
      </c>
      <c r="I398" s="248"/>
      <c r="J398" s="248"/>
      <c r="K398" s="245"/>
      <c r="L398" s="245"/>
      <c r="M398" s="249"/>
      <c r="N398" s="250"/>
      <c r="O398" s="251"/>
      <c r="P398" s="251"/>
      <c r="Q398" s="251"/>
      <c r="R398" s="251"/>
      <c r="S398" s="251"/>
      <c r="T398" s="251"/>
      <c r="U398" s="251"/>
      <c r="V398" s="251"/>
      <c r="W398" s="251"/>
      <c r="X398" s="252"/>
      <c r="Y398" s="13"/>
      <c r="Z398" s="13"/>
      <c r="AA398" s="13"/>
      <c r="AB398" s="13"/>
      <c r="AC398" s="13"/>
      <c r="AD398" s="13"/>
      <c r="AE398" s="13"/>
      <c r="AT398" s="253" t="s">
        <v>304</v>
      </c>
      <c r="AU398" s="253" t="s">
        <v>88</v>
      </c>
      <c r="AV398" s="13" t="s">
        <v>88</v>
      </c>
      <c r="AW398" s="13" t="s">
        <v>5</v>
      </c>
      <c r="AX398" s="13" t="s">
        <v>86</v>
      </c>
      <c r="AY398" s="253" t="s">
        <v>167</v>
      </c>
    </row>
    <row r="399" s="2" customFormat="1" ht="24.15" customHeight="1">
      <c r="A399" s="39"/>
      <c r="B399" s="40"/>
      <c r="C399" s="222" t="s">
        <v>1043</v>
      </c>
      <c r="D399" s="222" t="s">
        <v>169</v>
      </c>
      <c r="E399" s="223" t="s">
        <v>2938</v>
      </c>
      <c r="F399" s="224" t="s">
        <v>2939</v>
      </c>
      <c r="G399" s="225" t="s">
        <v>576</v>
      </c>
      <c r="H399" s="226">
        <v>588</v>
      </c>
      <c r="I399" s="227"/>
      <c r="J399" s="227"/>
      <c r="K399" s="228">
        <f>ROUND(P399*H399,2)</f>
        <v>0</v>
      </c>
      <c r="L399" s="224" t="s">
        <v>478</v>
      </c>
      <c r="M399" s="45"/>
      <c r="N399" s="229" t="s">
        <v>1</v>
      </c>
      <c r="O399" s="230" t="s">
        <v>41</v>
      </c>
      <c r="P399" s="231">
        <f>I399+J399</f>
        <v>0</v>
      </c>
      <c r="Q399" s="231">
        <f>ROUND(I399*H399,2)</f>
        <v>0</v>
      </c>
      <c r="R399" s="231">
        <f>ROUND(J399*H399,2)</f>
        <v>0</v>
      </c>
      <c r="S399" s="92"/>
      <c r="T399" s="232">
        <f>S399*H399</f>
        <v>0</v>
      </c>
      <c r="U399" s="232">
        <v>0</v>
      </c>
      <c r="V399" s="232">
        <f>U399*H399</f>
        <v>0</v>
      </c>
      <c r="W399" s="232">
        <v>0</v>
      </c>
      <c r="X399" s="233">
        <f>W399*H399</f>
        <v>0</v>
      </c>
      <c r="Y399" s="39"/>
      <c r="Z399" s="39"/>
      <c r="AA399" s="39"/>
      <c r="AB399" s="39"/>
      <c r="AC399" s="39"/>
      <c r="AD399" s="39"/>
      <c r="AE399" s="39"/>
      <c r="AR399" s="234" t="s">
        <v>774</v>
      </c>
      <c r="AT399" s="234" t="s">
        <v>169</v>
      </c>
      <c r="AU399" s="234" t="s">
        <v>88</v>
      </c>
      <c r="AY399" s="18" t="s">
        <v>167</v>
      </c>
      <c r="BE399" s="235">
        <f>IF(O399="základní",K399,0)</f>
        <v>0</v>
      </c>
      <c r="BF399" s="235">
        <f>IF(O399="snížená",K399,0)</f>
        <v>0</v>
      </c>
      <c r="BG399" s="235">
        <f>IF(O399="zákl. přenesená",K399,0)</f>
        <v>0</v>
      </c>
      <c r="BH399" s="235">
        <f>IF(O399="sníž. přenesená",K399,0)</f>
        <v>0</v>
      </c>
      <c r="BI399" s="235">
        <f>IF(O399="nulová",K399,0)</f>
        <v>0</v>
      </c>
      <c r="BJ399" s="18" t="s">
        <v>86</v>
      </c>
      <c r="BK399" s="235">
        <f>ROUND(P399*H399,2)</f>
        <v>0</v>
      </c>
      <c r="BL399" s="18" t="s">
        <v>774</v>
      </c>
      <c r="BM399" s="234" t="s">
        <v>2940</v>
      </c>
    </row>
    <row r="400" s="2" customFormat="1">
      <c r="A400" s="39"/>
      <c r="B400" s="40"/>
      <c r="C400" s="41"/>
      <c r="D400" s="236" t="s">
        <v>176</v>
      </c>
      <c r="E400" s="41"/>
      <c r="F400" s="237" t="s">
        <v>2941</v>
      </c>
      <c r="G400" s="41"/>
      <c r="H400" s="41"/>
      <c r="I400" s="238"/>
      <c r="J400" s="238"/>
      <c r="K400" s="41"/>
      <c r="L400" s="41"/>
      <c r="M400" s="45"/>
      <c r="N400" s="239"/>
      <c r="O400" s="240"/>
      <c r="P400" s="92"/>
      <c r="Q400" s="92"/>
      <c r="R400" s="92"/>
      <c r="S400" s="92"/>
      <c r="T400" s="92"/>
      <c r="U400" s="92"/>
      <c r="V400" s="92"/>
      <c r="W400" s="92"/>
      <c r="X400" s="93"/>
      <c r="Y400" s="39"/>
      <c r="Z400" s="39"/>
      <c r="AA400" s="39"/>
      <c r="AB400" s="39"/>
      <c r="AC400" s="39"/>
      <c r="AD400" s="39"/>
      <c r="AE400" s="39"/>
      <c r="AT400" s="18" t="s">
        <v>176</v>
      </c>
      <c r="AU400" s="18" t="s">
        <v>88</v>
      </c>
    </row>
    <row r="401" s="2" customFormat="1">
      <c r="A401" s="39"/>
      <c r="B401" s="40"/>
      <c r="C401" s="41"/>
      <c r="D401" s="241" t="s">
        <v>178</v>
      </c>
      <c r="E401" s="41"/>
      <c r="F401" s="242" t="s">
        <v>2942</v>
      </c>
      <c r="G401" s="41"/>
      <c r="H401" s="41"/>
      <c r="I401" s="238"/>
      <c r="J401" s="238"/>
      <c r="K401" s="41"/>
      <c r="L401" s="41"/>
      <c r="M401" s="45"/>
      <c r="N401" s="239"/>
      <c r="O401" s="240"/>
      <c r="P401" s="92"/>
      <c r="Q401" s="92"/>
      <c r="R401" s="92"/>
      <c r="S401" s="92"/>
      <c r="T401" s="92"/>
      <c r="U401" s="92"/>
      <c r="V401" s="92"/>
      <c r="W401" s="92"/>
      <c r="X401" s="93"/>
      <c r="Y401" s="39"/>
      <c r="Z401" s="39"/>
      <c r="AA401" s="39"/>
      <c r="AB401" s="39"/>
      <c r="AC401" s="39"/>
      <c r="AD401" s="39"/>
      <c r="AE401" s="39"/>
      <c r="AT401" s="18" t="s">
        <v>178</v>
      </c>
      <c r="AU401" s="18" t="s">
        <v>88</v>
      </c>
    </row>
    <row r="402" s="2" customFormat="1" ht="24.15" customHeight="1">
      <c r="A402" s="39"/>
      <c r="B402" s="40"/>
      <c r="C402" s="222" t="s">
        <v>1049</v>
      </c>
      <c r="D402" s="222" t="s">
        <v>169</v>
      </c>
      <c r="E402" s="223" t="s">
        <v>2943</v>
      </c>
      <c r="F402" s="224" t="s">
        <v>2944</v>
      </c>
      <c r="G402" s="225" t="s">
        <v>576</v>
      </c>
      <c r="H402" s="226">
        <v>97</v>
      </c>
      <c r="I402" s="227"/>
      <c r="J402" s="227"/>
      <c r="K402" s="228">
        <f>ROUND(P402*H402,2)</f>
        <v>0</v>
      </c>
      <c r="L402" s="224" t="s">
        <v>478</v>
      </c>
      <c r="M402" s="45"/>
      <c r="N402" s="229" t="s">
        <v>1</v>
      </c>
      <c r="O402" s="230" t="s">
        <v>41</v>
      </c>
      <c r="P402" s="231">
        <f>I402+J402</f>
        <v>0</v>
      </c>
      <c r="Q402" s="231">
        <f>ROUND(I402*H402,2)</f>
        <v>0</v>
      </c>
      <c r="R402" s="231">
        <f>ROUND(J402*H402,2)</f>
        <v>0</v>
      </c>
      <c r="S402" s="92"/>
      <c r="T402" s="232">
        <f>S402*H402</f>
        <v>0</v>
      </c>
      <c r="U402" s="232">
        <v>0</v>
      </c>
      <c r="V402" s="232">
        <f>U402*H402</f>
        <v>0</v>
      </c>
      <c r="W402" s="232">
        <v>0</v>
      </c>
      <c r="X402" s="233">
        <f>W402*H402</f>
        <v>0</v>
      </c>
      <c r="Y402" s="39"/>
      <c r="Z402" s="39"/>
      <c r="AA402" s="39"/>
      <c r="AB402" s="39"/>
      <c r="AC402" s="39"/>
      <c r="AD402" s="39"/>
      <c r="AE402" s="39"/>
      <c r="AR402" s="234" t="s">
        <v>774</v>
      </c>
      <c r="AT402" s="234" t="s">
        <v>169</v>
      </c>
      <c r="AU402" s="234" t="s">
        <v>88</v>
      </c>
      <c r="AY402" s="18" t="s">
        <v>167</v>
      </c>
      <c r="BE402" s="235">
        <f>IF(O402="základní",K402,0)</f>
        <v>0</v>
      </c>
      <c r="BF402" s="235">
        <f>IF(O402="snížená",K402,0)</f>
        <v>0</v>
      </c>
      <c r="BG402" s="235">
        <f>IF(O402="zákl. přenesená",K402,0)</f>
        <v>0</v>
      </c>
      <c r="BH402" s="235">
        <f>IF(O402="sníž. přenesená",K402,0)</f>
        <v>0</v>
      </c>
      <c r="BI402" s="235">
        <f>IF(O402="nulová",K402,0)</f>
        <v>0</v>
      </c>
      <c r="BJ402" s="18" t="s">
        <v>86</v>
      </c>
      <c r="BK402" s="235">
        <f>ROUND(P402*H402,2)</f>
        <v>0</v>
      </c>
      <c r="BL402" s="18" t="s">
        <v>774</v>
      </c>
      <c r="BM402" s="234" t="s">
        <v>2945</v>
      </c>
    </row>
    <row r="403" s="2" customFormat="1">
      <c r="A403" s="39"/>
      <c r="B403" s="40"/>
      <c r="C403" s="41"/>
      <c r="D403" s="236" t="s">
        <v>176</v>
      </c>
      <c r="E403" s="41"/>
      <c r="F403" s="237" t="s">
        <v>2946</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176</v>
      </c>
      <c r="AU403" s="18" t="s">
        <v>88</v>
      </c>
    </row>
    <row r="404" s="2" customFormat="1">
      <c r="A404" s="39"/>
      <c r="B404" s="40"/>
      <c r="C404" s="41"/>
      <c r="D404" s="241" t="s">
        <v>178</v>
      </c>
      <c r="E404" s="41"/>
      <c r="F404" s="242" t="s">
        <v>2947</v>
      </c>
      <c r="G404" s="41"/>
      <c r="H404" s="41"/>
      <c r="I404" s="238"/>
      <c r="J404" s="238"/>
      <c r="K404" s="41"/>
      <c r="L404" s="41"/>
      <c r="M404" s="45"/>
      <c r="N404" s="239"/>
      <c r="O404" s="240"/>
      <c r="P404" s="92"/>
      <c r="Q404" s="92"/>
      <c r="R404" s="92"/>
      <c r="S404" s="92"/>
      <c r="T404" s="92"/>
      <c r="U404" s="92"/>
      <c r="V404" s="92"/>
      <c r="W404" s="92"/>
      <c r="X404" s="93"/>
      <c r="Y404" s="39"/>
      <c r="Z404" s="39"/>
      <c r="AA404" s="39"/>
      <c r="AB404" s="39"/>
      <c r="AC404" s="39"/>
      <c r="AD404" s="39"/>
      <c r="AE404" s="39"/>
      <c r="AT404" s="18" t="s">
        <v>178</v>
      </c>
      <c r="AU404" s="18" t="s">
        <v>88</v>
      </c>
    </row>
    <row r="405" s="2" customFormat="1" ht="24.15" customHeight="1">
      <c r="A405" s="39"/>
      <c r="B405" s="40"/>
      <c r="C405" s="222" t="s">
        <v>1055</v>
      </c>
      <c r="D405" s="222" t="s">
        <v>169</v>
      </c>
      <c r="E405" s="223" t="s">
        <v>2948</v>
      </c>
      <c r="F405" s="224" t="s">
        <v>2949</v>
      </c>
      <c r="G405" s="225" t="s">
        <v>576</v>
      </c>
      <c r="H405" s="226">
        <v>18</v>
      </c>
      <c r="I405" s="227"/>
      <c r="J405" s="227"/>
      <c r="K405" s="228">
        <f>ROUND(P405*H405,2)</f>
        <v>0</v>
      </c>
      <c r="L405" s="224" t="s">
        <v>478</v>
      </c>
      <c r="M405" s="45"/>
      <c r="N405" s="229" t="s">
        <v>1</v>
      </c>
      <c r="O405" s="230" t="s">
        <v>41</v>
      </c>
      <c r="P405" s="231">
        <f>I405+J405</f>
        <v>0</v>
      </c>
      <c r="Q405" s="231">
        <f>ROUND(I405*H405,2)</f>
        <v>0</v>
      </c>
      <c r="R405" s="231">
        <f>ROUND(J405*H405,2)</f>
        <v>0</v>
      </c>
      <c r="S405" s="92"/>
      <c r="T405" s="232">
        <f>S405*H405</f>
        <v>0</v>
      </c>
      <c r="U405" s="232">
        <v>0</v>
      </c>
      <c r="V405" s="232">
        <f>U405*H405</f>
        <v>0</v>
      </c>
      <c r="W405" s="232">
        <v>0</v>
      </c>
      <c r="X405" s="233">
        <f>W405*H405</f>
        <v>0</v>
      </c>
      <c r="Y405" s="39"/>
      <c r="Z405" s="39"/>
      <c r="AA405" s="39"/>
      <c r="AB405" s="39"/>
      <c r="AC405" s="39"/>
      <c r="AD405" s="39"/>
      <c r="AE405" s="39"/>
      <c r="AR405" s="234" t="s">
        <v>774</v>
      </c>
      <c r="AT405" s="234" t="s">
        <v>169</v>
      </c>
      <c r="AU405" s="234" t="s">
        <v>88</v>
      </c>
      <c r="AY405" s="18" t="s">
        <v>167</v>
      </c>
      <c r="BE405" s="235">
        <f>IF(O405="základní",K405,0)</f>
        <v>0</v>
      </c>
      <c r="BF405" s="235">
        <f>IF(O405="snížená",K405,0)</f>
        <v>0</v>
      </c>
      <c r="BG405" s="235">
        <f>IF(O405="zákl. přenesená",K405,0)</f>
        <v>0</v>
      </c>
      <c r="BH405" s="235">
        <f>IF(O405="sníž. přenesená",K405,0)</f>
        <v>0</v>
      </c>
      <c r="BI405" s="235">
        <f>IF(O405="nulová",K405,0)</f>
        <v>0</v>
      </c>
      <c r="BJ405" s="18" t="s">
        <v>86</v>
      </c>
      <c r="BK405" s="235">
        <f>ROUND(P405*H405,2)</f>
        <v>0</v>
      </c>
      <c r="BL405" s="18" t="s">
        <v>774</v>
      </c>
      <c r="BM405" s="234" t="s">
        <v>2950</v>
      </c>
    </row>
    <row r="406" s="2" customFormat="1">
      <c r="A406" s="39"/>
      <c r="B406" s="40"/>
      <c r="C406" s="41"/>
      <c r="D406" s="236" t="s">
        <v>176</v>
      </c>
      <c r="E406" s="41"/>
      <c r="F406" s="237" t="s">
        <v>2951</v>
      </c>
      <c r="G406" s="41"/>
      <c r="H406" s="41"/>
      <c r="I406" s="238"/>
      <c r="J406" s="238"/>
      <c r="K406" s="41"/>
      <c r="L406" s="41"/>
      <c r="M406" s="45"/>
      <c r="N406" s="239"/>
      <c r="O406" s="240"/>
      <c r="P406" s="92"/>
      <c r="Q406" s="92"/>
      <c r="R406" s="92"/>
      <c r="S406" s="92"/>
      <c r="T406" s="92"/>
      <c r="U406" s="92"/>
      <c r="V406" s="92"/>
      <c r="W406" s="92"/>
      <c r="X406" s="93"/>
      <c r="Y406" s="39"/>
      <c r="Z406" s="39"/>
      <c r="AA406" s="39"/>
      <c r="AB406" s="39"/>
      <c r="AC406" s="39"/>
      <c r="AD406" s="39"/>
      <c r="AE406" s="39"/>
      <c r="AT406" s="18" t="s">
        <v>176</v>
      </c>
      <c r="AU406" s="18" t="s">
        <v>88</v>
      </c>
    </row>
    <row r="407" s="2" customFormat="1">
      <c r="A407" s="39"/>
      <c r="B407" s="40"/>
      <c r="C407" s="41"/>
      <c r="D407" s="241" t="s">
        <v>178</v>
      </c>
      <c r="E407" s="41"/>
      <c r="F407" s="242" t="s">
        <v>2952</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178</v>
      </c>
      <c r="AU407" s="18" t="s">
        <v>88</v>
      </c>
    </row>
    <row r="408" s="2" customFormat="1" ht="24.15" customHeight="1">
      <c r="A408" s="39"/>
      <c r="B408" s="40"/>
      <c r="C408" s="222" t="s">
        <v>1060</v>
      </c>
      <c r="D408" s="222" t="s">
        <v>169</v>
      </c>
      <c r="E408" s="223" t="s">
        <v>2953</v>
      </c>
      <c r="F408" s="224" t="s">
        <v>2954</v>
      </c>
      <c r="G408" s="225" t="s">
        <v>576</v>
      </c>
      <c r="H408" s="226">
        <v>95</v>
      </c>
      <c r="I408" s="227"/>
      <c r="J408" s="227"/>
      <c r="K408" s="228">
        <f>ROUND(P408*H408,2)</f>
        <v>0</v>
      </c>
      <c r="L408" s="224" t="s">
        <v>478</v>
      </c>
      <c r="M408" s="45"/>
      <c r="N408" s="229" t="s">
        <v>1</v>
      </c>
      <c r="O408" s="230" t="s">
        <v>41</v>
      </c>
      <c r="P408" s="231">
        <f>I408+J408</f>
        <v>0</v>
      </c>
      <c r="Q408" s="231">
        <f>ROUND(I408*H408,2)</f>
        <v>0</v>
      </c>
      <c r="R408" s="231">
        <f>ROUND(J408*H408,2)</f>
        <v>0</v>
      </c>
      <c r="S408" s="92"/>
      <c r="T408" s="232">
        <f>S408*H408</f>
        <v>0</v>
      </c>
      <c r="U408" s="232">
        <v>0</v>
      </c>
      <c r="V408" s="232">
        <f>U408*H408</f>
        <v>0</v>
      </c>
      <c r="W408" s="232">
        <v>0</v>
      </c>
      <c r="X408" s="233">
        <f>W408*H408</f>
        <v>0</v>
      </c>
      <c r="Y408" s="39"/>
      <c r="Z408" s="39"/>
      <c r="AA408" s="39"/>
      <c r="AB408" s="39"/>
      <c r="AC408" s="39"/>
      <c r="AD408" s="39"/>
      <c r="AE408" s="39"/>
      <c r="AR408" s="234" t="s">
        <v>774</v>
      </c>
      <c r="AT408" s="234" t="s">
        <v>169</v>
      </c>
      <c r="AU408" s="234" t="s">
        <v>88</v>
      </c>
      <c r="AY408" s="18" t="s">
        <v>167</v>
      </c>
      <c r="BE408" s="235">
        <f>IF(O408="základní",K408,0)</f>
        <v>0</v>
      </c>
      <c r="BF408" s="235">
        <f>IF(O408="snížená",K408,0)</f>
        <v>0</v>
      </c>
      <c r="BG408" s="235">
        <f>IF(O408="zákl. přenesená",K408,0)</f>
        <v>0</v>
      </c>
      <c r="BH408" s="235">
        <f>IF(O408="sníž. přenesená",K408,0)</f>
        <v>0</v>
      </c>
      <c r="BI408" s="235">
        <f>IF(O408="nulová",K408,0)</f>
        <v>0</v>
      </c>
      <c r="BJ408" s="18" t="s">
        <v>86</v>
      </c>
      <c r="BK408" s="235">
        <f>ROUND(P408*H408,2)</f>
        <v>0</v>
      </c>
      <c r="BL408" s="18" t="s">
        <v>774</v>
      </c>
      <c r="BM408" s="234" t="s">
        <v>2955</v>
      </c>
    </row>
    <row r="409" s="2" customFormat="1">
      <c r="A409" s="39"/>
      <c r="B409" s="40"/>
      <c r="C409" s="41"/>
      <c r="D409" s="236" t="s">
        <v>176</v>
      </c>
      <c r="E409" s="41"/>
      <c r="F409" s="237" t="s">
        <v>2956</v>
      </c>
      <c r="G409" s="41"/>
      <c r="H409" s="41"/>
      <c r="I409" s="238"/>
      <c r="J409" s="238"/>
      <c r="K409" s="41"/>
      <c r="L409" s="41"/>
      <c r="M409" s="45"/>
      <c r="N409" s="239"/>
      <c r="O409" s="240"/>
      <c r="P409" s="92"/>
      <c r="Q409" s="92"/>
      <c r="R409" s="92"/>
      <c r="S409" s="92"/>
      <c r="T409" s="92"/>
      <c r="U409" s="92"/>
      <c r="V409" s="92"/>
      <c r="W409" s="92"/>
      <c r="X409" s="93"/>
      <c r="Y409" s="39"/>
      <c r="Z409" s="39"/>
      <c r="AA409" s="39"/>
      <c r="AB409" s="39"/>
      <c r="AC409" s="39"/>
      <c r="AD409" s="39"/>
      <c r="AE409" s="39"/>
      <c r="AT409" s="18" t="s">
        <v>176</v>
      </c>
      <c r="AU409" s="18" t="s">
        <v>88</v>
      </c>
    </row>
    <row r="410" s="2" customFormat="1">
      <c r="A410" s="39"/>
      <c r="B410" s="40"/>
      <c r="C410" s="41"/>
      <c r="D410" s="241" t="s">
        <v>178</v>
      </c>
      <c r="E410" s="41"/>
      <c r="F410" s="242" t="s">
        <v>2957</v>
      </c>
      <c r="G410" s="41"/>
      <c r="H410" s="41"/>
      <c r="I410" s="238"/>
      <c r="J410" s="238"/>
      <c r="K410" s="41"/>
      <c r="L410" s="41"/>
      <c r="M410" s="45"/>
      <c r="N410" s="239"/>
      <c r="O410" s="240"/>
      <c r="P410" s="92"/>
      <c r="Q410" s="92"/>
      <c r="R410" s="92"/>
      <c r="S410" s="92"/>
      <c r="T410" s="92"/>
      <c r="U410" s="92"/>
      <c r="V410" s="92"/>
      <c r="W410" s="92"/>
      <c r="X410" s="93"/>
      <c r="Y410" s="39"/>
      <c r="Z410" s="39"/>
      <c r="AA410" s="39"/>
      <c r="AB410" s="39"/>
      <c r="AC410" s="39"/>
      <c r="AD410" s="39"/>
      <c r="AE410" s="39"/>
      <c r="AT410" s="18" t="s">
        <v>178</v>
      </c>
      <c r="AU410" s="18" t="s">
        <v>88</v>
      </c>
    </row>
    <row r="411" s="2" customFormat="1" ht="24.15" customHeight="1">
      <c r="A411" s="39"/>
      <c r="B411" s="40"/>
      <c r="C411" s="222" t="s">
        <v>1067</v>
      </c>
      <c r="D411" s="222" t="s">
        <v>169</v>
      </c>
      <c r="E411" s="223" t="s">
        <v>2958</v>
      </c>
      <c r="F411" s="224" t="s">
        <v>2959</v>
      </c>
      <c r="G411" s="225" t="s">
        <v>433</v>
      </c>
      <c r="H411" s="226">
        <v>6.6900000000000004</v>
      </c>
      <c r="I411" s="227"/>
      <c r="J411" s="227"/>
      <c r="K411" s="228">
        <f>ROUND(P411*H411,2)</f>
        <v>0</v>
      </c>
      <c r="L411" s="224" t="s">
        <v>478</v>
      </c>
      <c r="M411" s="45"/>
      <c r="N411" s="229" t="s">
        <v>1</v>
      </c>
      <c r="O411" s="230" t="s">
        <v>41</v>
      </c>
      <c r="P411" s="231">
        <f>I411+J411</f>
        <v>0</v>
      </c>
      <c r="Q411" s="231">
        <f>ROUND(I411*H411,2)</f>
        <v>0</v>
      </c>
      <c r="R411" s="231">
        <f>ROUND(J411*H411,2)</f>
        <v>0</v>
      </c>
      <c r="S411" s="92"/>
      <c r="T411" s="232">
        <f>S411*H411</f>
        <v>0</v>
      </c>
      <c r="U411" s="232">
        <v>0</v>
      </c>
      <c r="V411" s="232">
        <f>U411*H411</f>
        <v>0</v>
      </c>
      <c r="W411" s="232">
        <v>0</v>
      </c>
      <c r="X411" s="233">
        <f>W411*H411</f>
        <v>0</v>
      </c>
      <c r="Y411" s="39"/>
      <c r="Z411" s="39"/>
      <c r="AA411" s="39"/>
      <c r="AB411" s="39"/>
      <c r="AC411" s="39"/>
      <c r="AD411" s="39"/>
      <c r="AE411" s="39"/>
      <c r="AR411" s="234" t="s">
        <v>774</v>
      </c>
      <c r="AT411" s="234" t="s">
        <v>169</v>
      </c>
      <c r="AU411" s="234" t="s">
        <v>88</v>
      </c>
      <c r="AY411" s="18" t="s">
        <v>167</v>
      </c>
      <c r="BE411" s="235">
        <f>IF(O411="základní",K411,0)</f>
        <v>0</v>
      </c>
      <c r="BF411" s="235">
        <f>IF(O411="snížená",K411,0)</f>
        <v>0</v>
      </c>
      <c r="BG411" s="235">
        <f>IF(O411="zákl. přenesená",K411,0)</f>
        <v>0</v>
      </c>
      <c r="BH411" s="235">
        <f>IF(O411="sníž. přenesená",K411,0)</f>
        <v>0</v>
      </c>
      <c r="BI411" s="235">
        <f>IF(O411="nulová",K411,0)</f>
        <v>0</v>
      </c>
      <c r="BJ411" s="18" t="s">
        <v>86</v>
      </c>
      <c r="BK411" s="235">
        <f>ROUND(P411*H411,2)</f>
        <v>0</v>
      </c>
      <c r="BL411" s="18" t="s">
        <v>774</v>
      </c>
      <c r="BM411" s="234" t="s">
        <v>2960</v>
      </c>
    </row>
    <row r="412" s="2" customFormat="1">
      <c r="A412" s="39"/>
      <c r="B412" s="40"/>
      <c r="C412" s="41"/>
      <c r="D412" s="236" t="s">
        <v>176</v>
      </c>
      <c r="E412" s="41"/>
      <c r="F412" s="237" t="s">
        <v>2961</v>
      </c>
      <c r="G412" s="41"/>
      <c r="H412" s="41"/>
      <c r="I412" s="238"/>
      <c r="J412" s="238"/>
      <c r="K412" s="41"/>
      <c r="L412" s="41"/>
      <c r="M412" s="45"/>
      <c r="N412" s="239"/>
      <c r="O412" s="240"/>
      <c r="P412" s="92"/>
      <c r="Q412" s="92"/>
      <c r="R412" s="92"/>
      <c r="S412" s="92"/>
      <c r="T412" s="92"/>
      <c r="U412" s="92"/>
      <c r="V412" s="92"/>
      <c r="W412" s="92"/>
      <c r="X412" s="93"/>
      <c r="Y412" s="39"/>
      <c r="Z412" s="39"/>
      <c r="AA412" s="39"/>
      <c r="AB412" s="39"/>
      <c r="AC412" s="39"/>
      <c r="AD412" s="39"/>
      <c r="AE412" s="39"/>
      <c r="AT412" s="18" t="s">
        <v>176</v>
      </c>
      <c r="AU412" s="18" t="s">
        <v>88</v>
      </c>
    </row>
    <row r="413" s="2" customFormat="1">
      <c r="A413" s="39"/>
      <c r="B413" s="40"/>
      <c r="C413" s="41"/>
      <c r="D413" s="241" t="s">
        <v>178</v>
      </c>
      <c r="E413" s="41"/>
      <c r="F413" s="242" t="s">
        <v>2962</v>
      </c>
      <c r="G413" s="41"/>
      <c r="H413" s="41"/>
      <c r="I413" s="238"/>
      <c r="J413" s="238"/>
      <c r="K413" s="41"/>
      <c r="L413" s="41"/>
      <c r="M413" s="45"/>
      <c r="N413" s="239"/>
      <c r="O413" s="240"/>
      <c r="P413" s="92"/>
      <c r="Q413" s="92"/>
      <c r="R413" s="92"/>
      <c r="S413" s="92"/>
      <c r="T413" s="92"/>
      <c r="U413" s="92"/>
      <c r="V413" s="92"/>
      <c r="W413" s="92"/>
      <c r="X413" s="93"/>
      <c r="Y413" s="39"/>
      <c r="Z413" s="39"/>
      <c r="AA413" s="39"/>
      <c r="AB413" s="39"/>
      <c r="AC413" s="39"/>
      <c r="AD413" s="39"/>
      <c r="AE413" s="39"/>
      <c r="AT413" s="18" t="s">
        <v>178</v>
      </c>
      <c r="AU413" s="18" t="s">
        <v>88</v>
      </c>
    </row>
    <row r="414" s="2" customFormat="1">
      <c r="A414" s="39"/>
      <c r="B414" s="40"/>
      <c r="C414" s="41"/>
      <c r="D414" s="236" t="s">
        <v>186</v>
      </c>
      <c r="E414" s="41"/>
      <c r="F414" s="243" t="s">
        <v>2963</v>
      </c>
      <c r="G414" s="41"/>
      <c r="H414" s="41"/>
      <c r="I414" s="238"/>
      <c r="J414" s="238"/>
      <c r="K414" s="41"/>
      <c r="L414" s="41"/>
      <c r="M414" s="45"/>
      <c r="N414" s="239"/>
      <c r="O414" s="240"/>
      <c r="P414" s="92"/>
      <c r="Q414" s="92"/>
      <c r="R414" s="92"/>
      <c r="S414" s="92"/>
      <c r="T414" s="92"/>
      <c r="U414" s="92"/>
      <c r="V414" s="92"/>
      <c r="W414" s="92"/>
      <c r="X414" s="93"/>
      <c r="Y414" s="39"/>
      <c r="Z414" s="39"/>
      <c r="AA414" s="39"/>
      <c r="AB414" s="39"/>
      <c r="AC414" s="39"/>
      <c r="AD414" s="39"/>
      <c r="AE414" s="39"/>
      <c r="AT414" s="18" t="s">
        <v>186</v>
      </c>
      <c r="AU414" s="18" t="s">
        <v>88</v>
      </c>
    </row>
    <row r="415" s="13" customFormat="1">
      <c r="A415" s="13"/>
      <c r="B415" s="244"/>
      <c r="C415" s="245"/>
      <c r="D415" s="236" t="s">
        <v>304</v>
      </c>
      <c r="E415" s="268" t="s">
        <v>1</v>
      </c>
      <c r="F415" s="246" t="s">
        <v>2964</v>
      </c>
      <c r="G415" s="245"/>
      <c r="H415" s="247">
        <v>6.6900000000000004</v>
      </c>
      <c r="I415" s="248"/>
      <c r="J415" s="248"/>
      <c r="K415" s="245"/>
      <c r="L415" s="245"/>
      <c r="M415" s="249"/>
      <c r="N415" s="250"/>
      <c r="O415" s="251"/>
      <c r="P415" s="251"/>
      <c r="Q415" s="251"/>
      <c r="R415" s="251"/>
      <c r="S415" s="251"/>
      <c r="T415" s="251"/>
      <c r="U415" s="251"/>
      <c r="V415" s="251"/>
      <c r="W415" s="251"/>
      <c r="X415" s="252"/>
      <c r="Y415" s="13"/>
      <c r="Z415" s="13"/>
      <c r="AA415" s="13"/>
      <c r="AB415" s="13"/>
      <c r="AC415" s="13"/>
      <c r="AD415" s="13"/>
      <c r="AE415" s="13"/>
      <c r="AT415" s="253" t="s">
        <v>304</v>
      </c>
      <c r="AU415" s="253" t="s">
        <v>88</v>
      </c>
      <c r="AV415" s="13" t="s">
        <v>88</v>
      </c>
      <c r="AW415" s="13" t="s">
        <v>5</v>
      </c>
      <c r="AX415" s="13" t="s">
        <v>86</v>
      </c>
      <c r="AY415" s="253" t="s">
        <v>167</v>
      </c>
    </row>
    <row r="416" s="2" customFormat="1" ht="24.15" customHeight="1">
      <c r="A416" s="39"/>
      <c r="B416" s="40"/>
      <c r="C416" s="222" t="s">
        <v>1074</v>
      </c>
      <c r="D416" s="222" t="s">
        <v>169</v>
      </c>
      <c r="E416" s="223" t="s">
        <v>2958</v>
      </c>
      <c r="F416" s="224" t="s">
        <v>2959</v>
      </c>
      <c r="G416" s="225" t="s">
        <v>433</v>
      </c>
      <c r="H416" s="226">
        <v>9.1959999999999997</v>
      </c>
      <c r="I416" s="227"/>
      <c r="J416" s="227"/>
      <c r="K416" s="228">
        <f>ROUND(P416*H416,2)</f>
        <v>0</v>
      </c>
      <c r="L416" s="224" t="s">
        <v>478</v>
      </c>
      <c r="M416" s="45"/>
      <c r="N416" s="229" t="s">
        <v>1</v>
      </c>
      <c r="O416" s="230" t="s">
        <v>41</v>
      </c>
      <c r="P416" s="231">
        <f>I416+J416</f>
        <v>0</v>
      </c>
      <c r="Q416" s="231">
        <f>ROUND(I416*H416,2)</f>
        <v>0</v>
      </c>
      <c r="R416" s="231">
        <f>ROUND(J416*H416,2)</f>
        <v>0</v>
      </c>
      <c r="S416" s="92"/>
      <c r="T416" s="232">
        <f>S416*H416</f>
        <v>0</v>
      </c>
      <c r="U416" s="232">
        <v>0</v>
      </c>
      <c r="V416" s="232">
        <f>U416*H416</f>
        <v>0</v>
      </c>
      <c r="W416" s="232">
        <v>0</v>
      </c>
      <c r="X416" s="233">
        <f>W416*H416</f>
        <v>0</v>
      </c>
      <c r="Y416" s="39"/>
      <c r="Z416" s="39"/>
      <c r="AA416" s="39"/>
      <c r="AB416" s="39"/>
      <c r="AC416" s="39"/>
      <c r="AD416" s="39"/>
      <c r="AE416" s="39"/>
      <c r="AR416" s="234" t="s">
        <v>774</v>
      </c>
      <c r="AT416" s="234" t="s">
        <v>169</v>
      </c>
      <c r="AU416" s="234" t="s">
        <v>88</v>
      </c>
      <c r="AY416" s="18" t="s">
        <v>167</v>
      </c>
      <c r="BE416" s="235">
        <f>IF(O416="základní",K416,0)</f>
        <v>0</v>
      </c>
      <c r="BF416" s="235">
        <f>IF(O416="snížená",K416,0)</f>
        <v>0</v>
      </c>
      <c r="BG416" s="235">
        <f>IF(O416="zákl. přenesená",K416,0)</f>
        <v>0</v>
      </c>
      <c r="BH416" s="235">
        <f>IF(O416="sníž. přenesená",K416,0)</f>
        <v>0</v>
      </c>
      <c r="BI416" s="235">
        <f>IF(O416="nulová",K416,0)</f>
        <v>0</v>
      </c>
      <c r="BJ416" s="18" t="s">
        <v>86</v>
      </c>
      <c r="BK416" s="235">
        <f>ROUND(P416*H416,2)</f>
        <v>0</v>
      </c>
      <c r="BL416" s="18" t="s">
        <v>774</v>
      </c>
      <c r="BM416" s="234" t="s">
        <v>2965</v>
      </c>
    </row>
    <row r="417" s="2" customFormat="1">
      <c r="A417" s="39"/>
      <c r="B417" s="40"/>
      <c r="C417" s="41"/>
      <c r="D417" s="236" t="s">
        <v>176</v>
      </c>
      <c r="E417" s="41"/>
      <c r="F417" s="237" t="s">
        <v>2961</v>
      </c>
      <c r="G417" s="41"/>
      <c r="H417" s="41"/>
      <c r="I417" s="238"/>
      <c r="J417" s="238"/>
      <c r="K417" s="41"/>
      <c r="L417" s="41"/>
      <c r="M417" s="45"/>
      <c r="N417" s="239"/>
      <c r="O417" s="240"/>
      <c r="P417" s="92"/>
      <c r="Q417" s="92"/>
      <c r="R417" s="92"/>
      <c r="S417" s="92"/>
      <c r="T417" s="92"/>
      <c r="U417" s="92"/>
      <c r="V417" s="92"/>
      <c r="W417" s="92"/>
      <c r="X417" s="93"/>
      <c r="Y417" s="39"/>
      <c r="Z417" s="39"/>
      <c r="AA417" s="39"/>
      <c r="AB417" s="39"/>
      <c r="AC417" s="39"/>
      <c r="AD417" s="39"/>
      <c r="AE417" s="39"/>
      <c r="AT417" s="18" t="s">
        <v>176</v>
      </c>
      <c r="AU417" s="18" t="s">
        <v>88</v>
      </c>
    </row>
    <row r="418" s="2" customFormat="1">
      <c r="A418" s="39"/>
      <c r="B418" s="40"/>
      <c r="C418" s="41"/>
      <c r="D418" s="241" t="s">
        <v>178</v>
      </c>
      <c r="E418" s="41"/>
      <c r="F418" s="242" t="s">
        <v>2962</v>
      </c>
      <c r="G418" s="41"/>
      <c r="H418" s="41"/>
      <c r="I418" s="238"/>
      <c r="J418" s="238"/>
      <c r="K418" s="41"/>
      <c r="L418" s="41"/>
      <c r="M418" s="45"/>
      <c r="N418" s="239"/>
      <c r="O418" s="240"/>
      <c r="P418" s="92"/>
      <c r="Q418" s="92"/>
      <c r="R418" s="92"/>
      <c r="S418" s="92"/>
      <c r="T418" s="92"/>
      <c r="U418" s="92"/>
      <c r="V418" s="92"/>
      <c r="W418" s="92"/>
      <c r="X418" s="93"/>
      <c r="Y418" s="39"/>
      <c r="Z418" s="39"/>
      <c r="AA418" s="39"/>
      <c r="AB418" s="39"/>
      <c r="AC418" s="39"/>
      <c r="AD418" s="39"/>
      <c r="AE418" s="39"/>
      <c r="AT418" s="18" t="s">
        <v>178</v>
      </c>
      <c r="AU418" s="18" t="s">
        <v>88</v>
      </c>
    </row>
    <row r="419" s="2" customFormat="1">
      <c r="A419" s="39"/>
      <c r="B419" s="40"/>
      <c r="C419" s="41"/>
      <c r="D419" s="236" t="s">
        <v>186</v>
      </c>
      <c r="E419" s="41"/>
      <c r="F419" s="243" t="s">
        <v>2966</v>
      </c>
      <c r="G419" s="41"/>
      <c r="H419" s="41"/>
      <c r="I419" s="238"/>
      <c r="J419" s="238"/>
      <c r="K419" s="41"/>
      <c r="L419" s="41"/>
      <c r="M419" s="45"/>
      <c r="N419" s="239"/>
      <c r="O419" s="240"/>
      <c r="P419" s="92"/>
      <c r="Q419" s="92"/>
      <c r="R419" s="92"/>
      <c r="S419" s="92"/>
      <c r="T419" s="92"/>
      <c r="U419" s="92"/>
      <c r="V419" s="92"/>
      <c r="W419" s="92"/>
      <c r="X419" s="93"/>
      <c r="Y419" s="39"/>
      <c r="Z419" s="39"/>
      <c r="AA419" s="39"/>
      <c r="AB419" s="39"/>
      <c r="AC419" s="39"/>
      <c r="AD419" s="39"/>
      <c r="AE419" s="39"/>
      <c r="AT419" s="18" t="s">
        <v>186</v>
      </c>
      <c r="AU419" s="18" t="s">
        <v>88</v>
      </c>
    </row>
    <row r="420" s="13" customFormat="1">
      <c r="A420" s="13"/>
      <c r="B420" s="244"/>
      <c r="C420" s="245"/>
      <c r="D420" s="236" t="s">
        <v>304</v>
      </c>
      <c r="E420" s="268" t="s">
        <v>1</v>
      </c>
      <c r="F420" s="246" t="s">
        <v>2967</v>
      </c>
      <c r="G420" s="245"/>
      <c r="H420" s="247">
        <v>9.1959999999999997</v>
      </c>
      <c r="I420" s="248"/>
      <c r="J420" s="248"/>
      <c r="K420" s="245"/>
      <c r="L420" s="245"/>
      <c r="M420" s="249"/>
      <c r="N420" s="250"/>
      <c r="O420" s="251"/>
      <c r="P420" s="251"/>
      <c r="Q420" s="251"/>
      <c r="R420" s="251"/>
      <c r="S420" s="251"/>
      <c r="T420" s="251"/>
      <c r="U420" s="251"/>
      <c r="V420" s="251"/>
      <c r="W420" s="251"/>
      <c r="X420" s="252"/>
      <c r="Y420" s="13"/>
      <c r="Z420" s="13"/>
      <c r="AA420" s="13"/>
      <c r="AB420" s="13"/>
      <c r="AC420" s="13"/>
      <c r="AD420" s="13"/>
      <c r="AE420" s="13"/>
      <c r="AT420" s="253" t="s">
        <v>304</v>
      </c>
      <c r="AU420" s="253" t="s">
        <v>88</v>
      </c>
      <c r="AV420" s="13" t="s">
        <v>88</v>
      </c>
      <c r="AW420" s="13" t="s">
        <v>5</v>
      </c>
      <c r="AX420" s="13" t="s">
        <v>86</v>
      </c>
      <c r="AY420" s="253" t="s">
        <v>167</v>
      </c>
    </row>
    <row r="421" s="2" customFormat="1" ht="24.15" customHeight="1">
      <c r="A421" s="39"/>
      <c r="B421" s="40"/>
      <c r="C421" s="222" t="s">
        <v>1080</v>
      </c>
      <c r="D421" s="222" t="s">
        <v>169</v>
      </c>
      <c r="E421" s="223" t="s">
        <v>2968</v>
      </c>
      <c r="F421" s="224" t="s">
        <v>2969</v>
      </c>
      <c r="G421" s="225" t="s">
        <v>576</v>
      </c>
      <c r="H421" s="226">
        <v>703</v>
      </c>
      <c r="I421" s="227"/>
      <c r="J421" s="227"/>
      <c r="K421" s="228">
        <f>ROUND(P421*H421,2)</f>
        <v>0</v>
      </c>
      <c r="L421" s="224" t="s">
        <v>478</v>
      </c>
      <c r="M421" s="45"/>
      <c r="N421" s="229" t="s">
        <v>1</v>
      </c>
      <c r="O421" s="230" t="s">
        <v>41</v>
      </c>
      <c r="P421" s="231">
        <f>I421+J421</f>
        <v>0</v>
      </c>
      <c r="Q421" s="231">
        <f>ROUND(I421*H421,2)</f>
        <v>0</v>
      </c>
      <c r="R421" s="231">
        <f>ROUND(J421*H421,2)</f>
        <v>0</v>
      </c>
      <c r="S421" s="92"/>
      <c r="T421" s="232">
        <f>S421*H421</f>
        <v>0</v>
      </c>
      <c r="U421" s="232">
        <v>0</v>
      </c>
      <c r="V421" s="232">
        <f>U421*H421</f>
        <v>0</v>
      </c>
      <c r="W421" s="232">
        <v>0</v>
      </c>
      <c r="X421" s="233">
        <f>W421*H421</f>
        <v>0</v>
      </c>
      <c r="Y421" s="39"/>
      <c r="Z421" s="39"/>
      <c r="AA421" s="39"/>
      <c r="AB421" s="39"/>
      <c r="AC421" s="39"/>
      <c r="AD421" s="39"/>
      <c r="AE421" s="39"/>
      <c r="AR421" s="234" t="s">
        <v>774</v>
      </c>
      <c r="AT421" s="234" t="s">
        <v>169</v>
      </c>
      <c r="AU421" s="234" t="s">
        <v>88</v>
      </c>
      <c r="AY421" s="18" t="s">
        <v>167</v>
      </c>
      <c r="BE421" s="235">
        <f>IF(O421="základní",K421,0)</f>
        <v>0</v>
      </c>
      <c r="BF421" s="235">
        <f>IF(O421="snížená",K421,0)</f>
        <v>0</v>
      </c>
      <c r="BG421" s="235">
        <f>IF(O421="zákl. přenesená",K421,0)</f>
        <v>0</v>
      </c>
      <c r="BH421" s="235">
        <f>IF(O421="sníž. přenesená",K421,0)</f>
        <v>0</v>
      </c>
      <c r="BI421" s="235">
        <f>IF(O421="nulová",K421,0)</f>
        <v>0</v>
      </c>
      <c r="BJ421" s="18" t="s">
        <v>86</v>
      </c>
      <c r="BK421" s="235">
        <f>ROUND(P421*H421,2)</f>
        <v>0</v>
      </c>
      <c r="BL421" s="18" t="s">
        <v>774</v>
      </c>
      <c r="BM421" s="234" t="s">
        <v>2970</v>
      </c>
    </row>
    <row r="422" s="2" customFormat="1">
      <c r="A422" s="39"/>
      <c r="B422" s="40"/>
      <c r="C422" s="41"/>
      <c r="D422" s="236" t="s">
        <v>176</v>
      </c>
      <c r="E422" s="41"/>
      <c r="F422" s="237" t="s">
        <v>2971</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176</v>
      </c>
      <c r="AU422" s="18" t="s">
        <v>88</v>
      </c>
    </row>
    <row r="423" s="2" customFormat="1">
      <c r="A423" s="39"/>
      <c r="B423" s="40"/>
      <c r="C423" s="41"/>
      <c r="D423" s="241" t="s">
        <v>178</v>
      </c>
      <c r="E423" s="41"/>
      <c r="F423" s="242" t="s">
        <v>2972</v>
      </c>
      <c r="G423" s="41"/>
      <c r="H423" s="41"/>
      <c r="I423" s="238"/>
      <c r="J423" s="238"/>
      <c r="K423" s="41"/>
      <c r="L423" s="41"/>
      <c r="M423" s="45"/>
      <c r="N423" s="239"/>
      <c r="O423" s="240"/>
      <c r="P423" s="92"/>
      <c r="Q423" s="92"/>
      <c r="R423" s="92"/>
      <c r="S423" s="92"/>
      <c r="T423" s="92"/>
      <c r="U423" s="92"/>
      <c r="V423" s="92"/>
      <c r="W423" s="92"/>
      <c r="X423" s="93"/>
      <c r="Y423" s="39"/>
      <c r="Z423" s="39"/>
      <c r="AA423" s="39"/>
      <c r="AB423" s="39"/>
      <c r="AC423" s="39"/>
      <c r="AD423" s="39"/>
      <c r="AE423" s="39"/>
      <c r="AT423" s="18" t="s">
        <v>178</v>
      </c>
      <c r="AU423" s="18" t="s">
        <v>88</v>
      </c>
    </row>
    <row r="424" s="2" customFormat="1" ht="24.15" customHeight="1">
      <c r="A424" s="39"/>
      <c r="B424" s="40"/>
      <c r="C424" s="222" t="s">
        <v>1086</v>
      </c>
      <c r="D424" s="222" t="s">
        <v>169</v>
      </c>
      <c r="E424" s="223" t="s">
        <v>2973</v>
      </c>
      <c r="F424" s="224" t="s">
        <v>2974</v>
      </c>
      <c r="G424" s="225" t="s">
        <v>182</v>
      </c>
      <c r="H424" s="226">
        <v>70</v>
      </c>
      <c r="I424" s="227"/>
      <c r="J424" s="227"/>
      <c r="K424" s="228">
        <f>ROUND(P424*H424,2)</f>
        <v>0</v>
      </c>
      <c r="L424" s="224" t="s">
        <v>478</v>
      </c>
      <c r="M424" s="45"/>
      <c r="N424" s="229" t="s">
        <v>1</v>
      </c>
      <c r="O424" s="230" t="s">
        <v>41</v>
      </c>
      <c r="P424" s="231">
        <f>I424+J424</f>
        <v>0</v>
      </c>
      <c r="Q424" s="231">
        <f>ROUND(I424*H424,2)</f>
        <v>0</v>
      </c>
      <c r="R424" s="231">
        <f>ROUND(J424*H424,2)</f>
        <v>0</v>
      </c>
      <c r="S424" s="92"/>
      <c r="T424" s="232">
        <f>S424*H424</f>
        <v>0</v>
      </c>
      <c r="U424" s="232">
        <v>0.19400000000000001</v>
      </c>
      <c r="V424" s="232">
        <f>U424*H424</f>
        <v>13.58</v>
      </c>
      <c r="W424" s="232">
        <v>0</v>
      </c>
      <c r="X424" s="233">
        <f>W424*H424</f>
        <v>0</v>
      </c>
      <c r="Y424" s="39"/>
      <c r="Z424" s="39"/>
      <c r="AA424" s="39"/>
      <c r="AB424" s="39"/>
      <c r="AC424" s="39"/>
      <c r="AD424" s="39"/>
      <c r="AE424" s="39"/>
      <c r="AR424" s="234" t="s">
        <v>774</v>
      </c>
      <c r="AT424" s="234" t="s">
        <v>169</v>
      </c>
      <c r="AU424" s="234" t="s">
        <v>88</v>
      </c>
      <c r="AY424" s="18" t="s">
        <v>167</v>
      </c>
      <c r="BE424" s="235">
        <f>IF(O424="základní",K424,0)</f>
        <v>0</v>
      </c>
      <c r="BF424" s="235">
        <f>IF(O424="snížená",K424,0)</f>
        <v>0</v>
      </c>
      <c r="BG424" s="235">
        <f>IF(O424="zákl. přenesená",K424,0)</f>
        <v>0</v>
      </c>
      <c r="BH424" s="235">
        <f>IF(O424="sníž. přenesená",K424,0)</f>
        <v>0</v>
      </c>
      <c r="BI424" s="235">
        <f>IF(O424="nulová",K424,0)</f>
        <v>0</v>
      </c>
      <c r="BJ424" s="18" t="s">
        <v>86</v>
      </c>
      <c r="BK424" s="235">
        <f>ROUND(P424*H424,2)</f>
        <v>0</v>
      </c>
      <c r="BL424" s="18" t="s">
        <v>774</v>
      </c>
      <c r="BM424" s="234" t="s">
        <v>2975</v>
      </c>
    </row>
    <row r="425" s="2" customFormat="1">
      <c r="A425" s="39"/>
      <c r="B425" s="40"/>
      <c r="C425" s="41"/>
      <c r="D425" s="236" t="s">
        <v>176</v>
      </c>
      <c r="E425" s="41"/>
      <c r="F425" s="237" t="s">
        <v>2976</v>
      </c>
      <c r="G425" s="41"/>
      <c r="H425" s="41"/>
      <c r="I425" s="238"/>
      <c r="J425" s="238"/>
      <c r="K425" s="41"/>
      <c r="L425" s="41"/>
      <c r="M425" s="45"/>
      <c r="N425" s="239"/>
      <c r="O425" s="240"/>
      <c r="P425" s="92"/>
      <c r="Q425" s="92"/>
      <c r="R425" s="92"/>
      <c r="S425" s="92"/>
      <c r="T425" s="92"/>
      <c r="U425" s="92"/>
      <c r="V425" s="92"/>
      <c r="W425" s="92"/>
      <c r="X425" s="93"/>
      <c r="Y425" s="39"/>
      <c r="Z425" s="39"/>
      <c r="AA425" s="39"/>
      <c r="AB425" s="39"/>
      <c r="AC425" s="39"/>
      <c r="AD425" s="39"/>
      <c r="AE425" s="39"/>
      <c r="AT425" s="18" t="s">
        <v>176</v>
      </c>
      <c r="AU425" s="18" t="s">
        <v>88</v>
      </c>
    </row>
    <row r="426" s="2" customFormat="1">
      <c r="A426" s="39"/>
      <c r="B426" s="40"/>
      <c r="C426" s="41"/>
      <c r="D426" s="241" t="s">
        <v>178</v>
      </c>
      <c r="E426" s="41"/>
      <c r="F426" s="242" t="s">
        <v>2977</v>
      </c>
      <c r="G426" s="41"/>
      <c r="H426" s="41"/>
      <c r="I426" s="238"/>
      <c r="J426" s="238"/>
      <c r="K426" s="41"/>
      <c r="L426" s="41"/>
      <c r="M426" s="45"/>
      <c r="N426" s="239"/>
      <c r="O426" s="240"/>
      <c r="P426" s="92"/>
      <c r="Q426" s="92"/>
      <c r="R426" s="92"/>
      <c r="S426" s="92"/>
      <c r="T426" s="92"/>
      <c r="U426" s="92"/>
      <c r="V426" s="92"/>
      <c r="W426" s="92"/>
      <c r="X426" s="93"/>
      <c r="Y426" s="39"/>
      <c r="Z426" s="39"/>
      <c r="AA426" s="39"/>
      <c r="AB426" s="39"/>
      <c r="AC426" s="39"/>
      <c r="AD426" s="39"/>
      <c r="AE426" s="39"/>
      <c r="AT426" s="18" t="s">
        <v>178</v>
      </c>
      <c r="AU426" s="18" t="s">
        <v>88</v>
      </c>
    </row>
    <row r="427" s="2" customFormat="1" ht="16.5" customHeight="1">
      <c r="A427" s="39"/>
      <c r="B427" s="40"/>
      <c r="C427" s="254" t="s">
        <v>1092</v>
      </c>
      <c r="D427" s="254" t="s">
        <v>345</v>
      </c>
      <c r="E427" s="255" t="s">
        <v>2978</v>
      </c>
      <c r="F427" s="256" t="s">
        <v>2979</v>
      </c>
      <c r="G427" s="257" t="s">
        <v>576</v>
      </c>
      <c r="H427" s="258">
        <v>70</v>
      </c>
      <c r="I427" s="259"/>
      <c r="J427" s="260"/>
      <c r="K427" s="261">
        <f>ROUND(P427*H427,2)</f>
        <v>0</v>
      </c>
      <c r="L427" s="256" t="s">
        <v>1</v>
      </c>
      <c r="M427" s="262"/>
      <c r="N427" s="263" t="s">
        <v>1</v>
      </c>
      <c r="O427" s="230" t="s">
        <v>41</v>
      </c>
      <c r="P427" s="231">
        <f>I427+J427</f>
        <v>0</v>
      </c>
      <c r="Q427" s="231">
        <f>ROUND(I427*H427,2)</f>
        <v>0</v>
      </c>
      <c r="R427" s="231">
        <f>ROUND(J427*H427,2)</f>
        <v>0</v>
      </c>
      <c r="S427" s="92"/>
      <c r="T427" s="232">
        <f>S427*H427</f>
        <v>0</v>
      </c>
      <c r="U427" s="232">
        <v>0</v>
      </c>
      <c r="V427" s="232">
        <f>U427*H427</f>
        <v>0</v>
      </c>
      <c r="W427" s="232">
        <v>0</v>
      </c>
      <c r="X427" s="233">
        <f>W427*H427</f>
        <v>0</v>
      </c>
      <c r="Y427" s="39"/>
      <c r="Z427" s="39"/>
      <c r="AA427" s="39"/>
      <c r="AB427" s="39"/>
      <c r="AC427" s="39"/>
      <c r="AD427" s="39"/>
      <c r="AE427" s="39"/>
      <c r="AR427" s="234" t="s">
        <v>2608</v>
      </c>
      <c r="AT427" s="234" t="s">
        <v>345</v>
      </c>
      <c r="AU427" s="234" t="s">
        <v>88</v>
      </c>
      <c r="AY427" s="18" t="s">
        <v>167</v>
      </c>
      <c r="BE427" s="235">
        <f>IF(O427="základní",K427,0)</f>
        <v>0</v>
      </c>
      <c r="BF427" s="235">
        <f>IF(O427="snížená",K427,0)</f>
        <v>0</v>
      </c>
      <c r="BG427" s="235">
        <f>IF(O427="zákl. přenesená",K427,0)</f>
        <v>0</v>
      </c>
      <c r="BH427" s="235">
        <f>IF(O427="sníž. přenesená",K427,0)</f>
        <v>0</v>
      </c>
      <c r="BI427" s="235">
        <f>IF(O427="nulová",K427,0)</f>
        <v>0</v>
      </c>
      <c r="BJ427" s="18" t="s">
        <v>86</v>
      </c>
      <c r="BK427" s="235">
        <f>ROUND(P427*H427,2)</f>
        <v>0</v>
      </c>
      <c r="BL427" s="18" t="s">
        <v>774</v>
      </c>
      <c r="BM427" s="234" t="s">
        <v>2980</v>
      </c>
    </row>
    <row r="428" s="2" customFormat="1">
      <c r="A428" s="39"/>
      <c r="B428" s="40"/>
      <c r="C428" s="41"/>
      <c r="D428" s="236" t="s">
        <v>176</v>
      </c>
      <c r="E428" s="41"/>
      <c r="F428" s="237" t="s">
        <v>2981</v>
      </c>
      <c r="G428" s="41"/>
      <c r="H428" s="41"/>
      <c r="I428" s="238"/>
      <c r="J428" s="238"/>
      <c r="K428" s="41"/>
      <c r="L428" s="41"/>
      <c r="M428" s="45"/>
      <c r="N428" s="239"/>
      <c r="O428" s="240"/>
      <c r="P428" s="92"/>
      <c r="Q428" s="92"/>
      <c r="R428" s="92"/>
      <c r="S428" s="92"/>
      <c r="T428" s="92"/>
      <c r="U428" s="92"/>
      <c r="V428" s="92"/>
      <c r="W428" s="92"/>
      <c r="X428" s="93"/>
      <c r="Y428" s="39"/>
      <c r="Z428" s="39"/>
      <c r="AA428" s="39"/>
      <c r="AB428" s="39"/>
      <c r="AC428" s="39"/>
      <c r="AD428" s="39"/>
      <c r="AE428" s="39"/>
      <c r="AT428" s="18" t="s">
        <v>176</v>
      </c>
      <c r="AU428" s="18" t="s">
        <v>88</v>
      </c>
    </row>
    <row r="429" s="2" customFormat="1">
      <c r="A429" s="39"/>
      <c r="B429" s="40"/>
      <c r="C429" s="41"/>
      <c r="D429" s="236" t="s">
        <v>186</v>
      </c>
      <c r="E429" s="41"/>
      <c r="F429" s="243" t="s">
        <v>2982</v>
      </c>
      <c r="G429" s="41"/>
      <c r="H429" s="41"/>
      <c r="I429" s="238"/>
      <c r="J429" s="238"/>
      <c r="K429" s="41"/>
      <c r="L429" s="41"/>
      <c r="M429" s="45"/>
      <c r="N429" s="239"/>
      <c r="O429" s="240"/>
      <c r="P429" s="92"/>
      <c r="Q429" s="92"/>
      <c r="R429" s="92"/>
      <c r="S429" s="92"/>
      <c r="T429" s="92"/>
      <c r="U429" s="92"/>
      <c r="V429" s="92"/>
      <c r="W429" s="92"/>
      <c r="X429" s="93"/>
      <c r="Y429" s="39"/>
      <c r="Z429" s="39"/>
      <c r="AA429" s="39"/>
      <c r="AB429" s="39"/>
      <c r="AC429" s="39"/>
      <c r="AD429" s="39"/>
      <c r="AE429" s="39"/>
      <c r="AT429" s="18" t="s">
        <v>186</v>
      </c>
      <c r="AU429" s="18" t="s">
        <v>88</v>
      </c>
    </row>
    <row r="430" s="2" customFormat="1" ht="24.15" customHeight="1">
      <c r="A430" s="39"/>
      <c r="B430" s="40"/>
      <c r="C430" s="222" t="s">
        <v>1121</v>
      </c>
      <c r="D430" s="222" t="s">
        <v>169</v>
      </c>
      <c r="E430" s="223" t="s">
        <v>2983</v>
      </c>
      <c r="F430" s="224" t="s">
        <v>2984</v>
      </c>
      <c r="G430" s="225" t="s">
        <v>576</v>
      </c>
      <c r="H430" s="226">
        <v>181</v>
      </c>
      <c r="I430" s="227"/>
      <c r="J430" s="227"/>
      <c r="K430" s="228">
        <f>ROUND(P430*H430,2)</f>
        <v>0</v>
      </c>
      <c r="L430" s="224" t="s">
        <v>478</v>
      </c>
      <c r="M430" s="45"/>
      <c r="N430" s="229" t="s">
        <v>1</v>
      </c>
      <c r="O430" s="230" t="s">
        <v>41</v>
      </c>
      <c r="P430" s="231">
        <f>I430+J430</f>
        <v>0</v>
      </c>
      <c r="Q430" s="231">
        <f>ROUND(I430*H430,2)</f>
        <v>0</v>
      </c>
      <c r="R430" s="231">
        <f>ROUND(J430*H430,2)</f>
        <v>0</v>
      </c>
      <c r="S430" s="92"/>
      <c r="T430" s="232">
        <f>S430*H430</f>
        <v>0</v>
      </c>
      <c r="U430" s="232">
        <v>0</v>
      </c>
      <c r="V430" s="232">
        <f>U430*H430</f>
        <v>0</v>
      </c>
      <c r="W430" s="232">
        <v>0</v>
      </c>
      <c r="X430" s="233">
        <f>W430*H430</f>
        <v>0</v>
      </c>
      <c r="Y430" s="39"/>
      <c r="Z430" s="39"/>
      <c r="AA430" s="39"/>
      <c r="AB430" s="39"/>
      <c r="AC430" s="39"/>
      <c r="AD430" s="39"/>
      <c r="AE430" s="39"/>
      <c r="AR430" s="234" t="s">
        <v>774</v>
      </c>
      <c r="AT430" s="234" t="s">
        <v>169</v>
      </c>
      <c r="AU430" s="234" t="s">
        <v>88</v>
      </c>
      <c r="AY430" s="18" t="s">
        <v>167</v>
      </c>
      <c r="BE430" s="235">
        <f>IF(O430="základní",K430,0)</f>
        <v>0</v>
      </c>
      <c r="BF430" s="235">
        <f>IF(O430="snížená",K430,0)</f>
        <v>0</v>
      </c>
      <c r="BG430" s="235">
        <f>IF(O430="zákl. přenesená",K430,0)</f>
        <v>0</v>
      </c>
      <c r="BH430" s="235">
        <f>IF(O430="sníž. přenesená",K430,0)</f>
        <v>0</v>
      </c>
      <c r="BI430" s="235">
        <f>IF(O430="nulová",K430,0)</f>
        <v>0</v>
      </c>
      <c r="BJ430" s="18" t="s">
        <v>86</v>
      </c>
      <c r="BK430" s="235">
        <f>ROUND(P430*H430,2)</f>
        <v>0</v>
      </c>
      <c r="BL430" s="18" t="s">
        <v>774</v>
      </c>
      <c r="BM430" s="234" t="s">
        <v>2985</v>
      </c>
    </row>
    <row r="431" s="2" customFormat="1">
      <c r="A431" s="39"/>
      <c r="B431" s="40"/>
      <c r="C431" s="41"/>
      <c r="D431" s="236" t="s">
        <v>176</v>
      </c>
      <c r="E431" s="41"/>
      <c r="F431" s="237" t="s">
        <v>2986</v>
      </c>
      <c r="G431" s="41"/>
      <c r="H431" s="41"/>
      <c r="I431" s="238"/>
      <c r="J431" s="238"/>
      <c r="K431" s="41"/>
      <c r="L431" s="41"/>
      <c r="M431" s="45"/>
      <c r="N431" s="239"/>
      <c r="O431" s="240"/>
      <c r="P431" s="92"/>
      <c r="Q431" s="92"/>
      <c r="R431" s="92"/>
      <c r="S431" s="92"/>
      <c r="T431" s="92"/>
      <c r="U431" s="92"/>
      <c r="V431" s="92"/>
      <c r="W431" s="92"/>
      <c r="X431" s="93"/>
      <c r="Y431" s="39"/>
      <c r="Z431" s="39"/>
      <c r="AA431" s="39"/>
      <c r="AB431" s="39"/>
      <c r="AC431" s="39"/>
      <c r="AD431" s="39"/>
      <c r="AE431" s="39"/>
      <c r="AT431" s="18" t="s">
        <v>176</v>
      </c>
      <c r="AU431" s="18" t="s">
        <v>88</v>
      </c>
    </row>
    <row r="432" s="2" customFormat="1">
      <c r="A432" s="39"/>
      <c r="B432" s="40"/>
      <c r="C432" s="41"/>
      <c r="D432" s="241" t="s">
        <v>178</v>
      </c>
      <c r="E432" s="41"/>
      <c r="F432" s="242" t="s">
        <v>2987</v>
      </c>
      <c r="G432" s="41"/>
      <c r="H432" s="41"/>
      <c r="I432" s="238"/>
      <c r="J432" s="238"/>
      <c r="K432" s="41"/>
      <c r="L432" s="41"/>
      <c r="M432" s="45"/>
      <c r="N432" s="239"/>
      <c r="O432" s="240"/>
      <c r="P432" s="92"/>
      <c r="Q432" s="92"/>
      <c r="R432" s="92"/>
      <c r="S432" s="92"/>
      <c r="T432" s="92"/>
      <c r="U432" s="92"/>
      <c r="V432" s="92"/>
      <c r="W432" s="92"/>
      <c r="X432" s="93"/>
      <c r="Y432" s="39"/>
      <c r="Z432" s="39"/>
      <c r="AA432" s="39"/>
      <c r="AB432" s="39"/>
      <c r="AC432" s="39"/>
      <c r="AD432" s="39"/>
      <c r="AE432" s="39"/>
      <c r="AT432" s="18" t="s">
        <v>178</v>
      </c>
      <c r="AU432" s="18" t="s">
        <v>88</v>
      </c>
    </row>
    <row r="433" s="2" customFormat="1" ht="24.15" customHeight="1">
      <c r="A433" s="39"/>
      <c r="B433" s="40"/>
      <c r="C433" s="254" t="s">
        <v>1127</v>
      </c>
      <c r="D433" s="254" t="s">
        <v>345</v>
      </c>
      <c r="E433" s="255" t="s">
        <v>2988</v>
      </c>
      <c r="F433" s="256" t="s">
        <v>2989</v>
      </c>
      <c r="G433" s="257" t="s">
        <v>576</v>
      </c>
      <c r="H433" s="258">
        <v>190.05000000000001</v>
      </c>
      <c r="I433" s="259"/>
      <c r="J433" s="260"/>
      <c r="K433" s="261">
        <f>ROUND(P433*H433,2)</f>
        <v>0</v>
      </c>
      <c r="L433" s="256" t="s">
        <v>478</v>
      </c>
      <c r="M433" s="262"/>
      <c r="N433" s="263" t="s">
        <v>1</v>
      </c>
      <c r="O433" s="230" t="s">
        <v>41</v>
      </c>
      <c r="P433" s="231">
        <f>I433+J433</f>
        <v>0</v>
      </c>
      <c r="Q433" s="231">
        <f>ROUND(I433*H433,2)</f>
        <v>0</v>
      </c>
      <c r="R433" s="231">
        <f>ROUND(J433*H433,2)</f>
        <v>0</v>
      </c>
      <c r="S433" s="92"/>
      <c r="T433" s="232">
        <f>S433*H433</f>
        <v>0</v>
      </c>
      <c r="U433" s="232">
        <v>0.00068999999999999997</v>
      </c>
      <c r="V433" s="232">
        <f>U433*H433</f>
        <v>0.13113450000000002</v>
      </c>
      <c r="W433" s="232">
        <v>0</v>
      </c>
      <c r="X433" s="233">
        <f>W433*H433</f>
        <v>0</v>
      </c>
      <c r="Y433" s="39"/>
      <c r="Z433" s="39"/>
      <c r="AA433" s="39"/>
      <c r="AB433" s="39"/>
      <c r="AC433" s="39"/>
      <c r="AD433" s="39"/>
      <c r="AE433" s="39"/>
      <c r="AR433" s="234" t="s">
        <v>1151</v>
      </c>
      <c r="AT433" s="234" t="s">
        <v>345</v>
      </c>
      <c r="AU433" s="234" t="s">
        <v>88</v>
      </c>
      <c r="AY433" s="18" t="s">
        <v>167</v>
      </c>
      <c r="BE433" s="235">
        <f>IF(O433="základní",K433,0)</f>
        <v>0</v>
      </c>
      <c r="BF433" s="235">
        <f>IF(O433="snížená",K433,0)</f>
        <v>0</v>
      </c>
      <c r="BG433" s="235">
        <f>IF(O433="zákl. přenesená",K433,0)</f>
        <v>0</v>
      </c>
      <c r="BH433" s="235">
        <f>IF(O433="sníž. přenesená",K433,0)</f>
        <v>0</v>
      </c>
      <c r="BI433" s="235">
        <f>IF(O433="nulová",K433,0)</f>
        <v>0</v>
      </c>
      <c r="BJ433" s="18" t="s">
        <v>86</v>
      </c>
      <c r="BK433" s="235">
        <f>ROUND(P433*H433,2)</f>
        <v>0</v>
      </c>
      <c r="BL433" s="18" t="s">
        <v>1151</v>
      </c>
      <c r="BM433" s="234" t="s">
        <v>2990</v>
      </c>
    </row>
    <row r="434" s="2" customFormat="1">
      <c r="A434" s="39"/>
      <c r="B434" s="40"/>
      <c r="C434" s="41"/>
      <c r="D434" s="236" t="s">
        <v>176</v>
      </c>
      <c r="E434" s="41"/>
      <c r="F434" s="237" t="s">
        <v>2989</v>
      </c>
      <c r="G434" s="41"/>
      <c r="H434" s="41"/>
      <c r="I434" s="238"/>
      <c r="J434" s="238"/>
      <c r="K434" s="41"/>
      <c r="L434" s="41"/>
      <c r="M434" s="45"/>
      <c r="N434" s="239"/>
      <c r="O434" s="240"/>
      <c r="P434" s="92"/>
      <c r="Q434" s="92"/>
      <c r="R434" s="92"/>
      <c r="S434" s="92"/>
      <c r="T434" s="92"/>
      <c r="U434" s="92"/>
      <c r="V434" s="92"/>
      <c r="W434" s="92"/>
      <c r="X434" s="93"/>
      <c r="Y434" s="39"/>
      <c r="Z434" s="39"/>
      <c r="AA434" s="39"/>
      <c r="AB434" s="39"/>
      <c r="AC434" s="39"/>
      <c r="AD434" s="39"/>
      <c r="AE434" s="39"/>
      <c r="AT434" s="18" t="s">
        <v>176</v>
      </c>
      <c r="AU434" s="18" t="s">
        <v>88</v>
      </c>
    </row>
    <row r="435" s="13" customFormat="1">
      <c r="A435" s="13"/>
      <c r="B435" s="244"/>
      <c r="C435" s="245"/>
      <c r="D435" s="236" t="s">
        <v>304</v>
      </c>
      <c r="E435" s="245"/>
      <c r="F435" s="246" t="s">
        <v>2991</v>
      </c>
      <c r="G435" s="245"/>
      <c r="H435" s="247">
        <v>190.05000000000001</v>
      </c>
      <c r="I435" s="248"/>
      <c r="J435" s="248"/>
      <c r="K435" s="245"/>
      <c r="L435" s="245"/>
      <c r="M435" s="249"/>
      <c r="N435" s="250"/>
      <c r="O435" s="251"/>
      <c r="P435" s="251"/>
      <c r="Q435" s="251"/>
      <c r="R435" s="251"/>
      <c r="S435" s="251"/>
      <c r="T435" s="251"/>
      <c r="U435" s="251"/>
      <c r="V435" s="251"/>
      <c r="W435" s="251"/>
      <c r="X435" s="252"/>
      <c r="Y435" s="13"/>
      <c r="Z435" s="13"/>
      <c r="AA435" s="13"/>
      <c r="AB435" s="13"/>
      <c r="AC435" s="13"/>
      <c r="AD435" s="13"/>
      <c r="AE435" s="13"/>
      <c r="AT435" s="253" t="s">
        <v>304</v>
      </c>
      <c r="AU435" s="253" t="s">
        <v>88</v>
      </c>
      <c r="AV435" s="13" t="s">
        <v>88</v>
      </c>
      <c r="AW435" s="13" t="s">
        <v>4</v>
      </c>
      <c r="AX435" s="13" t="s">
        <v>86</v>
      </c>
      <c r="AY435" s="253" t="s">
        <v>167</v>
      </c>
    </row>
    <row r="436" s="2" customFormat="1" ht="24.15" customHeight="1">
      <c r="A436" s="39"/>
      <c r="B436" s="40"/>
      <c r="C436" s="222" t="s">
        <v>1110</v>
      </c>
      <c r="D436" s="222" t="s">
        <v>169</v>
      </c>
      <c r="E436" s="223" t="s">
        <v>2992</v>
      </c>
      <c r="F436" s="224" t="s">
        <v>2993</v>
      </c>
      <c r="G436" s="225" t="s">
        <v>576</v>
      </c>
      <c r="H436" s="226">
        <v>1380</v>
      </c>
      <c r="I436" s="227"/>
      <c r="J436" s="227"/>
      <c r="K436" s="228">
        <f>ROUND(P436*H436,2)</f>
        <v>0</v>
      </c>
      <c r="L436" s="224" t="s">
        <v>478</v>
      </c>
      <c r="M436" s="45"/>
      <c r="N436" s="229" t="s">
        <v>1</v>
      </c>
      <c r="O436" s="230" t="s">
        <v>41</v>
      </c>
      <c r="P436" s="231">
        <f>I436+J436</f>
        <v>0</v>
      </c>
      <c r="Q436" s="231">
        <f>ROUND(I436*H436,2)</f>
        <v>0</v>
      </c>
      <c r="R436" s="231">
        <f>ROUND(J436*H436,2)</f>
        <v>0</v>
      </c>
      <c r="S436" s="92"/>
      <c r="T436" s="232">
        <f>S436*H436</f>
        <v>0</v>
      </c>
      <c r="U436" s="232">
        <v>0</v>
      </c>
      <c r="V436" s="232">
        <f>U436*H436</f>
        <v>0</v>
      </c>
      <c r="W436" s="232">
        <v>0</v>
      </c>
      <c r="X436" s="233">
        <f>W436*H436</f>
        <v>0</v>
      </c>
      <c r="Y436" s="39"/>
      <c r="Z436" s="39"/>
      <c r="AA436" s="39"/>
      <c r="AB436" s="39"/>
      <c r="AC436" s="39"/>
      <c r="AD436" s="39"/>
      <c r="AE436" s="39"/>
      <c r="AR436" s="234" t="s">
        <v>774</v>
      </c>
      <c r="AT436" s="234" t="s">
        <v>169</v>
      </c>
      <c r="AU436" s="234" t="s">
        <v>88</v>
      </c>
      <c r="AY436" s="18" t="s">
        <v>167</v>
      </c>
      <c r="BE436" s="235">
        <f>IF(O436="základní",K436,0)</f>
        <v>0</v>
      </c>
      <c r="BF436" s="235">
        <f>IF(O436="snížená",K436,0)</f>
        <v>0</v>
      </c>
      <c r="BG436" s="235">
        <f>IF(O436="zákl. přenesená",K436,0)</f>
        <v>0</v>
      </c>
      <c r="BH436" s="235">
        <f>IF(O436="sníž. přenesená",K436,0)</f>
        <v>0</v>
      </c>
      <c r="BI436" s="235">
        <f>IF(O436="nulová",K436,0)</f>
        <v>0</v>
      </c>
      <c r="BJ436" s="18" t="s">
        <v>86</v>
      </c>
      <c r="BK436" s="235">
        <f>ROUND(P436*H436,2)</f>
        <v>0</v>
      </c>
      <c r="BL436" s="18" t="s">
        <v>774</v>
      </c>
      <c r="BM436" s="234" t="s">
        <v>2994</v>
      </c>
    </row>
    <row r="437" s="2" customFormat="1">
      <c r="A437" s="39"/>
      <c r="B437" s="40"/>
      <c r="C437" s="41"/>
      <c r="D437" s="236" t="s">
        <v>176</v>
      </c>
      <c r="E437" s="41"/>
      <c r="F437" s="237" t="s">
        <v>2995</v>
      </c>
      <c r="G437" s="41"/>
      <c r="H437" s="41"/>
      <c r="I437" s="238"/>
      <c r="J437" s="238"/>
      <c r="K437" s="41"/>
      <c r="L437" s="41"/>
      <c r="M437" s="45"/>
      <c r="N437" s="239"/>
      <c r="O437" s="240"/>
      <c r="P437" s="92"/>
      <c r="Q437" s="92"/>
      <c r="R437" s="92"/>
      <c r="S437" s="92"/>
      <c r="T437" s="92"/>
      <c r="U437" s="92"/>
      <c r="V437" s="92"/>
      <c r="W437" s="92"/>
      <c r="X437" s="93"/>
      <c r="Y437" s="39"/>
      <c r="Z437" s="39"/>
      <c r="AA437" s="39"/>
      <c r="AB437" s="39"/>
      <c r="AC437" s="39"/>
      <c r="AD437" s="39"/>
      <c r="AE437" s="39"/>
      <c r="AT437" s="18" t="s">
        <v>176</v>
      </c>
      <c r="AU437" s="18" t="s">
        <v>88</v>
      </c>
    </row>
    <row r="438" s="2" customFormat="1">
      <c r="A438" s="39"/>
      <c r="B438" s="40"/>
      <c r="C438" s="41"/>
      <c r="D438" s="241" t="s">
        <v>178</v>
      </c>
      <c r="E438" s="41"/>
      <c r="F438" s="242" t="s">
        <v>2996</v>
      </c>
      <c r="G438" s="41"/>
      <c r="H438" s="41"/>
      <c r="I438" s="238"/>
      <c r="J438" s="238"/>
      <c r="K438" s="41"/>
      <c r="L438" s="41"/>
      <c r="M438" s="45"/>
      <c r="N438" s="239"/>
      <c r="O438" s="240"/>
      <c r="P438" s="92"/>
      <c r="Q438" s="92"/>
      <c r="R438" s="92"/>
      <c r="S438" s="92"/>
      <c r="T438" s="92"/>
      <c r="U438" s="92"/>
      <c r="V438" s="92"/>
      <c r="W438" s="92"/>
      <c r="X438" s="93"/>
      <c r="Y438" s="39"/>
      <c r="Z438" s="39"/>
      <c r="AA438" s="39"/>
      <c r="AB438" s="39"/>
      <c r="AC438" s="39"/>
      <c r="AD438" s="39"/>
      <c r="AE438" s="39"/>
      <c r="AT438" s="18" t="s">
        <v>178</v>
      </c>
      <c r="AU438" s="18" t="s">
        <v>88</v>
      </c>
    </row>
    <row r="439" s="2" customFormat="1" ht="24.15" customHeight="1">
      <c r="A439" s="39"/>
      <c r="B439" s="40"/>
      <c r="C439" s="254" t="s">
        <v>1116</v>
      </c>
      <c r="D439" s="254" t="s">
        <v>345</v>
      </c>
      <c r="E439" s="255" t="s">
        <v>2997</v>
      </c>
      <c r="F439" s="256" t="s">
        <v>2998</v>
      </c>
      <c r="G439" s="257" t="s">
        <v>576</v>
      </c>
      <c r="H439" s="258">
        <v>1449</v>
      </c>
      <c r="I439" s="259"/>
      <c r="J439" s="260"/>
      <c r="K439" s="261">
        <f>ROUND(P439*H439,2)</f>
        <v>0</v>
      </c>
      <c r="L439" s="256" t="s">
        <v>478</v>
      </c>
      <c r="M439" s="262"/>
      <c r="N439" s="263" t="s">
        <v>1</v>
      </c>
      <c r="O439" s="230" t="s">
        <v>41</v>
      </c>
      <c r="P439" s="231">
        <f>I439+J439</f>
        <v>0</v>
      </c>
      <c r="Q439" s="231">
        <f>ROUND(I439*H439,2)</f>
        <v>0</v>
      </c>
      <c r="R439" s="231">
        <f>ROUND(J439*H439,2)</f>
        <v>0</v>
      </c>
      <c r="S439" s="92"/>
      <c r="T439" s="232">
        <f>S439*H439</f>
        <v>0</v>
      </c>
      <c r="U439" s="232">
        <v>0.00025999999999999998</v>
      </c>
      <c r="V439" s="232">
        <f>U439*H439</f>
        <v>0.37673999999999996</v>
      </c>
      <c r="W439" s="232">
        <v>0</v>
      </c>
      <c r="X439" s="233">
        <f>W439*H439</f>
        <v>0</v>
      </c>
      <c r="Y439" s="39"/>
      <c r="Z439" s="39"/>
      <c r="AA439" s="39"/>
      <c r="AB439" s="39"/>
      <c r="AC439" s="39"/>
      <c r="AD439" s="39"/>
      <c r="AE439" s="39"/>
      <c r="AR439" s="234" t="s">
        <v>1151</v>
      </c>
      <c r="AT439" s="234" t="s">
        <v>345</v>
      </c>
      <c r="AU439" s="234" t="s">
        <v>88</v>
      </c>
      <c r="AY439" s="18" t="s">
        <v>167</v>
      </c>
      <c r="BE439" s="235">
        <f>IF(O439="základní",K439,0)</f>
        <v>0</v>
      </c>
      <c r="BF439" s="235">
        <f>IF(O439="snížená",K439,0)</f>
        <v>0</v>
      </c>
      <c r="BG439" s="235">
        <f>IF(O439="zákl. přenesená",K439,0)</f>
        <v>0</v>
      </c>
      <c r="BH439" s="235">
        <f>IF(O439="sníž. přenesená",K439,0)</f>
        <v>0</v>
      </c>
      <c r="BI439" s="235">
        <f>IF(O439="nulová",K439,0)</f>
        <v>0</v>
      </c>
      <c r="BJ439" s="18" t="s">
        <v>86</v>
      </c>
      <c r="BK439" s="235">
        <f>ROUND(P439*H439,2)</f>
        <v>0</v>
      </c>
      <c r="BL439" s="18" t="s">
        <v>1151</v>
      </c>
      <c r="BM439" s="234" t="s">
        <v>2999</v>
      </c>
    </row>
    <row r="440" s="2" customFormat="1">
      <c r="A440" s="39"/>
      <c r="B440" s="40"/>
      <c r="C440" s="41"/>
      <c r="D440" s="236" t="s">
        <v>176</v>
      </c>
      <c r="E440" s="41"/>
      <c r="F440" s="237" t="s">
        <v>2998</v>
      </c>
      <c r="G440" s="41"/>
      <c r="H440" s="41"/>
      <c r="I440" s="238"/>
      <c r="J440" s="238"/>
      <c r="K440" s="41"/>
      <c r="L440" s="41"/>
      <c r="M440" s="45"/>
      <c r="N440" s="239"/>
      <c r="O440" s="240"/>
      <c r="P440" s="92"/>
      <c r="Q440" s="92"/>
      <c r="R440" s="92"/>
      <c r="S440" s="92"/>
      <c r="T440" s="92"/>
      <c r="U440" s="92"/>
      <c r="V440" s="92"/>
      <c r="W440" s="92"/>
      <c r="X440" s="93"/>
      <c r="Y440" s="39"/>
      <c r="Z440" s="39"/>
      <c r="AA440" s="39"/>
      <c r="AB440" s="39"/>
      <c r="AC440" s="39"/>
      <c r="AD440" s="39"/>
      <c r="AE440" s="39"/>
      <c r="AT440" s="18" t="s">
        <v>176</v>
      </c>
      <c r="AU440" s="18" t="s">
        <v>88</v>
      </c>
    </row>
    <row r="441" s="13" customFormat="1">
      <c r="A441" s="13"/>
      <c r="B441" s="244"/>
      <c r="C441" s="245"/>
      <c r="D441" s="236" t="s">
        <v>304</v>
      </c>
      <c r="E441" s="245"/>
      <c r="F441" s="246" t="s">
        <v>3000</v>
      </c>
      <c r="G441" s="245"/>
      <c r="H441" s="247">
        <v>1449</v>
      </c>
      <c r="I441" s="248"/>
      <c r="J441" s="248"/>
      <c r="K441" s="245"/>
      <c r="L441" s="245"/>
      <c r="M441" s="249"/>
      <c r="N441" s="250"/>
      <c r="O441" s="251"/>
      <c r="P441" s="251"/>
      <c r="Q441" s="251"/>
      <c r="R441" s="251"/>
      <c r="S441" s="251"/>
      <c r="T441" s="251"/>
      <c r="U441" s="251"/>
      <c r="V441" s="251"/>
      <c r="W441" s="251"/>
      <c r="X441" s="252"/>
      <c r="Y441" s="13"/>
      <c r="Z441" s="13"/>
      <c r="AA441" s="13"/>
      <c r="AB441" s="13"/>
      <c r="AC441" s="13"/>
      <c r="AD441" s="13"/>
      <c r="AE441" s="13"/>
      <c r="AT441" s="253" t="s">
        <v>304</v>
      </c>
      <c r="AU441" s="253" t="s">
        <v>88</v>
      </c>
      <c r="AV441" s="13" t="s">
        <v>88</v>
      </c>
      <c r="AW441" s="13" t="s">
        <v>4</v>
      </c>
      <c r="AX441" s="13" t="s">
        <v>86</v>
      </c>
      <c r="AY441" s="253" t="s">
        <v>167</v>
      </c>
    </row>
    <row r="442" s="2" customFormat="1" ht="16.5" customHeight="1">
      <c r="A442" s="39"/>
      <c r="B442" s="40"/>
      <c r="C442" s="222" t="s">
        <v>418</v>
      </c>
      <c r="D442" s="222" t="s">
        <v>169</v>
      </c>
      <c r="E442" s="223" t="s">
        <v>3001</v>
      </c>
      <c r="F442" s="224" t="s">
        <v>3002</v>
      </c>
      <c r="G442" s="225" t="s">
        <v>182</v>
      </c>
      <c r="H442" s="226">
        <v>1</v>
      </c>
      <c r="I442" s="227"/>
      <c r="J442" s="227"/>
      <c r="K442" s="228">
        <f>ROUND(P442*H442,2)</f>
        <v>0</v>
      </c>
      <c r="L442" s="224" t="s">
        <v>1</v>
      </c>
      <c r="M442" s="45"/>
      <c r="N442" s="229" t="s">
        <v>1</v>
      </c>
      <c r="O442" s="230" t="s">
        <v>41</v>
      </c>
      <c r="P442" s="231">
        <f>I442+J442</f>
        <v>0</v>
      </c>
      <c r="Q442" s="231">
        <f>ROUND(I442*H442,2)</f>
        <v>0</v>
      </c>
      <c r="R442" s="231">
        <f>ROUND(J442*H442,2)</f>
        <v>0</v>
      </c>
      <c r="S442" s="92"/>
      <c r="T442" s="232">
        <f>S442*H442</f>
        <v>0</v>
      </c>
      <c r="U442" s="232">
        <v>0.37430000000000002</v>
      </c>
      <c r="V442" s="232">
        <f>U442*H442</f>
        <v>0.37430000000000002</v>
      </c>
      <c r="W442" s="232">
        <v>0</v>
      </c>
      <c r="X442" s="233">
        <f>W442*H442</f>
        <v>0</v>
      </c>
      <c r="Y442" s="39"/>
      <c r="Z442" s="39"/>
      <c r="AA442" s="39"/>
      <c r="AB442" s="39"/>
      <c r="AC442" s="39"/>
      <c r="AD442" s="39"/>
      <c r="AE442" s="39"/>
      <c r="AR442" s="234" t="s">
        <v>774</v>
      </c>
      <c r="AT442" s="234" t="s">
        <v>169</v>
      </c>
      <c r="AU442" s="234" t="s">
        <v>88</v>
      </c>
      <c r="AY442" s="18" t="s">
        <v>167</v>
      </c>
      <c r="BE442" s="235">
        <f>IF(O442="základní",K442,0)</f>
        <v>0</v>
      </c>
      <c r="BF442" s="235">
        <f>IF(O442="snížená",K442,0)</f>
        <v>0</v>
      </c>
      <c r="BG442" s="235">
        <f>IF(O442="zákl. přenesená",K442,0)</f>
        <v>0</v>
      </c>
      <c r="BH442" s="235">
        <f>IF(O442="sníž. přenesená",K442,0)</f>
        <v>0</v>
      </c>
      <c r="BI442" s="235">
        <f>IF(O442="nulová",K442,0)</f>
        <v>0</v>
      </c>
      <c r="BJ442" s="18" t="s">
        <v>86</v>
      </c>
      <c r="BK442" s="235">
        <f>ROUND(P442*H442,2)</f>
        <v>0</v>
      </c>
      <c r="BL442" s="18" t="s">
        <v>774</v>
      </c>
      <c r="BM442" s="234" t="s">
        <v>3003</v>
      </c>
    </row>
    <row r="443" s="2" customFormat="1">
      <c r="A443" s="39"/>
      <c r="B443" s="40"/>
      <c r="C443" s="41"/>
      <c r="D443" s="236" t="s">
        <v>176</v>
      </c>
      <c r="E443" s="41"/>
      <c r="F443" s="237" t="s">
        <v>3004</v>
      </c>
      <c r="G443" s="41"/>
      <c r="H443" s="41"/>
      <c r="I443" s="238"/>
      <c r="J443" s="238"/>
      <c r="K443" s="41"/>
      <c r="L443" s="41"/>
      <c r="M443" s="45"/>
      <c r="N443" s="239"/>
      <c r="O443" s="240"/>
      <c r="P443" s="92"/>
      <c r="Q443" s="92"/>
      <c r="R443" s="92"/>
      <c r="S443" s="92"/>
      <c r="T443" s="92"/>
      <c r="U443" s="92"/>
      <c r="V443" s="92"/>
      <c r="W443" s="92"/>
      <c r="X443" s="93"/>
      <c r="Y443" s="39"/>
      <c r="Z443" s="39"/>
      <c r="AA443" s="39"/>
      <c r="AB443" s="39"/>
      <c r="AC443" s="39"/>
      <c r="AD443" s="39"/>
      <c r="AE443" s="39"/>
      <c r="AT443" s="18" t="s">
        <v>176</v>
      </c>
      <c r="AU443" s="18" t="s">
        <v>88</v>
      </c>
    </row>
    <row r="444" s="2" customFormat="1">
      <c r="A444" s="39"/>
      <c r="B444" s="40"/>
      <c r="C444" s="41"/>
      <c r="D444" s="236" t="s">
        <v>186</v>
      </c>
      <c r="E444" s="41"/>
      <c r="F444" s="243" t="s">
        <v>3005</v>
      </c>
      <c r="G444" s="41"/>
      <c r="H444" s="41"/>
      <c r="I444" s="238"/>
      <c r="J444" s="238"/>
      <c r="K444" s="41"/>
      <c r="L444" s="41"/>
      <c r="M444" s="45"/>
      <c r="N444" s="239"/>
      <c r="O444" s="240"/>
      <c r="P444" s="92"/>
      <c r="Q444" s="92"/>
      <c r="R444" s="92"/>
      <c r="S444" s="92"/>
      <c r="T444" s="92"/>
      <c r="U444" s="92"/>
      <c r="V444" s="92"/>
      <c r="W444" s="92"/>
      <c r="X444" s="93"/>
      <c r="Y444" s="39"/>
      <c r="Z444" s="39"/>
      <c r="AA444" s="39"/>
      <c r="AB444" s="39"/>
      <c r="AC444" s="39"/>
      <c r="AD444" s="39"/>
      <c r="AE444" s="39"/>
      <c r="AT444" s="18" t="s">
        <v>186</v>
      </c>
      <c r="AU444" s="18" t="s">
        <v>88</v>
      </c>
    </row>
    <row r="445" s="2" customFormat="1" ht="16.5" customHeight="1">
      <c r="A445" s="39"/>
      <c r="B445" s="40"/>
      <c r="C445" s="254" t="s">
        <v>424</v>
      </c>
      <c r="D445" s="254" t="s">
        <v>345</v>
      </c>
      <c r="E445" s="255" t="s">
        <v>3006</v>
      </c>
      <c r="F445" s="256" t="s">
        <v>3007</v>
      </c>
      <c r="G445" s="257" t="s">
        <v>2616</v>
      </c>
      <c r="H445" s="258">
        <v>1</v>
      </c>
      <c r="I445" s="259"/>
      <c r="J445" s="260"/>
      <c r="K445" s="261">
        <f>ROUND(P445*H445,2)</f>
        <v>0</v>
      </c>
      <c r="L445" s="256" t="s">
        <v>1</v>
      </c>
      <c r="M445" s="262"/>
      <c r="N445" s="263" t="s">
        <v>1</v>
      </c>
      <c r="O445" s="230" t="s">
        <v>41</v>
      </c>
      <c r="P445" s="231">
        <f>I445+J445</f>
        <v>0</v>
      </c>
      <c r="Q445" s="231">
        <f>ROUND(I445*H445,2)</f>
        <v>0</v>
      </c>
      <c r="R445" s="231">
        <f>ROUND(J445*H445,2)</f>
        <v>0</v>
      </c>
      <c r="S445" s="92"/>
      <c r="T445" s="232">
        <f>S445*H445</f>
        <v>0</v>
      </c>
      <c r="U445" s="232">
        <v>0</v>
      </c>
      <c r="V445" s="232">
        <f>U445*H445</f>
        <v>0</v>
      </c>
      <c r="W445" s="232">
        <v>0</v>
      </c>
      <c r="X445" s="233">
        <f>W445*H445</f>
        <v>0</v>
      </c>
      <c r="Y445" s="39"/>
      <c r="Z445" s="39"/>
      <c r="AA445" s="39"/>
      <c r="AB445" s="39"/>
      <c r="AC445" s="39"/>
      <c r="AD445" s="39"/>
      <c r="AE445" s="39"/>
      <c r="AR445" s="234" t="s">
        <v>2608</v>
      </c>
      <c r="AT445" s="234" t="s">
        <v>345</v>
      </c>
      <c r="AU445" s="234" t="s">
        <v>88</v>
      </c>
      <c r="AY445" s="18" t="s">
        <v>167</v>
      </c>
      <c r="BE445" s="235">
        <f>IF(O445="základní",K445,0)</f>
        <v>0</v>
      </c>
      <c r="BF445" s="235">
        <f>IF(O445="snížená",K445,0)</f>
        <v>0</v>
      </c>
      <c r="BG445" s="235">
        <f>IF(O445="zákl. přenesená",K445,0)</f>
        <v>0</v>
      </c>
      <c r="BH445" s="235">
        <f>IF(O445="sníž. přenesená",K445,0)</f>
        <v>0</v>
      </c>
      <c r="BI445" s="235">
        <f>IF(O445="nulová",K445,0)</f>
        <v>0</v>
      </c>
      <c r="BJ445" s="18" t="s">
        <v>86</v>
      </c>
      <c r="BK445" s="235">
        <f>ROUND(P445*H445,2)</f>
        <v>0</v>
      </c>
      <c r="BL445" s="18" t="s">
        <v>774</v>
      </c>
      <c r="BM445" s="234" t="s">
        <v>3008</v>
      </c>
    </row>
    <row r="446" s="2" customFormat="1">
      <c r="A446" s="39"/>
      <c r="B446" s="40"/>
      <c r="C446" s="41"/>
      <c r="D446" s="236" t="s">
        <v>176</v>
      </c>
      <c r="E446" s="41"/>
      <c r="F446" s="237" t="s">
        <v>3009</v>
      </c>
      <c r="G446" s="41"/>
      <c r="H446" s="41"/>
      <c r="I446" s="238"/>
      <c r="J446" s="238"/>
      <c r="K446" s="41"/>
      <c r="L446" s="41"/>
      <c r="M446" s="45"/>
      <c r="N446" s="239"/>
      <c r="O446" s="240"/>
      <c r="P446" s="92"/>
      <c r="Q446" s="92"/>
      <c r="R446" s="92"/>
      <c r="S446" s="92"/>
      <c r="T446" s="92"/>
      <c r="U446" s="92"/>
      <c r="V446" s="92"/>
      <c r="W446" s="92"/>
      <c r="X446" s="93"/>
      <c r="Y446" s="39"/>
      <c r="Z446" s="39"/>
      <c r="AA446" s="39"/>
      <c r="AB446" s="39"/>
      <c r="AC446" s="39"/>
      <c r="AD446" s="39"/>
      <c r="AE446" s="39"/>
      <c r="AT446" s="18" t="s">
        <v>176</v>
      </c>
      <c r="AU446" s="18" t="s">
        <v>88</v>
      </c>
    </row>
    <row r="447" s="2" customFormat="1" ht="16.5" customHeight="1">
      <c r="A447" s="39"/>
      <c r="B447" s="40"/>
      <c r="C447" s="254" t="s">
        <v>430</v>
      </c>
      <c r="D447" s="254" t="s">
        <v>345</v>
      </c>
      <c r="E447" s="255" t="s">
        <v>3010</v>
      </c>
      <c r="F447" s="256" t="s">
        <v>3011</v>
      </c>
      <c r="G447" s="257" t="s">
        <v>2616</v>
      </c>
      <c r="H447" s="258">
        <v>1</v>
      </c>
      <c r="I447" s="259"/>
      <c r="J447" s="260"/>
      <c r="K447" s="261">
        <f>ROUND(P447*H447,2)</f>
        <v>0</v>
      </c>
      <c r="L447" s="256" t="s">
        <v>1</v>
      </c>
      <c r="M447" s="262"/>
      <c r="N447" s="263" t="s">
        <v>1</v>
      </c>
      <c r="O447" s="230" t="s">
        <v>41</v>
      </c>
      <c r="P447" s="231">
        <f>I447+J447</f>
        <v>0</v>
      </c>
      <c r="Q447" s="231">
        <f>ROUND(I447*H447,2)</f>
        <v>0</v>
      </c>
      <c r="R447" s="231">
        <f>ROUND(J447*H447,2)</f>
        <v>0</v>
      </c>
      <c r="S447" s="92"/>
      <c r="T447" s="232">
        <f>S447*H447</f>
        <v>0</v>
      </c>
      <c r="U447" s="232">
        <v>0</v>
      </c>
      <c r="V447" s="232">
        <f>U447*H447</f>
        <v>0</v>
      </c>
      <c r="W447" s="232">
        <v>0</v>
      </c>
      <c r="X447" s="233">
        <f>W447*H447</f>
        <v>0</v>
      </c>
      <c r="Y447" s="39"/>
      <c r="Z447" s="39"/>
      <c r="AA447" s="39"/>
      <c r="AB447" s="39"/>
      <c r="AC447" s="39"/>
      <c r="AD447" s="39"/>
      <c r="AE447" s="39"/>
      <c r="AR447" s="234" t="s">
        <v>2608</v>
      </c>
      <c r="AT447" s="234" t="s">
        <v>345</v>
      </c>
      <c r="AU447" s="234" t="s">
        <v>88</v>
      </c>
      <c r="AY447" s="18" t="s">
        <v>167</v>
      </c>
      <c r="BE447" s="235">
        <f>IF(O447="základní",K447,0)</f>
        <v>0</v>
      </c>
      <c r="BF447" s="235">
        <f>IF(O447="snížená",K447,0)</f>
        <v>0</v>
      </c>
      <c r="BG447" s="235">
        <f>IF(O447="zákl. přenesená",K447,0)</f>
        <v>0</v>
      </c>
      <c r="BH447" s="235">
        <f>IF(O447="sníž. přenesená",K447,0)</f>
        <v>0</v>
      </c>
      <c r="BI447" s="235">
        <f>IF(O447="nulová",K447,0)</f>
        <v>0</v>
      </c>
      <c r="BJ447" s="18" t="s">
        <v>86</v>
      </c>
      <c r="BK447" s="235">
        <f>ROUND(P447*H447,2)</f>
        <v>0</v>
      </c>
      <c r="BL447" s="18" t="s">
        <v>774</v>
      </c>
      <c r="BM447" s="234" t="s">
        <v>3012</v>
      </c>
    </row>
    <row r="448" s="2" customFormat="1">
      <c r="A448" s="39"/>
      <c r="B448" s="40"/>
      <c r="C448" s="41"/>
      <c r="D448" s="236" t="s">
        <v>176</v>
      </c>
      <c r="E448" s="41"/>
      <c r="F448" s="237" t="s">
        <v>3011</v>
      </c>
      <c r="G448" s="41"/>
      <c r="H448" s="41"/>
      <c r="I448" s="238"/>
      <c r="J448" s="238"/>
      <c r="K448" s="41"/>
      <c r="L448" s="41"/>
      <c r="M448" s="45"/>
      <c r="N448" s="239"/>
      <c r="O448" s="240"/>
      <c r="P448" s="92"/>
      <c r="Q448" s="92"/>
      <c r="R448" s="92"/>
      <c r="S448" s="92"/>
      <c r="T448" s="92"/>
      <c r="U448" s="92"/>
      <c r="V448" s="92"/>
      <c r="W448" s="92"/>
      <c r="X448" s="93"/>
      <c r="Y448" s="39"/>
      <c r="Z448" s="39"/>
      <c r="AA448" s="39"/>
      <c r="AB448" s="39"/>
      <c r="AC448" s="39"/>
      <c r="AD448" s="39"/>
      <c r="AE448" s="39"/>
      <c r="AT448" s="18" t="s">
        <v>176</v>
      </c>
      <c r="AU448" s="18" t="s">
        <v>88</v>
      </c>
    </row>
    <row r="449" s="2" customFormat="1" ht="16.5" customHeight="1">
      <c r="A449" s="39"/>
      <c r="B449" s="40"/>
      <c r="C449" s="222" t="s">
        <v>435</v>
      </c>
      <c r="D449" s="222" t="s">
        <v>169</v>
      </c>
      <c r="E449" s="223" t="s">
        <v>3001</v>
      </c>
      <c r="F449" s="224" t="s">
        <v>3002</v>
      </c>
      <c r="G449" s="225" t="s">
        <v>182</v>
      </c>
      <c r="H449" s="226">
        <v>1</v>
      </c>
      <c r="I449" s="227"/>
      <c r="J449" s="227"/>
      <c r="K449" s="228">
        <f>ROUND(P449*H449,2)</f>
        <v>0</v>
      </c>
      <c r="L449" s="224" t="s">
        <v>1</v>
      </c>
      <c r="M449" s="45"/>
      <c r="N449" s="229" t="s">
        <v>1</v>
      </c>
      <c r="O449" s="230" t="s">
        <v>41</v>
      </c>
      <c r="P449" s="231">
        <f>I449+J449</f>
        <v>0</v>
      </c>
      <c r="Q449" s="231">
        <f>ROUND(I449*H449,2)</f>
        <v>0</v>
      </c>
      <c r="R449" s="231">
        <f>ROUND(J449*H449,2)</f>
        <v>0</v>
      </c>
      <c r="S449" s="92"/>
      <c r="T449" s="232">
        <f>S449*H449</f>
        <v>0</v>
      </c>
      <c r="U449" s="232">
        <v>0.37430000000000002</v>
      </c>
      <c r="V449" s="232">
        <f>U449*H449</f>
        <v>0.37430000000000002</v>
      </c>
      <c r="W449" s="232">
        <v>0</v>
      </c>
      <c r="X449" s="233">
        <f>W449*H449</f>
        <v>0</v>
      </c>
      <c r="Y449" s="39"/>
      <c r="Z449" s="39"/>
      <c r="AA449" s="39"/>
      <c r="AB449" s="39"/>
      <c r="AC449" s="39"/>
      <c r="AD449" s="39"/>
      <c r="AE449" s="39"/>
      <c r="AR449" s="234" t="s">
        <v>774</v>
      </c>
      <c r="AT449" s="234" t="s">
        <v>169</v>
      </c>
      <c r="AU449" s="234" t="s">
        <v>88</v>
      </c>
      <c r="AY449" s="18" t="s">
        <v>167</v>
      </c>
      <c r="BE449" s="235">
        <f>IF(O449="základní",K449,0)</f>
        <v>0</v>
      </c>
      <c r="BF449" s="235">
        <f>IF(O449="snížená",K449,0)</f>
        <v>0</v>
      </c>
      <c r="BG449" s="235">
        <f>IF(O449="zákl. přenesená",K449,0)</f>
        <v>0</v>
      </c>
      <c r="BH449" s="235">
        <f>IF(O449="sníž. přenesená",K449,0)</f>
        <v>0</v>
      </c>
      <c r="BI449" s="235">
        <f>IF(O449="nulová",K449,0)</f>
        <v>0</v>
      </c>
      <c r="BJ449" s="18" t="s">
        <v>86</v>
      </c>
      <c r="BK449" s="235">
        <f>ROUND(P449*H449,2)</f>
        <v>0</v>
      </c>
      <c r="BL449" s="18" t="s">
        <v>774</v>
      </c>
      <c r="BM449" s="234" t="s">
        <v>3013</v>
      </c>
    </row>
    <row r="450" s="2" customFormat="1">
      <c r="A450" s="39"/>
      <c r="B450" s="40"/>
      <c r="C450" s="41"/>
      <c r="D450" s="236" t="s">
        <v>176</v>
      </c>
      <c r="E450" s="41"/>
      <c r="F450" s="237" t="s">
        <v>3004</v>
      </c>
      <c r="G450" s="41"/>
      <c r="H450" s="41"/>
      <c r="I450" s="238"/>
      <c r="J450" s="238"/>
      <c r="K450" s="41"/>
      <c r="L450" s="41"/>
      <c r="M450" s="45"/>
      <c r="N450" s="239"/>
      <c r="O450" s="240"/>
      <c r="P450" s="92"/>
      <c r="Q450" s="92"/>
      <c r="R450" s="92"/>
      <c r="S450" s="92"/>
      <c r="T450" s="92"/>
      <c r="U450" s="92"/>
      <c r="V450" s="92"/>
      <c r="W450" s="92"/>
      <c r="X450" s="93"/>
      <c r="Y450" s="39"/>
      <c r="Z450" s="39"/>
      <c r="AA450" s="39"/>
      <c r="AB450" s="39"/>
      <c r="AC450" s="39"/>
      <c r="AD450" s="39"/>
      <c r="AE450" s="39"/>
      <c r="AT450" s="18" t="s">
        <v>176</v>
      </c>
      <c r="AU450" s="18" t="s">
        <v>88</v>
      </c>
    </row>
    <row r="451" s="2" customFormat="1">
      <c r="A451" s="39"/>
      <c r="B451" s="40"/>
      <c r="C451" s="41"/>
      <c r="D451" s="236" t="s">
        <v>186</v>
      </c>
      <c r="E451" s="41"/>
      <c r="F451" s="243" t="s">
        <v>3014</v>
      </c>
      <c r="G451" s="41"/>
      <c r="H451" s="41"/>
      <c r="I451" s="238"/>
      <c r="J451" s="238"/>
      <c r="K451" s="41"/>
      <c r="L451" s="41"/>
      <c r="M451" s="45"/>
      <c r="N451" s="239"/>
      <c r="O451" s="240"/>
      <c r="P451" s="92"/>
      <c r="Q451" s="92"/>
      <c r="R451" s="92"/>
      <c r="S451" s="92"/>
      <c r="T451" s="92"/>
      <c r="U451" s="92"/>
      <c r="V451" s="92"/>
      <c r="W451" s="92"/>
      <c r="X451" s="93"/>
      <c r="Y451" s="39"/>
      <c r="Z451" s="39"/>
      <c r="AA451" s="39"/>
      <c r="AB451" s="39"/>
      <c r="AC451" s="39"/>
      <c r="AD451" s="39"/>
      <c r="AE451" s="39"/>
      <c r="AT451" s="18" t="s">
        <v>186</v>
      </c>
      <c r="AU451" s="18" t="s">
        <v>88</v>
      </c>
    </row>
    <row r="452" s="2" customFormat="1" ht="21.75" customHeight="1">
      <c r="A452" s="39"/>
      <c r="B452" s="40"/>
      <c r="C452" s="254" t="s">
        <v>441</v>
      </c>
      <c r="D452" s="254" t="s">
        <v>345</v>
      </c>
      <c r="E452" s="255" t="s">
        <v>3015</v>
      </c>
      <c r="F452" s="256" t="s">
        <v>3016</v>
      </c>
      <c r="G452" s="257" t="s">
        <v>2616</v>
      </c>
      <c r="H452" s="258">
        <v>1</v>
      </c>
      <c r="I452" s="259"/>
      <c r="J452" s="260"/>
      <c r="K452" s="261">
        <f>ROUND(P452*H452,2)</f>
        <v>0</v>
      </c>
      <c r="L452" s="256" t="s">
        <v>1</v>
      </c>
      <c r="M452" s="262"/>
      <c r="N452" s="263" t="s">
        <v>1</v>
      </c>
      <c r="O452" s="230" t="s">
        <v>41</v>
      </c>
      <c r="P452" s="231">
        <f>I452+J452</f>
        <v>0</v>
      </c>
      <c r="Q452" s="231">
        <f>ROUND(I452*H452,2)</f>
        <v>0</v>
      </c>
      <c r="R452" s="231">
        <f>ROUND(J452*H452,2)</f>
        <v>0</v>
      </c>
      <c r="S452" s="92"/>
      <c r="T452" s="232">
        <f>S452*H452</f>
        <v>0</v>
      </c>
      <c r="U452" s="232">
        <v>0</v>
      </c>
      <c r="V452" s="232">
        <f>U452*H452</f>
        <v>0</v>
      </c>
      <c r="W452" s="232">
        <v>0</v>
      </c>
      <c r="X452" s="233">
        <f>W452*H452</f>
        <v>0</v>
      </c>
      <c r="Y452" s="39"/>
      <c r="Z452" s="39"/>
      <c r="AA452" s="39"/>
      <c r="AB452" s="39"/>
      <c r="AC452" s="39"/>
      <c r="AD452" s="39"/>
      <c r="AE452" s="39"/>
      <c r="AR452" s="234" t="s">
        <v>2608</v>
      </c>
      <c r="AT452" s="234" t="s">
        <v>345</v>
      </c>
      <c r="AU452" s="234" t="s">
        <v>88</v>
      </c>
      <c r="AY452" s="18" t="s">
        <v>167</v>
      </c>
      <c r="BE452" s="235">
        <f>IF(O452="základní",K452,0)</f>
        <v>0</v>
      </c>
      <c r="BF452" s="235">
        <f>IF(O452="snížená",K452,0)</f>
        <v>0</v>
      </c>
      <c r="BG452" s="235">
        <f>IF(O452="zákl. přenesená",K452,0)</f>
        <v>0</v>
      </c>
      <c r="BH452" s="235">
        <f>IF(O452="sníž. přenesená",K452,0)</f>
        <v>0</v>
      </c>
      <c r="BI452" s="235">
        <f>IF(O452="nulová",K452,0)</f>
        <v>0</v>
      </c>
      <c r="BJ452" s="18" t="s">
        <v>86</v>
      </c>
      <c r="BK452" s="235">
        <f>ROUND(P452*H452,2)</f>
        <v>0</v>
      </c>
      <c r="BL452" s="18" t="s">
        <v>774</v>
      </c>
      <c r="BM452" s="234" t="s">
        <v>3017</v>
      </c>
    </row>
    <row r="453" s="2" customFormat="1">
      <c r="A453" s="39"/>
      <c r="B453" s="40"/>
      <c r="C453" s="41"/>
      <c r="D453" s="236" t="s">
        <v>176</v>
      </c>
      <c r="E453" s="41"/>
      <c r="F453" s="237" t="s">
        <v>3018</v>
      </c>
      <c r="G453" s="41"/>
      <c r="H453" s="41"/>
      <c r="I453" s="238"/>
      <c r="J453" s="238"/>
      <c r="K453" s="41"/>
      <c r="L453" s="41"/>
      <c r="M453" s="45"/>
      <c r="N453" s="239"/>
      <c r="O453" s="240"/>
      <c r="P453" s="92"/>
      <c r="Q453" s="92"/>
      <c r="R453" s="92"/>
      <c r="S453" s="92"/>
      <c r="T453" s="92"/>
      <c r="U453" s="92"/>
      <c r="V453" s="92"/>
      <c r="W453" s="92"/>
      <c r="X453" s="93"/>
      <c r="Y453" s="39"/>
      <c r="Z453" s="39"/>
      <c r="AA453" s="39"/>
      <c r="AB453" s="39"/>
      <c r="AC453" s="39"/>
      <c r="AD453" s="39"/>
      <c r="AE453" s="39"/>
      <c r="AT453" s="18" t="s">
        <v>176</v>
      </c>
      <c r="AU453" s="18" t="s">
        <v>88</v>
      </c>
    </row>
    <row r="454" s="2" customFormat="1" ht="16.5" customHeight="1">
      <c r="A454" s="39"/>
      <c r="B454" s="40"/>
      <c r="C454" s="254" t="s">
        <v>452</v>
      </c>
      <c r="D454" s="254" t="s">
        <v>345</v>
      </c>
      <c r="E454" s="255" t="s">
        <v>2753</v>
      </c>
      <c r="F454" s="256" t="s">
        <v>2754</v>
      </c>
      <c r="G454" s="257" t="s">
        <v>2616</v>
      </c>
      <c r="H454" s="258">
        <v>1</v>
      </c>
      <c r="I454" s="259"/>
      <c r="J454" s="260"/>
      <c r="K454" s="261">
        <f>ROUND(P454*H454,2)</f>
        <v>0</v>
      </c>
      <c r="L454" s="256" t="s">
        <v>1</v>
      </c>
      <c r="M454" s="262"/>
      <c r="N454" s="263" t="s">
        <v>1</v>
      </c>
      <c r="O454" s="230" t="s">
        <v>41</v>
      </c>
      <c r="P454" s="231">
        <f>I454+J454</f>
        <v>0</v>
      </c>
      <c r="Q454" s="231">
        <f>ROUND(I454*H454,2)</f>
        <v>0</v>
      </c>
      <c r="R454" s="231">
        <f>ROUND(J454*H454,2)</f>
        <v>0</v>
      </c>
      <c r="S454" s="92"/>
      <c r="T454" s="232">
        <f>S454*H454</f>
        <v>0</v>
      </c>
      <c r="U454" s="232">
        <v>0</v>
      </c>
      <c r="V454" s="232">
        <f>U454*H454</f>
        <v>0</v>
      </c>
      <c r="W454" s="232">
        <v>0</v>
      </c>
      <c r="X454" s="233">
        <f>W454*H454</f>
        <v>0</v>
      </c>
      <c r="Y454" s="39"/>
      <c r="Z454" s="39"/>
      <c r="AA454" s="39"/>
      <c r="AB454" s="39"/>
      <c r="AC454" s="39"/>
      <c r="AD454" s="39"/>
      <c r="AE454" s="39"/>
      <c r="AR454" s="234" t="s">
        <v>2608</v>
      </c>
      <c r="AT454" s="234" t="s">
        <v>345</v>
      </c>
      <c r="AU454" s="234" t="s">
        <v>88</v>
      </c>
      <c r="AY454" s="18" t="s">
        <v>167</v>
      </c>
      <c r="BE454" s="235">
        <f>IF(O454="základní",K454,0)</f>
        <v>0</v>
      </c>
      <c r="BF454" s="235">
        <f>IF(O454="snížená",K454,0)</f>
        <v>0</v>
      </c>
      <c r="BG454" s="235">
        <f>IF(O454="zákl. přenesená",K454,0)</f>
        <v>0</v>
      </c>
      <c r="BH454" s="235">
        <f>IF(O454="sníž. přenesená",K454,0)</f>
        <v>0</v>
      </c>
      <c r="BI454" s="235">
        <f>IF(O454="nulová",K454,0)</f>
        <v>0</v>
      </c>
      <c r="BJ454" s="18" t="s">
        <v>86</v>
      </c>
      <c r="BK454" s="235">
        <f>ROUND(P454*H454,2)</f>
        <v>0</v>
      </c>
      <c r="BL454" s="18" t="s">
        <v>774</v>
      </c>
      <c r="BM454" s="234" t="s">
        <v>3019</v>
      </c>
    </row>
    <row r="455" s="2" customFormat="1">
      <c r="A455" s="39"/>
      <c r="B455" s="40"/>
      <c r="C455" s="41"/>
      <c r="D455" s="236" t="s">
        <v>176</v>
      </c>
      <c r="E455" s="41"/>
      <c r="F455" s="237" t="s">
        <v>2756</v>
      </c>
      <c r="G455" s="41"/>
      <c r="H455" s="41"/>
      <c r="I455" s="238"/>
      <c r="J455" s="238"/>
      <c r="K455" s="41"/>
      <c r="L455" s="41"/>
      <c r="M455" s="45"/>
      <c r="N455" s="239"/>
      <c r="O455" s="240"/>
      <c r="P455" s="92"/>
      <c r="Q455" s="92"/>
      <c r="R455" s="92"/>
      <c r="S455" s="92"/>
      <c r="T455" s="92"/>
      <c r="U455" s="92"/>
      <c r="V455" s="92"/>
      <c r="W455" s="92"/>
      <c r="X455" s="93"/>
      <c r="Y455" s="39"/>
      <c r="Z455" s="39"/>
      <c r="AA455" s="39"/>
      <c r="AB455" s="39"/>
      <c r="AC455" s="39"/>
      <c r="AD455" s="39"/>
      <c r="AE455" s="39"/>
      <c r="AT455" s="18" t="s">
        <v>176</v>
      </c>
      <c r="AU455" s="18" t="s">
        <v>88</v>
      </c>
    </row>
    <row r="456" s="2" customFormat="1" ht="16.5" customHeight="1">
      <c r="A456" s="39"/>
      <c r="B456" s="40"/>
      <c r="C456" s="254" t="s">
        <v>457</v>
      </c>
      <c r="D456" s="254" t="s">
        <v>345</v>
      </c>
      <c r="E456" s="255" t="s">
        <v>3020</v>
      </c>
      <c r="F456" s="256" t="s">
        <v>3021</v>
      </c>
      <c r="G456" s="257" t="s">
        <v>2616</v>
      </c>
      <c r="H456" s="258">
        <v>1</v>
      </c>
      <c r="I456" s="259"/>
      <c r="J456" s="260"/>
      <c r="K456" s="261">
        <f>ROUND(P456*H456,2)</f>
        <v>0</v>
      </c>
      <c r="L456" s="256" t="s">
        <v>1</v>
      </c>
      <c r="M456" s="262"/>
      <c r="N456" s="263" t="s">
        <v>1</v>
      </c>
      <c r="O456" s="230" t="s">
        <v>41</v>
      </c>
      <c r="P456" s="231">
        <f>I456+J456</f>
        <v>0</v>
      </c>
      <c r="Q456" s="231">
        <f>ROUND(I456*H456,2)</f>
        <v>0</v>
      </c>
      <c r="R456" s="231">
        <f>ROUND(J456*H456,2)</f>
        <v>0</v>
      </c>
      <c r="S456" s="92"/>
      <c r="T456" s="232">
        <f>S456*H456</f>
        <v>0</v>
      </c>
      <c r="U456" s="232">
        <v>0</v>
      </c>
      <c r="V456" s="232">
        <f>U456*H456</f>
        <v>0</v>
      </c>
      <c r="W456" s="232">
        <v>0</v>
      </c>
      <c r="X456" s="233">
        <f>W456*H456</f>
        <v>0</v>
      </c>
      <c r="Y456" s="39"/>
      <c r="Z456" s="39"/>
      <c r="AA456" s="39"/>
      <c r="AB456" s="39"/>
      <c r="AC456" s="39"/>
      <c r="AD456" s="39"/>
      <c r="AE456" s="39"/>
      <c r="AR456" s="234" t="s">
        <v>2608</v>
      </c>
      <c r="AT456" s="234" t="s">
        <v>345</v>
      </c>
      <c r="AU456" s="234" t="s">
        <v>88</v>
      </c>
      <c r="AY456" s="18" t="s">
        <v>167</v>
      </c>
      <c r="BE456" s="235">
        <f>IF(O456="základní",K456,0)</f>
        <v>0</v>
      </c>
      <c r="BF456" s="235">
        <f>IF(O456="snížená",K456,0)</f>
        <v>0</v>
      </c>
      <c r="BG456" s="235">
        <f>IF(O456="zákl. přenesená",K456,0)</f>
        <v>0</v>
      </c>
      <c r="BH456" s="235">
        <f>IF(O456="sníž. přenesená",K456,0)</f>
        <v>0</v>
      </c>
      <c r="BI456" s="235">
        <f>IF(O456="nulová",K456,0)</f>
        <v>0</v>
      </c>
      <c r="BJ456" s="18" t="s">
        <v>86</v>
      </c>
      <c r="BK456" s="235">
        <f>ROUND(P456*H456,2)</f>
        <v>0</v>
      </c>
      <c r="BL456" s="18" t="s">
        <v>774</v>
      </c>
      <c r="BM456" s="234" t="s">
        <v>3022</v>
      </c>
    </row>
    <row r="457" s="2" customFormat="1">
      <c r="A457" s="39"/>
      <c r="B457" s="40"/>
      <c r="C457" s="41"/>
      <c r="D457" s="236" t="s">
        <v>176</v>
      </c>
      <c r="E457" s="41"/>
      <c r="F457" s="237" t="s">
        <v>3023</v>
      </c>
      <c r="G457" s="41"/>
      <c r="H457" s="41"/>
      <c r="I457" s="238"/>
      <c r="J457" s="238"/>
      <c r="K457" s="41"/>
      <c r="L457" s="41"/>
      <c r="M457" s="45"/>
      <c r="N457" s="239"/>
      <c r="O457" s="240"/>
      <c r="P457" s="92"/>
      <c r="Q457" s="92"/>
      <c r="R457" s="92"/>
      <c r="S457" s="92"/>
      <c r="T457" s="92"/>
      <c r="U457" s="92"/>
      <c r="V457" s="92"/>
      <c r="W457" s="92"/>
      <c r="X457" s="93"/>
      <c r="Y457" s="39"/>
      <c r="Z457" s="39"/>
      <c r="AA457" s="39"/>
      <c r="AB457" s="39"/>
      <c r="AC457" s="39"/>
      <c r="AD457" s="39"/>
      <c r="AE457" s="39"/>
      <c r="AT457" s="18" t="s">
        <v>176</v>
      </c>
      <c r="AU457" s="18" t="s">
        <v>88</v>
      </c>
    </row>
    <row r="458" s="2" customFormat="1" ht="16.5" customHeight="1">
      <c r="A458" s="39"/>
      <c r="B458" s="40"/>
      <c r="C458" s="222" t="s">
        <v>690</v>
      </c>
      <c r="D458" s="222" t="s">
        <v>169</v>
      </c>
      <c r="E458" s="223" t="s">
        <v>3001</v>
      </c>
      <c r="F458" s="224" t="s">
        <v>3002</v>
      </c>
      <c r="G458" s="225" t="s">
        <v>182</v>
      </c>
      <c r="H458" s="226">
        <v>1</v>
      </c>
      <c r="I458" s="227"/>
      <c r="J458" s="227"/>
      <c r="K458" s="228">
        <f>ROUND(P458*H458,2)</f>
        <v>0</v>
      </c>
      <c r="L458" s="224" t="s">
        <v>1</v>
      </c>
      <c r="M458" s="45"/>
      <c r="N458" s="229" t="s">
        <v>1</v>
      </c>
      <c r="O458" s="230" t="s">
        <v>41</v>
      </c>
      <c r="P458" s="231">
        <f>I458+J458</f>
        <v>0</v>
      </c>
      <c r="Q458" s="231">
        <f>ROUND(I458*H458,2)</f>
        <v>0</v>
      </c>
      <c r="R458" s="231">
        <f>ROUND(J458*H458,2)</f>
        <v>0</v>
      </c>
      <c r="S458" s="92"/>
      <c r="T458" s="232">
        <f>S458*H458</f>
        <v>0</v>
      </c>
      <c r="U458" s="232">
        <v>0.37430000000000002</v>
      </c>
      <c r="V458" s="232">
        <f>U458*H458</f>
        <v>0.37430000000000002</v>
      </c>
      <c r="W458" s="232">
        <v>0</v>
      </c>
      <c r="X458" s="233">
        <f>W458*H458</f>
        <v>0</v>
      </c>
      <c r="Y458" s="39"/>
      <c r="Z458" s="39"/>
      <c r="AA458" s="39"/>
      <c r="AB458" s="39"/>
      <c r="AC458" s="39"/>
      <c r="AD458" s="39"/>
      <c r="AE458" s="39"/>
      <c r="AR458" s="234" t="s">
        <v>774</v>
      </c>
      <c r="AT458" s="234" t="s">
        <v>169</v>
      </c>
      <c r="AU458" s="234" t="s">
        <v>88</v>
      </c>
      <c r="AY458" s="18" t="s">
        <v>167</v>
      </c>
      <c r="BE458" s="235">
        <f>IF(O458="základní",K458,0)</f>
        <v>0</v>
      </c>
      <c r="BF458" s="235">
        <f>IF(O458="snížená",K458,0)</f>
        <v>0</v>
      </c>
      <c r="BG458" s="235">
        <f>IF(O458="zákl. přenesená",K458,0)</f>
        <v>0</v>
      </c>
      <c r="BH458" s="235">
        <f>IF(O458="sníž. přenesená",K458,0)</f>
        <v>0</v>
      </c>
      <c r="BI458" s="235">
        <f>IF(O458="nulová",K458,0)</f>
        <v>0</v>
      </c>
      <c r="BJ458" s="18" t="s">
        <v>86</v>
      </c>
      <c r="BK458" s="235">
        <f>ROUND(P458*H458,2)</f>
        <v>0</v>
      </c>
      <c r="BL458" s="18" t="s">
        <v>774</v>
      </c>
      <c r="BM458" s="234" t="s">
        <v>3024</v>
      </c>
    </row>
    <row r="459" s="2" customFormat="1">
      <c r="A459" s="39"/>
      <c r="B459" s="40"/>
      <c r="C459" s="41"/>
      <c r="D459" s="236" t="s">
        <v>176</v>
      </c>
      <c r="E459" s="41"/>
      <c r="F459" s="237" t="s">
        <v>3004</v>
      </c>
      <c r="G459" s="41"/>
      <c r="H459" s="41"/>
      <c r="I459" s="238"/>
      <c r="J459" s="238"/>
      <c r="K459" s="41"/>
      <c r="L459" s="41"/>
      <c r="M459" s="45"/>
      <c r="N459" s="239"/>
      <c r="O459" s="240"/>
      <c r="P459" s="92"/>
      <c r="Q459" s="92"/>
      <c r="R459" s="92"/>
      <c r="S459" s="92"/>
      <c r="T459" s="92"/>
      <c r="U459" s="92"/>
      <c r="V459" s="92"/>
      <c r="W459" s="92"/>
      <c r="X459" s="93"/>
      <c r="Y459" s="39"/>
      <c r="Z459" s="39"/>
      <c r="AA459" s="39"/>
      <c r="AB459" s="39"/>
      <c r="AC459" s="39"/>
      <c r="AD459" s="39"/>
      <c r="AE459" s="39"/>
      <c r="AT459" s="18" t="s">
        <v>176</v>
      </c>
      <c r="AU459" s="18" t="s">
        <v>88</v>
      </c>
    </row>
    <row r="460" s="2" customFormat="1">
      <c r="A460" s="39"/>
      <c r="B460" s="40"/>
      <c r="C460" s="41"/>
      <c r="D460" s="236" t="s">
        <v>186</v>
      </c>
      <c r="E460" s="41"/>
      <c r="F460" s="243" t="s">
        <v>3025</v>
      </c>
      <c r="G460" s="41"/>
      <c r="H460" s="41"/>
      <c r="I460" s="238"/>
      <c r="J460" s="238"/>
      <c r="K460" s="41"/>
      <c r="L460" s="41"/>
      <c r="M460" s="45"/>
      <c r="N460" s="239"/>
      <c r="O460" s="240"/>
      <c r="P460" s="92"/>
      <c r="Q460" s="92"/>
      <c r="R460" s="92"/>
      <c r="S460" s="92"/>
      <c r="T460" s="92"/>
      <c r="U460" s="92"/>
      <c r="V460" s="92"/>
      <c r="W460" s="92"/>
      <c r="X460" s="93"/>
      <c r="Y460" s="39"/>
      <c r="Z460" s="39"/>
      <c r="AA460" s="39"/>
      <c r="AB460" s="39"/>
      <c r="AC460" s="39"/>
      <c r="AD460" s="39"/>
      <c r="AE460" s="39"/>
      <c r="AT460" s="18" t="s">
        <v>186</v>
      </c>
      <c r="AU460" s="18" t="s">
        <v>88</v>
      </c>
    </row>
    <row r="461" s="2" customFormat="1" ht="21.75" customHeight="1">
      <c r="A461" s="39"/>
      <c r="B461" s="40"/>
      <c r="C461" s="254" t="s">
        <v>696</v>
      </c>
      <c r="D461" s="254" t="s">
        <v>345</v>
      </c>
      <c r="E461" s="255" t="s">
        <v>3015</v>
      </c>
      <c r="F461" s="256" t="s">
        <v>3016</v>
      </c>
      <c r="G461" s="257" t="s">
        <v>2616</v>
      </c>
      <c r="H461" s="258">
        <v>1</v>
      </c>
      <c r="I461" s="259"/>
      <c r="J461" s="260"/>
      <c r="K461" s="261">
        <f>ROUND(P461*H461,2)</f>
        <v>0</v>
      </c>
      <c r="L461" s="256" t="s">
        <v>1</v>
      </c>
      <c r="M461" s="262"/>
      <c r="N461" s="263" t="s">
        <v>1</v>
      </c>
      <c r="O461" s="230" t="s">
        <v>41</v>
      </c>
      <c r="P461" s="231">
        <f>I461+J461</f>
        <v>0</v>
      </c>
      <c r="Q461" s="231">
        <f>ROUND(I461*H461,2)</f>
        <v>0</v>
      </c>
      <c r="R461" s="231">
        <f>ROUND(J461*H461,2)</f>
        <v>0</v>
      </c>
      <c r="S461" s="92"/>
      <c r="T461" s="232">
        <f>S461*H461</f>
        <v>0</v>
      </c>
      <c r="U461" s="232">
        <v>0</v>
      </c>
      <c r="V461" s="232">
        <f>U461*H461</f>
        <v>0</v>
      </c>
      <c r="W461" s="232">
        <v>0</v>
      </c>
      <c r="X461" s="233">
        <f>W461*H461</f>
        <v>0</v>
      </c>
      <c r="Y461" s="39"/>
      <c r="Z461" s="39"/>
      <c r="AA461" s="39"/>
      <c r="AB461" s="39"/>
      <c r="AC461" s="39"/>
      <c r="AD461" s="39"/>
      <c r="AE461" s="39"/>
      <c r="AR461" s="234" t="s">
        <v>2608</v>
      </c>
      <c r="AT461" s="234" t="s">
        <v>345</v>
      </c>
      <c r="AU461" s="234" t="s">
        <v>88</v>
      </c>
      <c r="AY461" s="18" t="s">
        <v>167</v>
      </c>
      <c r="BE461" s="235">
        <f>IF(O461="základní",K461,0)</f>
        <v>0</v>
      </c>
      <c r="BF461" s="235">
        <f>IF(O461="snížená",K461,0)</f>
        <v>0</v>
      </c>
      <c r="BG461" s="235">
        <f>IF(O461="zákl. přenesená",K461,0)</f>
        <v>0</v>
      </c>
      <c r="BH461" s="235">
        <f>IF(O461="sníž. přenesená",K461,0)</f>
        <v>0</v>
      </c>
      <c r="BI461" s="235">
        <f>IF(O461="nulová",K461,0)</f>
        <v>0</v>
      </c>
      <c r="BJ461" s="18" t="s">
        <v>86</v>
      </c>
      <c r="BK461" s="235">
        <f>ROUND(P461*H461,2)</f>
        <v>0</v>
      </c>
      <c r="BL461" s="18" t="s">
        <v>774</v>
      </c>
      <c r="BM461" s="234" t="s">
        <v>3026</v>
      </c>
    </row>
    <row r="462" s="2" customFormat="1">
      <c r="A462" s="39"/>
      <c r="B462" s="40"/>
      <c r="C462" s="41"/>
      <c r="D462" s="236" t="s">
        <v>176</v>
      </c>
      <c r="E462" s="41"/>
      <c r="F462" s="237" t="s">
        <v>3018</v>
      </c>
      <c r="G462" s="41"/>
      <c r="H462" s="41"/>
      <c r="I462" s="238"/>
      <c r="J462" s="238"/>
      <c r="K462" s="41"/>
      <c r="L462" s="41"/>
      <c r="M462" s="45"/>
      <c r="N462" s="239"/>
      <c r="O462" s="240"/>
      <c r="P462" s="92"/>
      <c r="Q462" s="92"/>
      <c r="R462" s="92"/>
      <c r="S462" s="92"/>
      <c r="T462" s="92"/>
      <c r="U462" s="92"/>
      <c r="V462" s="92"/>
      <c r="W462" s="92"/>
      <c r="X462" s="93"/>
      <c r="Y462" s="39"/>
      <c r="Z462" s="39"/>
      <c r="AA462" s="39"/>
      <c r="AB462" s="39"/>
      <c r="AC462" s="39"/>
      <c r="AD462" s="39"/>
      <c r="AE462" s="39"/>
      <c r="AT462" s="18" t="s">
        <v>176</v>
      </c>
      <c r="AU462" s="18" t="s">
        <v>88</v>
      </c>
    </row>
    <row r="463" s="2" customFormat="1" ht="16.5" customHeight="1">
      <c r="A463" s="39"/>
      <c r="B463" s="40"/>
      <c r="C463" s="254" t="s">
        <v>702</v>
      </c>
      <c r="D463" s="254" t="s">
        <v>345</v>
      </c>
      <c r="E463" s="255" t="s">
        <v>3020</v>
      </c>
      <c r="F463" s="256" t="s">
        <v>3021</v>
      </c>
      <c r="G463" s="257" t="s">
        <v>2616</v>
      </c>
      <c r="H463" s="258">
        <v>1</v>
      </c>
      <c r="I463" s="259"/>
      <c r="J463" s="260"/>
      <c r="K463" s="261">
        <f>ROUND(P463*H463,2)</f>
        <v>0</v>
      </c>
      <c r="L463" s="256" t="s">
        <v>1</v>
      </c>
      <c r="M463" s="262"/>
      <c r="N463" s="263" t="s">
        <v>1</v>
      </c>
      <c r="O463" s="230" t="s">
        <v>41</v>
      </c>
      <c r="P463" s="231">
        <f>I463+J463</f>
        <v>0</v>
      </c>
      <c r="Q463" s="231">
        <f>ROUND(I463*H463,2)</f>
        <v>0</v>
      </c>
      <c r="R463" s="231">
        <f>ROUND(J463*H463,2)</f>
        <v>0</v>
      </c>
      <c r="S463" s="92"/>
      <c r="T463" s="232">
        <f>S463*H463</f>
        <v>0</v>
      </c>
      <c r="U463" s="232">
        <v>0</v>
      </c>
      <c r="V463" s="232">
        <f>U463*H463</f>
        <v>0</v>
      </c>
      <c r="W463" s="232">
        <v>0</v>
      </c>
      <c r="X463" s="233">
        <f>W463*H463</f>
        <v>0</v>
      </c>
      <c r="Y463" s="39"/>
      <c r="Z463" s="39"/>
      <c r="AA463" s="39"/>
      <c r="AB463" s="39"/>
      <c r="AC463" s="39"/>
      <c r="AD463" s="39"/>
      <c r="AE463" s="39"/>
      <c r="AR463" s="234" t="s">
        <v>2608</v>
      </c>
      <c r="AT463" s="234" t="s">
        <v>345</v>
      </c>
      <c r="AU463" s="234" t="s">
        <v>88</v>
      </c>
      <c r="AY463" s="18" t="s">
        <v>167</v>
      </c>
      <c r="BE463" s="235">
        <f>IF(O463="základní",K463,0)</f>
        <v>0</v>
      </c>
      <c r="BF463" s="235">
        <f>IF(O463="snížená",K463,0)</f>
        <v>0</v>
      </c>
      <c r="BG463" s="235">
        <f>IF(O463="zákl. přenesená",K463,0)</f>
        <v>0</v>
      </c>
      <c r="BH463" s="235">
        <f>IF(O463="sníž. přenesená",K463,0)</f>
        <v>0</v>
      </c>
      <c r="BI463" s="235">
        <f>IF(O463="nulová",K463,0)</f>
        <v>0</v>
      </c>
      <c r="BJ463" s="18" t="s">
        <v>86</v>
      </c>
      <c r="BK463" s="235">
        <f>ROUND(P463*H463,2)</f>
        <v>0</v>
      </c>
      <c r="BL463" s="18" t="s">
        <v>774</v>
      </c>
      <c r="BM463" s="234" t="s">
        <v>3027</v>
      </c>
    </row>
    <row r="464" s="2" customFormat="1">
      <c r="A464" s="39"/>
      <c r="B464" s="40"/>
      <c r="C464" s="41"/>
      <c r="D464" s="236" t="s">
        <v>176</v>
      </c>
      <c r="E464" s="41"/>
      <c r="F464" s="237" t="s">
        <v>3023</v>
      </c>
      <c r="G464" s="41"/>
      <c r="H464" s="41"/>
      <c r="I464" s="238"/>
      <c r="J464" s="238"/>
      <c r="K464" s="41"/>
      <c r="L464" s="41"/>
      <c r="M464" s="45"/>
      <c r="N464" s="239"/>
      <c r="O464" s="240"/>
      <c r="P464" s="92"/>
      <c r="Q464" s="92"/>
      <c r="R464" s="92"/>
      <c r="S464" s="92"/>
      <c r="T464" s="92"/>
      <c r="U464" s="92"/>
      <c r="V464" s="92"/>
      <c r="W464" s="92"/>
      <c r="X464" s="93"/>
      <c r="Y464" s="39"/>
      <c r="Z464" s="39"/>
      <c r="AA464" s="39"/>
      <c r="AB464" s="39"/>
      <c r="AC464" s="39"/>
      <c r="AD464" s="39"/>
      <c r="AE464" s="39"/>
      <c r="AT464" s="18" t="s">
        <v>176</v>
      </c>
      <c r="AU464" s="18" t="s">
        <v>88</v>
      </c>
    </row>
    <row r="465" s="2" customFormat="1" ht="16.5" customHeight="1">
      <c r="A465" s="39"/>
      <c r="B465" s="40"/>
      <c r="C465" s="222" t="s">
        <v>708</v>
      </c>
      <c r="D465" s="222" t="s">
        <v>169</v>
      </c>
      <c r="E465" s="223" t="s">
        <v>3001</v>
      </c>
      <c r="F465" s="224" t="s">
        <v>3002</v>
      </c>
      <c r="G465" s="225" t="s">
        <v>182</v>
      </c>
      <c r="H465" s="226">
        <v>8</v>
      </c>
      <c r="I465" s="227"/>
      <c r="J465" s="227"/>
      <c r="K465" s="228">
        <f>ROUND(P465*H465,2)</f>
        <v>0</v>
      </c>
      <c r="L465" s="224" t="s">
        <v>1</v>
      </c>
      <c r="M465" s="45"/>
      <c r="N465" s="229" t="s">
        <v>1</v>
      </c>
      <c r="O465" s="230" t="s">
        <v>41</v>
      </c>
      <c r="P465" s="231">
        <f>I465+J465</f>
        <v>0</v>
      </c>
      <c r="Q465" s="231">
        <f>ROUND(I465*H465,2)</f>
        <v>0</v>
      </c>
      <c r="R465" s="231">
        <f>ROUND(J465*H465,2)</f>
        <v>0</v>
      </c>
      <c r="S465" s="92"/>
      <c r="T465" s="232">
        <f>S465*H465</f>
        <v>0</v>
      </c>
      <c r="U465" s="232">
        <v>0.37430000000000002</v>
      </c>
      <c r="V465" s="232">
        <f>U465*H465</f>
        <v>2.9944000000000002</v>
      </c>
      <c r="W465" s="232">
        <v>0</v>
      </c>
      <c r="X465" s="233">
        <f>W465*H465</f>
        <v>0</v>
      </c>
      <c r="Y465" s="39"/>
      <c r="Z465" s="39"/>
      <c r="AA465" s="39"/>
      <c r="AB465" s="39"/>
      <c r="AC465" s="39"/>
      <c r="AD465" s="39"/>
      <c r="AE465" s="39"/>
      <c r="AR465" s="234" t="s">
        <v>774</v>
      </c>
      <c r="AT465" s="234" t="s">
        <v>169</v>
      </c>
      <c r="AU465" s="234" t="s">
        <v>88</v>
      </c>
      <c r="AY465" s="18" t="s">
        <v>167</v>
      </c>
      <c r="BE465" s="235">
        <f>IF(O465="základní",K465,0)</f>
        <v>0</v>
      </c>
      <c r="BF465" s="235">
        <f>IF(O465="snížená",K465,0)</f>
        <v>0</v>
      </c>
      <c r="BG465" s="235">
        <f>IF(O465="zákl. přenesená",K465,0)</f>
        <v>0</v>
      </c>
      <c r="BH465" s="235">
        <f>IF(O465="sníž. přenesená",K465,0)</f>
        <v>0</v>
      </c>
      <c r="BI465" s="235">
        <f>IF(O465="nulová",K465,0)</f>
        <v>0</v>
      </c>
      <c r="BJ465" s="18" t="s">
        <v>86</v>
      </c>
      <c r="BK465" s="235">
        <f>ROUND(P465*H465,2)</f>
        <v>0</v>
      </c>
      <c r="BL465" s="18" t="s">
        <v>774</v>
      </c>
      <c r="BM465" s="234" t="s">
        <v>3028</v>
      </c>
    </row>
    <row r="466" s="2" customFormat="1">
      <c r="A466" s="39"/>
      <c r="B466" s="40"/>
      <c r="C466" s="41"/>
      <c r="D466" s="236" t="s">
        <v>176</v>
      </c>
      <c r="E466" s="41"/>
      <c r="F466" s="237" t="s">
        <v>3004</v>
      </c>
      <c r="G466" s="41"/>
      <c r="H466" s="41"/>
      <c r="I466" s="238"/>
      <c r="J466" s="238"/>
      <c r="K466" s="41"/>
      <c r="L466" s="41"/>
      <c r="M466" s="45"/>
      <c r="N466" s="239"/>
      <c r="O466" s="240"/>
      <c r="P466" s="92"/>
      <c r="Q466" s="92"/>
      <c r="R466" s="92"/>
      <c r="S466" s="92"/>
      <c r="T466" s="92"/>
      <c r="U466" s="92"/>
      <c r="V466" s="92"/>
      <c r="W466" s="92"/>
      <c r="X466" s="93"/>
      <c r="Y466" s="39"/>
      <c r="Z466" s="39"/>
      <c r="AA466" s="39"/>
      <c r="AB466" s="39"/>
      <c r="AC466" s="39"/>
      <c r="AD466" s="39"/>
      <c r="AE466" s="39"/>
      <c r="AT466" s="18" t="s">
        <v>176</v>
      </c>
      <c r="AU466" s="18" t="s">
        <v>88</v>
      </c>
    </row>
    <row r="467" s="2" customFormat="1">
      <c r="A467" s="39"/>
      <c r="B467" s="40"/>
      <c r="C467" s="41"/>
      <c r="D467" s="236" t="s">
        <v>186</v>
      </c>
      <c r="E467" s="41"/>
      <c r="F467" s="243" t="s">
        <v>3029</v>
      </c>
      <c r="G467" s="41"/>
      <c r="H467" s="41"/>
      <c r="I467" s="238"/>
      <c r="J467" s="238"/>
      <c r="K467" s="41"/>
      <c r="L467" s="41"/>
      <c r="M467" s="45"/>
      <c r="N467" s="239"/>
      <c r="O467" s="240"/>
      <c r="P467" s="92"/>
      <c r="Q467" s="92"/>
      <c r="R467" s="92"/>
      <c r="S467" s="92"/>
      <c r="T467" s="92"/>
      <c r="U467" s="92"/>
      <c r="V467" s="92"/>
      <c r="W467" s="92"/>
      <c r="X467" s="93"/>
      <c r="Y467" s="39"/>
      <c r="Z467" s="39"/>
      <c r="AA467" s="39"/>
      <c r="AB467" s="39"/>
      <c r="AC467" s="39"/>
      <c r="AD467" s="39"/>
      <c r="AE467" s="39"/>
      <c r="AT467" s="18" t="s">
        <v>186</v>
      </c>
      <c r="AU467" s="18" t="s">
        <v>88</v>
      </c>
    </row>
    <row r="468" s="2" customFormat="1" ht="16.5" customHeight="1">
      <c r="A468" s="39"/>
      <c r="B468" s="40"/>
      <c r="C468" s="254" t="s">
        <v>728</v>
      </c>
      <c r="D468" s="254" t="s">
        <v>345</v>
      </c>
      <c r="E468" s="255" t="s">
        <v>3030</v>
      </c>
      <c r="F468" s="256" t="s">
        <v>3031</v>
      </c>
      <c r="G468" s="257" t="s">
        <v>2616</v>
      </c>
      <c r="H468" s="258">
        <v>8</v>
      </c>
      <c r="I468" s="259"/>
      <c r="J468" s="260"/>
      <c r="K468" s="261">
        <f>ROUND(P468*H468,2)</f>
        <v>0</v>
      </c>
      <c r="L468" s="256" t="s">
        <v>1</v>
      </c>
      <c r="M468" s="262"/>
      <c r="N468" s="263" t="s">
        <v>1</v>
      </c>
      <c r="O468" s="230" t="s">
        <v>41</v>
      </c>
      <c r="P468" s="231">
        <f>I468+J468</f>
        <v>0</v>
      </c>
      <c r="Q468" s="231">
        <f>ROUND(I468*H468,2)</f>
        <v>0</v>
      </c>
      <c r="R468" s="231">
        <f>ROUND(J468*H468,2)</f>
        <v>0</v>
      </c>
      <c r="S468" s="92"/>
      <c r="T468" s="232">
        <f>S468*H468</f>
        <v>0</v>
      </c>
      <c r="U468" s="232">
        <v>0</v>
      </c>
      <c r="V468" s="232">
        <f>U468*H468</f>
        <v>0</v>
      </c>
      <c r="W468" s="232">
        <v>0</v>
      </c>
      <c r="X468" s="233">
        <f>W468*H468</f>
        <v>0</v>
      </c>
      <c r="Y468" s="39"/>
      <c r="Z468" s="39"/>
      <c r="AA468" s="39"/>
      <c r="AB468" s="39"/>
      <c r="AC468" s="39"/>
      <c r="AD468" s="39"/>
      <c r="AE468" s="39"/>
      <c r="AR468" s="234" t="s">
        <v>2608</v>
      </c>
      <c r="AT468" s="234" t="s">
        <v>345</v>
      </c>
      <c r="AU468" s="234" t="s">
        <v>88</v>
      </c>
      <c r="AY468" s="18" t="s">
        <v>167</v>
      </c>
      <c r="BE468" s="235">
        <f>IF(O468="základní",K468,0)</f>
        <v>0</v>
      </c>
      <c r="BF468" s="235">
        <f>IF(O468="snížená",K468,0)</f>
        <v>0</v>
      </c>
      <c r="BG468" s="235">
        <f>IF(O468="zákl. přenesená",K468,0)</f>
        <v>0</v>
      </c>
      <c r="BH468" s="235">
        <f>IF(O468="sníž. přenesená",K468,0)</f>
        <v>0</v>
      </c>
      <c r="BI468" s="235">
        <f>IF(O468="nulová",K468,0)</f>
        <v>0</v>
      </c>
      <c r="BJ468" s="18" t="s">
        <v>86</v>
      </c>
      <c r="BK468" s="235">
        <f>ROUND(P468*H468,2)</f>
        <v>0</v>
      </c>
      <c r="BL468" s="18" t="s">
        <v>774</v>
      </c>
      <c r="BM468" s="234" t="s">
        <v>3032</v>
      </c>
    </row>
    <row r="469" s="2" customFormat="1">
      <c r="A469" s="39"/>
      <c r="B469" s="40"/>
      <c r="C469" s="41"/>
      <c r="D469" s="236" t="s">
        <v>176</v>
      </c>
      <c r="E469" s="41"/>
      <c r="F469" s="237" t="s">
        <v>3033</v>
      </c>
      <c r="G469" s="41"/>
      <c r="H469" s="41"/>
      <c r="I469" s="238"/>
      <c r="J469" s="238"/>
      <c r="K469" s="41"/>
      <c r="L469" s="41"/>
      <c r="M469" s="45"/>
      <c r="N469" s="239"/>
      <c r="O469" s="240"/>
      <c r="P469" s="92"/>
      <c r="Q469" s="92"/>
      <c r="R469" s="92"/>
      <c r="S469" s="92"/>
      <c r="T469" s="92"/>
      <c r="U469" s="92"/>
      <c r="V469" s="92"/>
      <c r="W469" s="92"/>
      <c r="X469" s="93"/>
      <c r="Y469" s="39"/>
      <c r="Z469" s="39"/>
      <c r="AA469" s="39"/>
      <c r="AB469" s="39"/>
      <c r="AC469" s="39"/>
      <c r="AD469" s="39"/>
      <c r="AE469" s="39"/>
      <c r="AT469" s="18" t="s">
        <v>176</v>
      </c>
      <c r="AU469" s="18" t="s">
        <v>88</v>
      </c>
    </row>
    <row r="470" s="2" customFormat="1" ht="16.5" customHeight="1">
      <c r="A470" s="39"/>
      <c r="B470" s="40"/>
      <c r="C470" s="254" t="s">
        <v>714</v>
      </c>
      <c r="D470" s="254" t="s">
        <v>345</v>
      </c>
      <c r="E470" s="255" t="s">
        <v>2753</v>
      </c>
      <c r="F470" s="256" t="s">
        <v>2754</v>
      </c>
      <c r="G470" s="257" t="s">
        <v>2616</v>
      </c>
      <c r="H470" s="258">
        <v>8</v>
      </c>
      <c r="I470" s="259"/>
      <c r="J470" s="260"/>
      <c r="K470" s="261">
        <f>ROUND(P470*H470,2)</f>
        <v>0</v>
      </c>
      <c r="L470" s="256" t="s">
        <v>1</v>
      </c>
      <c r="M470" s="262"/>
      <c r="N470" s="263" t="s">
        <v>1</v>
      </c>
      <c r="O470" s="230" t="s">
        <v>41</v>
      </c>
      <c r="P470" s="231">
        <f>I470+J470</f>
        <v>0</v>
      </c>
      <c r="Q470" s="231">
        <f>ROUND(I470*H470,2)</f>
        <v>0</v>
      </c>
      <c r="R470" s="231">
        <f>ROUND(J470*H470,2)</f>
        <v>0</v>
      </c>
      <c r="S470" s="92"/>
      <c r="T470" s="232">
        <f>S470*H470</f>
        <v>0</v>
      </c>
      <c r="U470" s="232">
        <v>0</v>
      </c>
      <c r="V470" s="232">
        <f>U470*H470</f>
        <v>0</v>
      </c>
      <c r="W470" s="232">
        <v>0</v>
      </c>
      <c r="X470" s="233">
        <f>W470*H470</f>
        <v>0</v>
      </c>
      <c r="Y470" s="39"/>
      <c r="Z470" s="39"/>
      <c r="AA470" s="39"/>
      <c r="AB470" s="39"/>
      <c r="AC470" s="39"/>
      <c r="AD470" s="39"/>
      <c r="AE470" s="39"/>
      <c r="AR470" s="234" t="s">
        <v>2608</v>
      </c>
      <c r="AT470" s="234" t="s">
        <v>345</v>
      </c>
      <c r="AU470" s="234" t="s">
        <v>88</v>
      </c>
      <c r="AY470" s="18" t="s">
        <v>167</v>
      </c>
      <c r="BE470" s="235">
        <f>IF(O470="základní",K470,0)</f>
        <v>0</v>
      </c>
      <c r="BF470" s="235">
        <f>IF(O470="snížená",K470,0)</f>
        <v>0</v>
      </c>
      <c r="BG470" s="235">
        <f>IF(O470="zákl. přenesená",K470,0)</f>
        <v>0</v>
      </c>
      <c r="BH470" s="235">
        <f>IF(O470="sníž. přenesená",K470,0)</f>
        <v>0</v>
      </c>
      <c r="BI470" s="235">
        <f>IF(O470="nulová",K470,0)</f>
        <v>0</v>
      </c>
      <c r="BJ470" s="18" t="s">
        <v>86</v>
      </c>
      <c r="BK470" s="235">
        <f>ROUND(P470*H470,2)</f>
        <v>0</v>
      </c>
      <c r="BL470" s="18" t="s">
        <v>774</v>
      </c>
      <c r="BM470" s="234" t="s">
        <v>3034</v>
      </c>
    </row>
    <row r="471" s="2" customFormat="1">
      <c r="A471" s="39"/>
      <c r="B471" s="40"/>
      <c r="C471" s="41"/>
      <c r="D471" s="236" t="s">
        <v>176</v>
      </c>
      <c r="E471" s="41"/>
      <c r="F471" s="237" t="s">
        <v>2756</v>
      </c>
      <c r="G471" s="41"/>
      <c r="H471" s="41"/>
      <c r="I471" s="238"/>
      <c r="J471" s="238"/>
      <c r="K471" s="41"/>
      <c r="L471" s="41"/>
      <c r="M471" s="45"/>
      <c r="N471" s="239"/>
      <c r="O471" s="240"/>
      <c r="P471" s="92"/>
      <c r="Q471" s="92"/>
      <c r="R471" s="92"/>
      <c r="S471" s="92"/>
      <c r="T471" s="92"/>
      <c r="U471" s="92"/>
      <c r="V471" s="92"/>
      <c r="W471" s="92"/>
      <c r="X471" s="93"/>
      <c r="Y471" s="39"/>
      <c r="Z471" s="39"/>
      <c r="AA471" s="39"/>
      <c r="AB471" s="39"/>
      <c r="AC471" s="39"/>
      <c r="AD471" s="39"/>
      <c r="AE471" s="39"/>
      <c r="AT471" s="18" t="s">
        <v>176</v>
      </c>
      <c r="AU471" s="18" t="s">
        <v>88</v>
      </c>
    </row>
    <row r="472" s="2" customFormat="1" ht="16.5" customHeight="1">
      <c r="A472" s="39"/>
      <c r="B472" s="40"/>
      <c r="C472" s="254" t="s">
        <v>722</v>
      </c>
      <c r="D472" s="254" t="s">
        <v>345</v>
      </c>
      <c r="E472" s="255" t="s">
        <v>3035</v>
      </c>
      <c r="F472" s="256" t="s">
        <v>3036</v>
      </c>
      <c r="G472" s="257" t="s">
        <v>2616</v>
      </c>
      <c r="H472" s="258">
        <v>8</v>
      </c>
      <c r="I472" s="259"/>
      <c r="J472" s="260"/>
      <c r="K472" s="261">
        <f>ROUND(P472*H472,2)</f>
        <v>0</v>
      </c>
      <c r="L472" s="256" t="s">
        <v>1</v>
      </c>
      <c r="M472" s="262"/>
      <c r="N472" s="263" t="s">
        <v>1</v>
      </c>
      <c r="O472" s="230" t="s">
        <v>41</v>
      </c>
      <c r="P472" s="231">
        <f>I472+J472</f>
        <v>0</v>
      </c>
      <c r="Q472" s="231">
        <f>ROUND(I472*H472,2)</f>
        <v>0</v>
      </c>
      <c r="R472" s="231">
        <f>ROUND(J472*H472,2)</f>
        <v>0</v>
      </c>
      <c r="S472" s="92"/>
      <c r="T472" s="232">
        <f>S472*H472</f>
        <v>0</v>
      </c>
      <c r="U472" s="232">
        <v>0</v>
      </c>
      <c r="V472" s="232">
        <f>U472*H472</f>
        <v>0</v>
      </c>
      <c r="W472" s="232">
        <v>0</v>
      </c>
      <c r="X472" s="233">
        <f>W472*H472</f>
        <v>0</v>
      </c>
      <c r="Y472" s="39"/>
      <c r="Z472" s="39"/>
      <c r="AA472" s="39"/>
      <c r="AB472" s="39"/>
      <c r="AC472" s="39"/>
      <c r="AD472" s="39"/>
      <c r="AE472" s="39"/>
      <c r="AR472" s="234" t="s">
        <v>2608</v>
      </c>
      <c r="AT472" s="234" t="s">
        <v>345</v>
      </c>
      <c r="AU472" s="234" t="s">
        <v>88</v>
      </c>
      <c r="AY472" s="18" t="s">
        <v>167</v>
      </c>
      <c r="BE472" s="235">
        <f>IF(O472="základní",K472,0)</f>
        <v>0</v>
      </c>
      <c r="BF472" s="235">
        <f>IF(O472="snížená",K472,0)</f>
        <v>0</v>
      </c>
      <c r="BG472" s="235">
        <f>IF(O472="zákl. přenesená",K472,0)</f>
        <v>0</v>
      </c>
      <c r="BH472" s="235">
        <f>IF(O472="sníž. přenesená",K472,0)</f>
        <v>0</v>
      </c>
      <c r="BI472" s="235">
        <f>IF(O472="nulová",K472,0)</f>
        <v>0</v>
      </c>
      <c r="BJ472" s="18" t="s">
        <v>86</v>
      </c>
      <c r="BK472" s="235">
        <f>ROUND(P472*H472,2)</f>
        <v>0</v>
      </c>
      <c r="BL472" s="18" t="s">
        <v>774</v>
      </c>
      <c r="BM472" s="234" t="s">
        <v>3037</v>
      </c>
    </row>
    <row r="473" s="2" customFormat="1">
      <c r="A473" s="39"/>
      <c r="B473" s="40"/>
      <c r="C473" s="41"/>
      <c r="D473" s="236" t="s">
        <v>176</v>
      </c>
      <c r="E473" s="41"/>
      <c r="F473" s="237" t="s">
        <v>3036</v>
      </c>
      <c r="G473" s="41"/>
      <c r="H473" s="41"/>
      <c r="I473" s="238"/>
      <c r="J473" s="238"/>
      <c r="K473" s="41"/>
      <c r="L473" s="41"/>
      <c r="M473" s="45"/>
      <c r="N473" s="239"/>
      <c r="O473" s="240"/>
      <c r="P473" s="92"/>
      <c r="Q473" s="92"/>
      <c r="R473" s="92"/>
      <c r="S473" s="92"/>
      <c r="T473" s="92"/>
      <c r="U473" s="92"/>
      <c r="V473" s="92"/>
      <c r="W473" s="92"/>
      <c r="X473" s="93"/>
      <c r="Y473" s="39"/>
      <c r="Z473" s="39"/>
      <c r="AA473" s="39"/>
      <c r="AB473" s="39"/>
      <c r="AC473" s="39"/>
      <c r="AD473" s="39"/>
      <c r="AE473" s="39"/>
      <c r="AT473" s="18" t="s">
        <v>176</v>
      </c>
      <c r="AU473" s="18" t="s">
        <v>88</v>
      </c>
    </row>
    <row r="474" s="2" customFormat="1" ht="24.15" customHeight="1">
      <c r="A474" s="39"/>
      <c r="B474" s="40"/>
      <c r="C474" s="222" t="s">
        <v>338</v>
      </c>
      <c r="D474" s="222" t="s">
        <v>169</v>
      </c>
      <c r="E474" s="223" t="s">
        <v>3038</v>
      </c>
      <c r="F474" s="224" t="s">
        <v>3039</v>
      </c>
      <c r="G474" s="225" t="s">
        <v>182</v>
      </c>
      <c r="H474" s="226">
        <v>1</v>
      </c>
      <c r="I474" s="227"/>
      <c r="J474" s="227"/>
      <c r="K474" s="228">
        <f>ROUND(P474*H474,2)</f>
        <v>0</v>
      </c>
      <c r="L474" s="224" t="s">
        <v>478</v>
      </c>
      <c r="M474" s="45"/>
      <c r="N474" s="229" t="s">
        <v>1</v>
      </c>
      <c r="O474" s="230" t="s">
        <v>41</v>
      </c>
      <c r="P474" s="231">
        <f>I474+J474</f>
        <v>0</v>
      </c>
      <c r="Q474" s="231">
        <f>ROUND(I474*H474,2)</f>
        <v>0</v>
      </c>
      <c r="R474" s="231">
        <f>ROUND(J474*H474,2)</f>
        <v>0</v>
      </c>
      <c r="S474" s="92"/>
      <c r="T474" s="232">
        <f>S474*H474</f>
        <v>0</v>
      </c>
      <c r="U474" s="232">
        <v>0.020480000000000002</v>
      </c>
      <c r="V474" s="232">
        <f>U474*H474</f>
        <v>0.020480000000000002</v>
      </c>
      <c r="W474" s="232">
        <v>0</v>
      </c>
      <c r="X474" s="233">
        <f>W474*H474</f>
        <v>0</v>
      </c>
      <c r="Y474" s="39"/>
      <c r="Z474" s="39"/>
      <c r="AA474" s="39"/>
      <c r="AB474" s="39"/>
      <c r="AC474" s="39"/>
      <c r="AD474" s="39"/>
      <c r="AE474" s="39"/>
      <c r="AR474" s="234" t="s">
        <v>774</v>
      </c>
      <c r="AT474" s="234" t="s">
        <v>169</v>
      </c>
      <c r="AU474" s="234" t="s">
        <v>88</v>
      </c>
      <c r="AY474" s="18" t="s">
        <v>167</v>
      </c>
      <c r="BE474" s="235">
        <f>IF(O474="základní",K474,0)</f>
        <v>0</v>
      </c>
      <c r="BF474" s="235">
        <f>IF(O474="snížená",K474,0)</f>
        <v>0</v>
      </c>
      <c r="BG474" s="235">
        <f>IF(O474="zákl. přenesená",K474,0)</f>
        <v>0</v>
      </c>
      <c r="BH474" s="235">
        <f>IF(O474="sníž. přenesená",K474,0)</f>
        <v>0</v>
      </c>
      <c r="BI474" s="235">
        <f>IF(O474="nulová",K474,0)</f>
        <v>0</v>
      </c>
      <c r="BJ474" s="18" t="s">
        <v>86</v>
      </c>
      <c r="BK474" s="235">
        <f>ROUND(P474*H474,2)</f>
        <v>0</v>
      </c>
      <c r="BL474" s="18" t="s">
        <v>774</v>
      </c>
      <c r="BM474" s="234" t="s">
        <v>3040</v>
      </c>
    </row>
    <row r="475" s="2" customFormat="1">
      <c r="A475" s="39"/>
      <c r="B475" s="40"/>
      <c r="C475" s="41"/>
      <c r="D475" s="236" t="s">
        <v>176</v>
      </c>
      <c r="E475" s="41"/>
      <c r="F475" s="237" t="s">
        <v>3041</v>
      </c>
      <c r="G475" s="41"/>
      <c r="H475" s="41"/>
      <c r="I475" s="238"/>
      <c r="J475" s="238"/>
      <c r="K475" s="41"/>
      <c r="L475" s="41"/>
      <c r="M475" s="45"/>
      <c r="N475" s="239"/>
      <c r="O475" s="240"/>
      <c r="P475" s="92"/>
      <c r="Q475" s="92"/>
      <c r="R475" s="92"/>
      <c r="S475" s="92"/>
      <c r="T475" s="92"/>
      <c r="U475" s="92"/>
      <c r="V475" s="92"/>
      <c r="W475" s="92"/>
      <c r="X475" s="93"/>
      <c r="Y475" s="39"/>
      <c r="Z475" s="39"/>
      <c r="AA475" s="39"/>
      <c r="AB475" s="39"/>
      <c r="AC475" s="39"/>
      <c r="AD475" s="39"/>
      <c r="AE475" s="39"/>
      <c r="AT475" s="18" t="s">
        <v>176</v>
      </c>
      <c r="AU475" s="18" t="s">
        <v>88</v>
      </c>
    </row>
    <row r="476" s="2" customFormat="1">
      <c r="A476" s="39"/>
      <c r="B476" s="40"/>
      <c r="C476" s="41"/>
      <c r="D476" s="241" t="s">
        <v>178</v>
      </c>
      <c r="E476" s="41"/>
      <c r="F476" s="242" t="s">
        <v>3042</v>
      </c>
      <c r="G476" s="41"/>
      <c r="H476" s="41"/>
      <c r="I476" s="238"/>
      <c r="J476" s="238"/>
      <c r="K476" s="41"/>
      <c r="L476" s="41"/>
      <c r="M476" s="45"/>
      <c r="N476" s="239"/>
      <c r="O476" s="240"/>
      <c r="P476" s="92"/>
      <c r="Q476" s="92"/>
      <c r="R476" s="92"/>
      <c r="S476" s="92"/>
      <c r="T476" s="92"/>
      <c r="U476" s="92"/>
      <c r="V476" s="92"/>
      <c r="W476" s="92"/>
      <c r="X476" s="93"/>
      <c r="Y476" s="39"/>
      <c r="Z476" s="39"/>
      <c r="AA476" s="39"/>
      <c r="AB476" s="39"/>
      <c r="AC476" s="39"/>
      <c r="AD476" s="39"/>
      <c r="AE476" s="39"/>
      <c r="AT476" s="18" t="s">
        <v>178</v>
      </c>
      <c r="AU476" s="18" t="s">
        <v>88</v>
      </c>
    </row>
    <row r="477" s="2" customFormat="1" ht="16.5" customHeight="1">
      <c r="A477" s="39"/>
      <c r="B477" s="40"/>
      <c r="C477" s="254" t="s">
        <v>351</v>
      </c>
      <c r="D477" s="254" t="s">
        <v>345</v>
      </c>
      <c r="E477" s="255" t="s">
        <v>3043</v>
      </c>
      <c r="F477" s="256" t="s">
        <v>3044</v>
      </c>
      <c r="G477" s="257" t="s">
        <v>2616</v>
      </c>
      <c r="H477" s="258">
        <v>1</v>
      </c>
      <c r="I477" s="259"/>
      <c r="J477" s="260"/>
      <c r="K477" s="261">
        <f>ROUND(P477*H477,2)</f>
        <v>0</v>
      </c>
      <c r="L477" s="256" t="s">
        <v>1</v>
      </c>
      <c r="M477" s="262"/>
      <c r="N477" s="263" t="s">
        <v>1</v>
      </c>
      <c r="O477" s="230" t="s">
        <v>41</v>
      </c>
      <c r="P477" s="231">
        <f>I477+J477</f>
        <v>0</v>
      </c>
      <c r="Q477" s="231">
        <f>ROUND(I477*H477,2)</f>
        <v>0</v>
      </c>
      <c r="R477" s="231">
        <f>ROUND(J477*H477,2)</f>
        <v>0</v>
      </c>
      <c r="S477" s="92"/>
      <c r="T477" s="232">
        <f>S477*H477</f>
        <v>0</v>
      </c>
      <c r="U477" s="232">
        <v>0</v>
      </c>
      <c r="V477" s="232">
        <f>U477*H477</f>
        <v>0</v>
      </c>
      <c r="W477" s="232">
        <v>0</v>
      </c>
      <c r="X477" s="233">
        <f>W477*H477</f>
        <v>0</v>
      </c>
      <c r="Y477" s="39"/>
      <c r="Z477" s="39"/>
      <c r="AA477" s="39"/>
      <c r="AB477" s="39"/>
      <c r="AC477" s="39"/>
      <c r="AD477" s="39"/>
      <c r="AE477" s="39"/>
      <c r="AR477" s="234" t="s">
        <v>2608</v>
      </c>
      <c r="AT477" s="234" t="s">
        <v>345</v>
      </c>
      <c r="AU477" s="234" t="s">
        <v>88</v>
      </c>
      <c r="AY477" s="18" t="s">
        <v>167</v>
      </c>
      <c r="BE477" s="235">
        <f>IF(O477="základní",K477,0)</f>
        <v>0</v>
      </c>
      <c r="BF477" s="235">
        <f>IF(O477="snížená",K477,0)</f>
        <v>0</v>
      </c>
      <c r="BG477" s="235">
        <f>IF(O477="zákl. přenesená",K477,0)</f>
        <v>0</v>
      </c>
      <c r="BH477" s="235">
        <f>IF(O477="sníž. přenesená",K477,0)</f>
        <v>0</v>
      </c>
      <c r="BI477" s="235">
        <f>IF(O477="nulová",K477,0)</f>
        <v>0</v>
      </c>
      <c r="BJ477" s="18" t="s">
        <v>86</v>
      </c>
      <c r="BK477" s="235">
        <f>ROUND(P477*H477,2)</f>
        <v>0</v>
      </c>
      <c r="BL477" s="18" t="s">
        <v>774</v>
      </c>
      <c r="BM477" s="234" t="s">
        <v>3045</v>
      </c>
    </row>
    <row r="478" s="2" customFormat="1">
      <c r="A478" s="39"/>
      <c r="B478" s="40"/>
      <c r="C478" s="41"/>
      <c r="D478" s="236" t="s">
        <v>176</v>
      </c>
      <c r="E478" s="41"/>
      <c r="F478" s="237" t="s">
        <v>3044</v>
      </c>
      <c r="G478" s="41"/>
      <c r="H478" s="41"/>
      <c r="I478" s="238"/>
      <c r="J478" s="238"/>
      <c r="K478" s="41"/>
      <c r="L478" s="41"/>
      <c r="M478" s="45"/>
      <c r="N478" s="239"/>
      <c r="O478" s="240"/>
      <c r="P478" s="92"/>
      <c r="Q478" s="92"/>
      <c r="R478" s="92"/>
      <c r="S478" s="92"/>
      <c r="T478" s="92"/>
      <c r="U478" s="92"/>
      <c r="V478" s="92"/>
      <c r="W478" s="92"/>
      <c r="X478" s="93"/>
      <c r="Y478" s="39"/>
      <c r="Z478" s="39"/>
      <c r="AA478" s="39"/>
      <c r="AB478" s="39"/>
      <c r="AC478" s="39"/>
      <c r="AD478" s="39"/>
      <c r="AE478" s="39"/>
      <c r="AT478" s="18" t="s">
        <v>176</v>
      </c>
      <c r="AU478" s="18" t="s">
        <v>88</v>
      </c>
    </row>
    <row r="479" s="2" customFormat="1" ht="24.15" customHeight="1">
      <c r="A479" s="39"/>
      <c r="B479" s="40"/>
      <c r="C479" s="222" t="s">
        <v>326</v>
      </c>
      <c r="D479" s="222" t="s">
        <v>169</v>
      </c>
      <c r="E479" s="223" t="s">
        <v>3046</v>
      </c>
      <c r="F479" s="224" t="s">
        <v>3047</v>
      </c>
      <c r="G479" s="225" t="s">
        <v>182</v>
      </c>
      <c r="H479" s="226">
        <v>1</v>
      </c>
      <c r="I479" s="227"/>
      <c r="J479" s="227"/>
      <c r="K479" s="228">
        <f>ROUND(P479*H479,2)</f>
        <v>0</v>
      </c>
      <c r="L479" s="224" t="s">
        <v>478</v>
      </c>
      <c r="M479" s="45"/>
      <c r="N479" s="229" t="s">
        <v>1</v>
      </c>
      <c r="O479" s="230" t="s">
        <v>41</v>
      </c>
      <c r="P479" s="231">
        <f>I479+J479</f>
        <v>0</v>
      </c>
      <c r="Q479" s="231">
        <f>ROUND(I479*H479,2)</f>
        <v>0</v>
      </c>
      <c r="R479" s="231">
        <f>ROUND(J479*H479,2)</f>
        <v>0</v>
      </c>
      <c r="S479" s="92"/>
      <c r="T479" s="232">
        <f>S479*H479</f>
        <v>0</v>
      </c>
      <c r="U479" s="232">
        <v>0.030710000000000001</v>
      </c>
      <c r="V479" s="232">
        <f>U479*H479</f>
        <v>0.030710000000000001</v>
      </c>
      <c r="W479" s="232">
        <v>0</v>
      </c>
      <c r="X479" s="233">
        <f>W479*H479</f>
        <v>0</v>
      </c>
      <c r="Y479" s="39"/>
      <c r="Z479" s="39"/>
      <c r="AA479" s="39"/>
      <c r="AB479" s="39"/>
      <c r="AC479" s="39"/>
      <c r="AD479" s="39"/>
      <c r="AE479" s="39"/>
      <c r="AR479" s="234" t="s">
        <v>774</v>
      </c>
      <c r="AT479" s="234" t="s">
        <v>169</v>
      </c>
      <c r="AU479" s="234" t="s">
        <v>88</v>
      </c>
      <c r="AY479" s="18" t="s">
        <v>167</v>
      </c>
      <c r="BE479" s="235">
        <f>IF(O479="základní",K479,0)</f>
        <v>0</v>
      </c>
      <c r="BF479" s="235">
        <f>IF(O479="snížená",K479,0)</f>
        <v>0</v>
      </c>
      <c r="BG479" s="235">
        <f>IF(O479="zákl. přenesená",K479,0)</f>
        <v>0</v>
      </c>
      <c r="BH479" s="235">
        <f>IF(O479="sníž. přenesená",K479,0)</f>
        <v>0</v>
      </c>
      <c r="BI479" s="235">
        <f>IF(O479="nulová",K479,0)</f>
        <v>0</v>
      </c>
      <c r="BJ479" s="18" t="s">
        <v>86</v>
      </c>
      <c r="BK479" s="235">
        <f>ROUND(P479*H479,2)</f>
        <v>0</v>
      </c>
      <c r="BL479" s="18" t="s">
        <v>774</v>
      </c>
      <c r="BM479" s="234" t="s">
        <v>3048</v>
      </c>
    </row>
    <row r="480" s="2" customFormat="1">
      <c r="A480" s="39"/>
      <c r="B480" s="40"/>
      <c r="C480" s="41"/>
      <c r="D480" s="236" t="s">
        <v>176</v>
      </c>
      <c r="E480" s="41"/>
      <c r="F480" s="237" t="s">
        <v>3049</v>
      </c>
      <c r="G480" s="41"/>
      <c r="H480" s="41"/>
      <c r="I480" s="238"/>
      <c r="J480" s="238"/>
      <c r="K480" s="41"/>
      <c r="L480" s="41"/>
      <c r="M480" s="45"/>
      <c r="N480" s="239"/>
      <c r="O480" s="240"/>
      <c r="P480" s="92"/>
      <c r="Q480" s="92"/>
      <c r="R480" s="92"/>
      <c r="S480" s="92"/>
      <c r="T480" s="92"/>
      <c r="U480" s="92"/>
      <c r="V480" s="92"/>
      <c r="W480" s="92"/>
      <c r="X480" s="93"/>
      <c r="Y480" s="39"/>
      <c r="Z480" s="39"/>
      <c r="AA480" s="39"/>
      <c r="AB480" s="39"/>
      <c r="AC480" s="39"/>
      <c r="AD480" s="39"/>
      <c r="AE480" s="39"/>
      <c r="AT480" s="18" t="s">
        <v>176</v>
      </c>
      <c r="AU480" s="18" t="s">
        <v>88</v>
      </c>
    </row>
    <row r="481" s="2" customFormat="1">
      <c r="A481" s="39"/>
      <c r="B481" s="40"/>
      <c r="C481" s="41"/>
      <c r="D481" s="241" t="s">
        <v>178</v>
      </c>
      <c r="E481" s="41"/>
      <c r="F481" s="242" t="s">
        <v>3050</v>
      </c>
      <c r="G481" s="41"/>
      <c r="H481" s="41"/>
      <c r="I481" s="238"/>
      <c r="J481" s="238"/>
      <c r="K481" s="41"/>
      <c r="L481" s="41"/>
      <c r="M481" s="45"/>
      <c r="N481" s="239"/>
      <c r="O481" s="240"/>
      <c r="P481" s="92"/>
      <c r="Q481" s="92"/>
      <c r="R481" s="92"/>
      <c r="S481" s="92"/>
      <c r="T481" s="92"/>
      <c r="U481" s="92"/>
      <c r="V481" s="92"/>
      <c r="W481" s="92"/>
      <c r="X481" s="93"/>
      <c r="Y481" s="39"/>
      <c r="Z481" s="39"/>
      <c r="AA481" s="39"/>
      <c r="AB481" s="39"/>
      <c r="AC481" s="39"/>
      <c r="AD481" s="39"/>
      <c r="AE481" s="39"/>
      <c r="AT481" s="18" t="s">
        <v>178</v>
      </c>
      <c r="AU481" s="18" t="s">
        <v>88</v>
      </c>
    </row>
    <row r="482" s="2" customFormat="1">
      <c r="A482" s="39"/>
      <c r="B482" s="40"/>
      <c r="C482" s="41"/>
      <c r="D482" s="236" t="s">
        <v>186</v>
      </c>
      <c r="E482" s="41"/>
      <c r="F482" s="243" t="s">
        <v>3051</v>
      </c>
      <c r="G482" s="41"/>
      <c r="H482" s="41"/>
      <c r="I482" s="238"/>
      <c r="J482" s="238"/>
      <c r="K482" s="41"/>
      <c r="L482" s="41"/>
      <c r="M482" s="45"/>
      <c r="N482" s="239"/>
      <c r="O482" s="240"/>
      <c r="P482" s="92"/>
      <c r="Q482" s="92"/>
      <c r="R482" s="92"/>
      <c r="S482" s="92"/>
      <c r="T482" s="92"/>
      <c r="U482" s="92"/>
      <c r="V482" s="92"/>
      <c r="W482" s="92"/>
      <c r="X482" s="93"/>
      <c r="Y482" s="39"/>
      <c r="Z482" s="39"/>
      <c r="AA482" s="39"/>
      <c r="AB482" s="39"/>
      <c r="AC482" s="39"/>
      <c r="AD482" s="39"/>
      <c r="AE482" s="39"/>
      <c r="AT482" s="18" t="s">
        <v>186</v>
      </c>
      <c r="AU482" s="18" t="s">
        <v>88</v>
      </c>
    </row>
    <row r="483" s="2" customFormat="1" ht="16.5" customHeight="1">
      <c r="A483" s="39"/>
      <c r="B483" s="40"/>
      <c r="C483" s="254" t="s">
        <v>332</v>
      </c>
      <c r="D483" s="254" t="s">
        <v>345</v>
      </c>
      <c r="E483" s="255" t="s">
        <v>3052</v>
      </c>
      <c r="F483" s="256" t="s">
        <v>3053</v>
      </c>
      <c r="G483" s="257" t="s">
        <v>2616</v>
      </c>
      <c r="H483" s="258">
        <v>1</v>
      </c>
      <c r="I483" s="259"/>
      <c r="J483" s="260"/>
      <c r="K483" s="261">
        <f>ROUND(P483*H483,2)</f>
        <v>0</v>
      </c>
      <c r="L483" s="256" t="s">
        <v>1</v>
      </c>
      <c r="M483" s="262"/>
      <c r="N483" s="263" t="s">
        <v>1</v>
      </c>
      <c r="O483" s="230" t="s">
        <v>41</v>
      </c>
      <c r="P483" s="231">
        <f>I483+J483</f>
        <v>0</v>
      </c>
      <c r="Q483" s="231">
        <f>ROUND(I483*H483,2)</f>
        <v>0</v>
      </c>
      <c r="R483" s="231">
        <f>ROUND(J483*H483,2)</f>
        <v>0</v>
      </c>
      <c r="S483" s="92"/>
      <c r="T483" s="232">
        <f>S483*H483</f>
        <v>0</v>
      </c>
      <c r="U483" s="232">
        <v>0</v>
      </c>
      <c r="V483" s="232">
        <f>U483*H483</f>
        <v>0</v>
      </c>
      <c r="W483" s="232">
        <v>0</v>
      </c>
      <c r="X483" s="233">
        <f>W483*H483</f>
        <v>0</v>
      </c>
      <c r="Y483" s="39"/>
      <c r="Z483" s="39"/>
      <c r="AA483" s="39"/>
      <c r="AB483" s="39"/>
      <c r="AC483" s="39"/>
      <c r="AD483" s="39"/>
      <c r="AE483" s="39"/>
      <c r="AR483" s="234" t="s">
        <v>2608</v>
      </c>
      <c r="AT483" s="234" t="s">
        <v>345</v>
      </c>
      <c r="AU483" s="234" t="s">
        <v>88</v>
      </c>
      <c r="AY483" s="18" t="s">
        <v>167</v>
      </c>
      <c r="BE483" s="235">
        <f>IF(O483="základní",K483,0)</f>
        <v>0</v>
      </c>
      <c r="BF483" s="235">
        <f>IF(O483="snížená",K483,0)</f>
        <v>0</v>
      </c>
      <c r="BG483" s="235">
        <f>IF(O483="zákl. přenesená",K483,0)</f>
        <v>0</v>
      </c>
      <c r="BH483" s="235">
        <f>IF(O483="sníž. přenesená",K483,0)</f>
        <v>0</v>
      </c>
      <c r="BI483" s="235">
        <f>IF(O483="nulová",K483,0)</f>
        <v>0</v>
      </c>
      <c r="BJ483" s="18" t="s">
        <v>86</v>
      </c>
      <c r="BK483" s="235">
        <f>ROUND(P483*H483,2)</f>
        <v>0</v>
      </c>
      <c r="BL483" s="18" t="s">
        <v>774</v>
      </c>
      <c r="BM483" s="234" t="s">
        <v>3054</v>
      </c>
    </row>
    <row r="484" s="2" customFormat="1">
      <c r="A484" s="39"/>
      <c r="B484" s="40"/>
      <c r="C484" s="41"/>
      <c r="D484" s="236" t="s">
        <v>176</v>
      </c>
      <c r="E484" s="41"/>
      <c r="F484" s="237" t="s">
        <v>3055</v>
      </c>
      <c r="G484" s="41"/>
      <c r="H484" s="41"/>
      <c r="I484" s="238"/>
      <c r="J484" s="238"/>
      <c r="K484" s="41"/>
      <c r="L484" s="41"/>
      <c r="M484" s="45"/>
      <c r="N484" s="239"/>
      <c r="O484" s="240"/>
      <c r="P484" s="92"/>
      <c r="Q484" s="92"/>
      <c r="R484" s="92"/>
      <c r="S484" s="92"/>
      <c r="T484" s="92"/>
      <c r="U484" s="92"/>
      <c r="V484" s="92"/>
      <c r="W484" s="92"/>
      <c r="X484" s="93"/>
      <c r="Y484" s="39"/>
      <c r="Z484" s="39"/>
      <c r="AA484" s="39"/>
      <c r="AB484" s="39"/>
      <c r="AC484" s="39"/>
      <c r="AD484" s="39"/>
      <c r="AE484" s="39"/>
      <c r="AT484" s="18" t="s">
        <v>176</v>
      </c>
      <c r="AU484" s="18" t="s">
        <v>88</v>
      </c>
    </row>
    <row r="485" s="2" customFormat="1" ht="37.8" customHeight="1">
      <c r="A485" s="39"/>
      <c r="B485" s="40"/>
      <c r="C485" s="222" t="s">
        <v>313</v>
      </c>
      <c r="D485" s="222" t="s">
        <v>169</v>
      </c>
      <c r="E485" s="223" t="s">
        <v>3056</v>
      </c>
      <c r="F485" s="224" t="s">
        <v>3057</v>
      </c>
      <c r="G485" s="225" t="s">
        <v>182</v>
      </c>
      <c r="H485" s="226">
        <v>1</v>
      </c>
      <c r="I485" s="227"/>
      <c r="J485" s="227"/>
      <c r="K485" s="228">
        <f>ROUND(P485*H485,2)</f>
        <v>0</v>
      </c>
      <c r="L485" s="224" t="s">
        <v>478</v>
      </c>
      <c r="M485" s="45"/>
      <c r="N485" s="229" t="s">
        <v>1</v>
      </c>
      <c r="O485" s="230" t="s">
        <v>41</v>
      </c>
      <c r="P485" s="231">
        <f>I485+J485</f>
        <v>0</v>
      </c>
      <c r="Q485" s="231">
        <f>ROUND(I485*H485,2)</f>
        <v>0</v>
      </c>
      <c r="R485" s="231">
        <f>ROUND(J485*H485,2)</f>
        <v>0</v>
      </c>
      <c r="S485" s="92"/>
      <c r="T485" s="232">
        <f>S485*H485</f>
        <v>0</v>
      </c>
      <c r="U485" s="232">
        <v>0.23974999999999999</v>
      </c>
      <c r="V485" s="232">
        <f>U485*H485</f>
        <v>0.23974999999999999</v>
      </c>
      <c r="W485" s="232">
        <v>0</v>
      </c>
      <c r="X485" s="233">
        <f>W485*H485</f>
        <v>0</v>
      </c>
      <c r="Y485" s="39"/>
      <c r="Z485" s="39"/>
      <c r="AA485" s="39"/>
      <c r="AB485" s="39"/>
      <c r="AC485" s="39"/>
      <c r="AD485" s="39"/>
      <c r="AE485" s="39"/>
      <c r="AR485" s="234" t="s">
        <v>774</v>
      </c>
      <c r="AT485" s="234" t="s">
        <v>169</v>
      </c>
      <c r="AU485" s="234" t="s">
        <v>88</v>
      </c>
      <c r="AY485" s="18" t="s">
        <v>167</v>
      </c>
      <c r="BE485" s="235">
        <f>IF(O485="základní",K485,0)</f>
        <v>0</v>
      </c>
      <c r="BF485" s="235">
        <f>IF(O485="snížená",K485,0)</f>
        <v>0</v>
      </c>
      <c r="BG485" s="235">
        <f>IF(O485="zákl. přenesená",K485,0)</f>
        <v>0</v>
      </c>
      <c r="BH485" s="235">
        <f>IF(O485="sníž. přenesená",K485,0)</f>
        <v>0</v>
      </c>
      <c r="BI485" s="235">
        <f>IF(O485="nulová",K485,0)</f>
        <v>0</v>
      </c>
      <c r="BJ485" s="18" t="s">
        <v>86</v>
      </c>
      <c r="BK485" s="235">
        <f>ROUND(P485*H485,2)</f>
        <v>0</v>
      </c>
      <c r="BL485" s="18" t="s">
        <v>774</v>
      </c>
      <c r="BM485" s="234" t="s">
        <v>3058</v>
      </c>
    </row>
    <row r="486" s="2" customFormat="1">
      <c r="A486" s="39"/>
      <c r="B486" s="40"/>
      <c r="C486" s="41"/>
      <c r="D486" s="236" t="s">
        <v>176</v>
      </c>
      <c r="E486" s="41"/>
      <c r="F486" s="237" t="s">
        <v>3059</v>
      </c>
      <c r="G486" s="41"/>
      <c r="H486" s="41"/>
      <c r="I486" s="238"/>
      <c r="J486" s="238"/>
      <c r="K486" s="41"/>
      <c r="L486" s="41"/>
      <c r="M486" s="45"/>
      <c r="N486" s="239"/>
      <c r="O486" s="240"/>
      <c r="P486" s="92"/>
      <c r="Q486" s="92"/>
      <c r="R486" s="92"/>
      <c r="S486" s="92"/>
      <c r="T486" s="92"/>
      <c r="U486" s="92"/>
      <c r="V486" s="92"/>
      <c r="W486" s="92"/>
      <c r="X486" s="93"/>
      <c r="Y486" s="39"/>
      <c r="Z486" s="39"/>
      <c r="AA486" s="39"/>
      <c r="AB486" s="39"/>
      <c r="AC486" s="39"/>
      <c r="AD486" s="39"/>
      <c r="AE486" s="39"/>
      <c r="AT486" s="18" t="s">
        <v>176</v>
      </c>
      <c r="AU486" s="18" t="s">
        <v>88</v>
      </c>
    </row>
    <row r="487" s="2" customFormat="1">
      <c r="A487" s="39"/>
      <c r="B487" s="40"/>
      <c r="C487" s="41"/>
      <c r="D487" s="241" t="s">
        <v>178</v>
      </c>
      <c r="E487" s="41"/>
      <c r="F487" s="242" t="s">
        <v>3060</v>
      </c>
      <c r="G487" s="41"/>
      <c r="H487" s="41"/>
      <c r="I487" s="238"/>
      <c r="J487" s="238"/>
      <c r="K487" s="41"/>
      <c r="L487" s="41"/>
      <c r="M487" s="45"/>
      <c r="N487" s="239"/>
      <c r="O487" s="240"/>
      <c r="P487" s="92"/>
      <c r="Q487" s="92"/>
      <c r="R487" s="92"/>
      <c r="S487" s="92"/>
      <c r="T487" s="92"/>
      <c r="U487" s="92"/>
      <c r="V487" s="92"/>
      <c r="W487" s="92"/>
      <c r="X487" s="93"/>
      <c r="Y487" s="39"/>
      <c r="Z487" s="39"/>
      <c r="AA487" s="39"/>
      <c r="AB487" s="39"/>
      <c r="AC487" s="39"/>
      <c r="AD487" s="39"/>
      <c r="AE487" s="39"/>
      <c r="AT487" s="18" t="s">
        <v>178</v>
      </c>
      <c r="AU487" s="18" t="s">
        <v>88</v>
      </c>
    </row>
    <row r="488" s="2" customFormat="1" ht="16.5" customHeight="1">
      <c r="A488" s="39"/>
      <c r="B488" s="40"/>
      <c r="C488" s="254" t="s">
        <v>320</v>
      </c>
      <c r="D488" s="254" t="s">
        <v>345</v>
      </c>
      <c r="E488" s="255" t="s">
        <v>3061</v>
      </c>
      <c r="F488" s="256" t="s">
        <v>3062</v>
      </c>
      <c r="G488" s="257" t="s">
        <v>2616</v>
      </c>
      <c r="H488" s="258">
        <v>1</v>
      </c>
      <c r="I488" s="259"/>
      <c r="J488" s="260"/>
      <c r="K488" s="261">
        <f>ROUND(P488*H488,2)</f>
        <v>0</v>
      </c>
      <c r="L488" s="256" t="s">
        <v>1</v>
      </c>
      <c r="M488" s="262"/>
      <c r="N488" s="263" t="s">
        <v>1</v>
      </c>
      <c r="O488" s="230" t="s">
        <v>41</v>
      </c>
      <c r="P488" s="231">
        <f>I488+J488</f>
        <v>0</v>
      </c>
      <c r="Q488" s="231">
        <f>ROUND(I488*H488,2)</f>
        <v>0</v>
      </c>
      <c r="R488" s="231">
        <f>ROUND(J488*H488,2)</f>
        <v>0</v>
      </c>
      <c r="S488" s="92"/>
      <c r="T488" s="232">
        <f>S488*H488</f>
        <v>0</v>
      </c>
      <c r="U488" s="232">
        <v>0</v>
      </c>
      <c r="V488" s="232">
        <f>U488*H488</f>
        <v>0</v>
      </c>
      <c r="W488" s="232">
        <v>0</v>
      </c>
      <c r="X488" s="233">
        <f>W488*H488</f>
        <v>0</v>
      </c>
      <c r="Y488" s="39"/>
      <c r="Z488" s="39"/>
      <c r="AA488" s="39"/>
      <c r="AB488" s="39"/>
      <c r="AC488" s="39"/>
      <c r="AD488" s="39"/>
      <c r="AE488" s="39"/>
      <c r="AR488" s="234" t="s">
        <v>2608</v>
      </c>
      <c r="AT488" s="234" t="s">
        <v>345</v>
      </c>
      <c r="AU488" s="234" t="s">
        <v>88</v>
      </c>
      <c r="AY488" s="18" t="s">
        <v>167</v>
      </c>
      <c r="BE488" s="235">
        <f>IF(O488="základní",K488,0)</f>
        <v>0</v>
      </c>
      <c r="BF488" s="235">
        <f>IF(O488="snížená",K488,0)</f>
        <v>0</v>
      </c>
      <c r="BG488" s="235">
        <f>IF(O488="zákl. přenesená",K488,0)</f>
        <v>0</v>
      </c>
      <c r="BH488" s="235">
        <f>IF(O488="sníž. přenesená",K488,0)</f>
        <v>0</v>
      </c>
      <c r="BI488" s="235">
        <f>IF(O488="nulová",K488,0)</f>
        <v>0</v>
      </c>
      <c r="BJ488" s="18" t="s">
        <v>86</v>
      </c>
      <c r="BK488" s="235">
        <f>ROUND(P488*H488,2)</f>
        <v>0</v>
      </c>
      <c r="BL488" s="18" t="s">
        <v>774</v>
      </c>
      <c r="BM488" s="234" t="s">
        <v>3063</v>
      </c>
    </row>
    <row r="489" s="2" customFormat="1">
      <c r="A489" s="39"/>
      <c r="B489" s="40"/>
      <c r="C489" s="41"/>
      <c r="D489" s="236" t="s">
        <v>176</v>
      </c>
      <c r="E489" s="41"/>
      <c r="F489" s="237" t="s">
        <v>3062</v>
      </c>
      <c r="G489" s="41"/>
      <c r="H489" s="41"/>
      <c r="I489" s="238"/>
      <c r="J489" s="238"/>
      <c r="K489" s="41"/>
      <c r="L489" s="41"/>
      <c r="M489" s="45"/>
      <c r="N489" s="239"/>
      <c r="O489" s="240"/>
      <c r="P489" s="92"/>
      <c r="Q489" s="92"/>
      <c r="R489" s="92"/>
      <c r="S489" s="92"/>
      <c r="T489" s="92"/>
      <c r="U489" s="92"/>
      <c r="V489" s="92"/>
      <c r="W489" s="92"/>
      <c r="X489" s="93"/>
      <c r="Y489" s="39"/>
      <c r="Z489" s="39"/>
      <c r="AA489" s="39"/>
      <c r="AB489" s="39"/>
      <c r="AC489" s="39"/>
      <c r="AD489" s="39"/>
      <c r="AE489" s="39"/>
      <c r="AT489" s="18" t="s">
        <v>176</v>
      </c>
      <c r="AU489" s="18" t="s">
        <v>88</v>
      </c>
    </row>
    <row r="490" s="12" customFormat="1" ht="25.92" customHeight="1">
      <c r="A490" s="12"/>
      <c r="B490" s="205"/>
      <c r="C490" s="206"/>
      <c r="D490" s="207" t="s">
        <v>77</v>
      </c>
      <c r="E490" s="208" t="s">
        <v>3064</v>
      </c>
      <c r="F490" s="208" t="s">
        <v>3065</v>
      </c>
      <c r="G490" s="206"/>
      <c r="H490" s="206"/>
      <c r="I490" s="209"/>
      <c r="J490" s="209"/>
      <c r="K490" s="210">
        <f>BK490</f>
        <v>0</v>
      </c>
      <c r="L490" s="206"/>
      <c r="M490" s="211"/>
      <c r="N490" s="212"/>
      <c r="O490" s="213"/>
      <c r="P490" s="213"/>
      <c r="Q490" s="214">
        <f>SUM(Q491:Q501)</f>
        <v>0</v>
      </c>
      <c r="R490" s="214">
        <f>SUM(R491:R501)</f>
        <v>0</v>
      </c>
      <c r="S490" s="213"/>
      <c r="T490" s="215">
        <f>SUM(T491:T501)</f>
        <v>0</v>
      </c>
      <c r="U490" s="213"/>
      <c r="V490" s="215">
        <f>SUM(V491:V501)</f>
        <v>0</v>
      </c>
      <c r="W490" s="213"/>
      <c r="X490" s="216">
        <f>SUM(X491:X501)</f>
        <v>0</v>
      </c>
      <c r="Y490" s="12"/>
      <c r="Z490" s="12"/>
      <c r="AA490" s="12"/>
      <c r="AB490" s="12"/>
      <c r="AC490" s="12"/>
      <c r="AD490" s="12"/>
      <c r="AE490" s="12"/>
      <c r="AR490" s="217" t="s">
        <v>174</v>
      </c>
      <c r="AT490" s="218" t="s">
        <v>77</v>
      </c>
      <c r="AU490" s="218" t="s">
        <v>78</v>
      </c>
      <c r="AY490" s="217" t="s">
        <v>167</v>
      </c>
      <c r="BK490" s="219">
        <f>SUM(BK491:BK501)</f>
        <v>0</v>
      </c>
    </row>
    <row r="491" s="2" customFormat="1" ht="16.5" customHeight="1">
      <c r="A491" s="39"/>
      <c r="B491" s="40"/>
      <c r="C491" s="222" t="s">
        <v>1133</v>
      </c>
      <c r="D491" s="222" t="s">
        <v>169</v>
      </c>
      <c r="E491" s="223" t="s">
        <v>3066</v>
      </c>
      <c r="F491" s="224" t="s">
        <v>3067</v>
      </c>
      <c r="G491" s="225" t="s">
        <v>2028</v>
      </c>
      <c r="H491" s="226">
        <v>90</v>
      </c>
      <c r="I491" s="227"/>
      <c r="J491" s="227"/>
      <c r="K491" s="228">
        <f>ROUND(P491*H491,2)</f>
        <v>0</v>
      </c>
      <c r="L491" s="224" t="s">
        <v>1</v>
      </c>
      <c r="M491" s="45"/>
      <c r="N491" s="229" t="s">
        <v>1</v>
      </c>
      <c r="O491" s="230" t="s">
        <v>41</v>
      </c>
      <c r="P491" s="231">
        <f>I491+J491</f>
        <v>0</v>
      </c>
      <c r="Q491" s="231">
        <f>ROUND(I491*H491,2)</f>
        <v>0</v>
      </c>
      <c r="R491" s="231">
        <f>ROUND(J491*H491,2)</f>
        <v>0</v>
      </c>
      <c r="S491" s="92"/>
      <c r="T491" s="232">
        <f>S491*H491</f>
        <v>0</v>
      </c>
      <c r="U491" s="232">
        <v>0</v>
      </c>
      <c r="V491" s="232">
        <f>U491*H491</f>
        <v>0</v>
      </c>
      <c r="W491" s="232">
        <v>0</v>
      </c>
      <c r="X491" s="233">
        <f>W491*H491</f>
        <v>0</v>
      </c>
      <c r="Y491" s="39"/>
      <c r="Z491" s="39"/>
      <c r="AA491" s="39"/>
      <c r="AB491" s="39"/>
      <c r="AC491" s="39"/>
      <c r="AD491" s="39"/>
      <c r="AE491" s="39"/>
      <c r="AR491" s="234" t="s">
        <v>3068</v>
      </c>
      <c r="AT491" s="234" t="s">
        <v>169</v>
      </c>
      <c r="AU491" s="234" t="s">
        <v>86</v>
      </c>
      <c r="AY491" s="18" t="s">
        <v>167</v>
      </c>
      <c r="BE491" s="235">
        <f>IF(O491="základní",K491,0)</f>
        <v>0</v>
      </c>
      <c r="BF491" s="235">
        <f>IF(O491="snížená",K491,0)</f>
        <v>0</v>
      </c>
      <c r="BG491" s="235">
        <f>IF(O491="zákl. přenesená",K491,0)</f>
        <v>0</v>
      </c>
      <c r="BH491" s="235">
        <f>IF(O491="sníž. přenesená",K491,0)</f>
        <v>0</v>
      </c>
      <c r="BI491" s="235">
        <f>IF(O491="nulová",K491,0)</f>
        <v>0</v>
      </c>
      <c r="BJ491" s="18" t="s">
        <v>86</v>
      </c>
      <c r="BK491" s="235">
        <f>ROUND(P491*H491,2)</f>
        <v>0</v>
      </c>
      <c r="BL491" s="18" t="s">
        <v>3068</v>
      </c>
      <c r="BM491" s="234" t="s">
        <v>3069</v>
      </c>
    </row>
    <row r="492" s="2" customFormat="1">
      <c r="A492" s="39"/>
      <c r="B492" s="40"/>
      <c r="C492" s="41"/>
      <c r="D492" s="236" t="s">
        <v>176</v>
      </c>
      <c r="E492" s="41"/>
      <c r="F492" s="237" t="s">
        <v>3070</v>
      </c>
      <c r="G492" s="41"/>
      <c r="H492" s="41"/>
      <c r="I492" s="238"/>
      <c r="J492" s="238"/>
      <c r="K492" s="41"/>
      <c r="L492" s="41"/>
      <c r="M492" s="45"/>
      <c r="N492" s="239"/>
      <c r="O492" s="240"/>
      <c r="P492" s="92"/>
      <c r="Q492" s="92"/>
      <c r="R492" s="92"/>
      <c r="S492" s="92"/>
      <c r="T492" s="92"/>
      <c r="U492" s="92"/>
      <c r="V492" s="92"/>
      <c r="W492" s="92"/>
      <c r="X492" s="93"/>
      <c r="Y492" s="39"/>
      <c r="Z492" s="39"/>
      <c r="AA492" s="39"/>
      <c r="AB492" s="39"/>
      <c r="AC492" s="39"/>
      <c r="AD492" s="39"/>
      <c r="AE492" s="39"/>
      <c r="AT492" s="18" t="s">
        <v>176</v>
      </c>
      <c r="AU492" s="18" t="s">
        <v>86</v>
      </c>
    </row>
    <row r="493" s="2" customFormat="1">
      <c r="A493" s="39"/>
      <c r="B493" s="40"/>
      <c r="C493" s="41"/>
      <c r="D493" s="236" t="s">
        <v>186</v>
      </c>
      <c r="E493" s="41"/>
      <c r="F493" s="243" t="s">
        <v>3071</v>
      </c>
      <c r="G493" s="41"/>
      <c r="H493" s="41"/>
      <c r="I493" s="238"/>
      <c r="J493" s="238"/>
      <c r="K493" s="41"/>
      <c r="L493" s="41"/>
      <c r="M493" s="45"/>
      <c r="N493" s="239"/>
      <c r="O493" s="240"/>
      <c r="P493" s="92"/>
      <c r="Q493" s="92"/>
      <c r="R493" s="92"/>
      <c r="S493" s="92"/>
      <c r="T493" s="92"/>
      <c r="U493" s="92"/>
      <c r="V493" s="92"/>
      <c r="W493" s="92"/>
      <c r="X493" s="93"/>
      <c r="Y493" s="39"/>
      <c r="Z493" s="39"/>
      <c r="AA493" s="39"/>
      <c r="AB493" s="39"/>
      <c r="AC493" s="39"/>
      <c r="AD493" s="39"/>
      <c r="AE493" s="39"/>
      <c r="AT493" s="18" t="s">
        <v>186</v>
      </c>
      <c r="AU493" s="18" t="s">
        <v>86</v>
      </c>
    </row>
    <row r="494" s="2" customFormat="1">
      <c r="A494" s="39"/>
      <c r="B494" s="40"/>
      <c r="C494" s="222" t="s">
        <v>1139</v>
      </c>
      <c r="D494" s="222" t="s">
        <v>169</v>
      </c>
      <c r="E494" s="223" t="s">
        <v>3072</v>
      </c>
      <c r="F494" s="224" t="s">
        <v>3073</v>
      </c>
      <c r="G494" s="225" t="s">
        <v>2028</v>
      </c>
      <c r="H494" s="226">
        <v>40</v>
      </c>
      <c r="I494" s="227"/>
      <c r="J494" s="227"/>
      <c r="K494" s="228">
        <f>ROUND(P494*H494,2)</f>
        <v>0</v>
      </c>
      <c r="L494" s="224" t="s">
        <v>478</v>
      </c>
      <c r="M494" s="45"/>
      <c r="N494" s="229" t="s">
        <v>1</v>
      </c>
      <c r="O494" s="230" t="s">
        <v>41</v>
      </c>
      <c r="P494" s="231">
        <f>I494+J494</f>
        <v>0</v>
      </c>
      <c r="Q494" s="231">
        <f>ROUND(I494*H494,2)</f>
        <v>0</v>
      </c>
      <c r="R494" s="231">
        <f>ROUND(J494*H494,2)</f>
        <v>0</v>
      </c>
      <c r="S494" s="92"/>
      <c r="T494" s="232">
        <f>S494*H494</f>
        <v>0</v>
      </c>
      <c r="U494" s="232">
        <v>0</v>
      </c>
      <c r="V494" s="232">
        <f>U494*H494</f>
        <v>0</v>
      </c>
      <c r="W494" s="232">
        <v>0</v>
      </c>
      <c r="X494" s="233">
        <f>W494*H494</f>
        <v>0</v>
      </c>
      <c r="Y494" s="39"/>
      <c r="Z494" s="39"/>
      <c r="AA494" s="39"/>
      <c r="AB494" s="39"/>
      <c r="AC494" s="39"/>
      <c r="AD494" s="39"/>
      <c r="AE494" s="39"/>
      <c r="AR494" s="234" t="s">
        <v>3068</v>
      </c>
      <c r="AT494" s="234" t="s">
        <v>169</v>
      </c>
      <c r="AU494" s="234" t="s">
        <v>86</v>
      </c>
      <c r="AY494" s="18" t="s">
        <v>167</v>
      </c>
      <c r="BE494" s="235">
        <f>IF(O494="základní",K494,0)</f>
        <v>0</v>
      </c>
      <c r="BF494" s="235">
        <f>IF(O494="snížená",K494,0)</f>
        <v>0</v>
      </c>
      <c r="BG494" s="235">
        <f>IF(O494="zákl. přenesená",K494,0)</f>
        <v>0</v>
      </c>
      <c r="BH494" s="235">
        <f>IF(O494="sníž. přenesená",K494,0)</f>
        <v>0</v>
      </c>
      <c r="BI494" s="235">
        <f>IF(O494="nulová",K494,0)</f>
        <v>0</v>
      </c>
      <c r="BJ494" s="18" t="s">
        <v>86</v>
      </c>
      <c r="BK494" s="235">
        <f>ROUND(P494*H494,2)</f>
        <v>0</v>
      </c>
      <c r="BL494" s="18" t="s">
        <v>3068</v>
      </c>
      <c r="BM494" s="234" t="s">
        <v>3074</v>
      </c>
    </row>
    <row r="495" s="2" customFormat="1">
      <c r="A495" s="39"/>
      <c r="B495" s="40"/>
      <c r="C495" s="41"/>
      <c r="D495" s="236" t="s">
        <v>176</v>
      </c>
      <c r="E495" s="41"/>
      <c r="F495" s="237" t="s">
        <v>3075</v>
      </c>
      <c r="G495" s="41"/>
      <c r="H495" s="41"/>
      <c r="I495" s="238"/>
      <c r="J495" s="238"/>
      <c r="K495" s="41"/>
      <c r="L495" s="41"/>
      <c r="M495" s="45"/>
      <c r="N495" s="239"/>
      <c r="O495" s="240"/>
      <c r="P495" s="92"/>
      <c r="Q495" s="92"/>
      <c r="R495" s="92"/>
      <c r="S495" s="92"/>
      <c r="T495" s="92"/>
      <c r="U495" s="92"/>
      <c r="V495" s="92"/>
      <c r="W495" s="92"/>
      <c r="X495" s="93"/>
      <c r="Y495" s="39"/>
      <c r="Z495" s="39"/>
      <c r="AA495" s="39"/>
      <c r="AB495" s="39"/>
      <c r="AC495" s="39"/>
      <c r="AD495" s="39"/>
      <c r="AE495" s="39"/>
      <c r="AT495" s="18" t="s">
        <v>176</v>
      </c>
      <c r="AU495" s="18" t="s">
        <v>86</v>
      </c>
    </row>
    <row r="496" s="2" customFormat="1">
      <c r="A496" s="39"/>
      <c r="B496" s="40"/>
      <c r="C496" s="41"/>
      <c r="D496" s="241" t="s">
        <v>178</v>
      </c>
      <c r="E496" s="41"/>
      <c r="F496" s="242" t="s">
        <v>3076</v>
      </c>
      <c r="G496" s="41"/>
      <c r="H496" s="41"/>
      <c r="I496" s="238"/>
      <c r="J496" s="238"/>
      <c r="K496" s="41"/>
      <c r="L496" s="41"/>
      <c r="M496" s="45"/>
      <c r="N496" s="239"/>
      <c r="O496" s="240"/>
      <c r="P496" s="92"/>
      <c r="Q496" s="92"/>
      <c r="R496" s="92"/>
      <c r="S496" s="92"/>
      <c r="T496" s="92"/>
      <c r="U496" s="92"/>
      <c r="V496" s="92"/>
      <c r="W496" s="92"/>
      <c r="X496" s="93"/>
      <c r="Y496" s="39"/>
      <c r="Z496" s="39"/>
      <c r="AA496" s="39"/>
      <c r="AB496" s="39"/>
      <c r="AC496" s="39"/>
      <c r="AD496" s="39"/>
      <c r="AE496" s="39"/>
      <c r="AT496" s="18" t="s">
        <v>178</v>
      </c>
      <c r="AU496" s="18" t="s">
        <v>86</v>
      </c>
    </row>
    <row r="497" s="2" customFormat="1">
      <c r="A497" s="39"/>
      <c r="B497" s="40"/>
      <c r="C497" s="41"/>
      <c r="D497" s="236" t="s">
        <v>186</v>
      </c>
      <c r="E497" s="41"/>
      <c r="F497" s="243" t="s">
        <v>3077</v>
      </c>
      <c r="G497" s="41"/>
      <c r="H497" s="41"/>
      <c r="I497" s="238"/>
      <c r="J497" s="238"/>
      <c r="K497" s="41"/>
      <c r="L497" s="41"/>
      <c r="M497" s="45"/>
      <c r="N497" s="239"/>
      <c r="O497" s="240"/>
      <c r="P497" s="92"/>
      <c r="Q497" s="92"/>
      <c r="R497" s="92"/>
      <c r="S497" s="92"/>
      <c r="T497" s="92"/>
      <c r="U497" s="92"/>
      <c r="V497" s="92"/>
      <c r="W497" s="92"/>
      <c r="X497" s="93"/>
      <c r="Y497" s="39"/>
      <c r="Z497" s="39"/>
      <c r="AA497" s="39"/>
      <c r="AB497" s="39"/>
      <c r="AC497" s="39"/>
      <c r="AD497" s="39"/>
      <c r="AE497" s="39"/>
      <c r="AT497" s="18" t="s">
        <v>186</v>
      </c>
      <c r="AU497" s="18" t="s">
        <v>86</v>
      </c>
    </row>
    <row r="498" s="2" customFormat="1" ht="24.15" customHeight="1">
      <c r="A498" s="39"/>
      <c r="B498" s="40"/>
      <c r="C498" s="222" t="s">
        <v>1145</v>
      </c>
      <c r="D498" s="222" t="s">
        <v>169</v>
      </c>
      <c r="E498" s="223" t="s">
        <v>3078</v>
      </c>
      <c r="F498" s="224" t="s">
        <v>3079</v>
      </c>
      <c r="G498" s="225" t="s">
        <v>2028</v>
      </c>
      <c r="H498" s="226">
        <v>50</v>
      </c>
      <c r="I498" s="227"/>
      <c r="J498" s="227"/>
      <c r="K498" s="228">
        <f>ROUND(P498*H498,2)</f>
        <v>0</v>
      </c>
      <c r="L498" s="224" t="s">
        <v>478</v>
      </c>
      <c r="M498" s="45"/>
      <c r="N498" s="229" t="s">
        <v>1</v>
      </c>
      <c r="O498" s="230" t="s">
        <v>41</v>
      </c>
      <c r="P498" s="231">
        <f>I498+J498</f>
        <v>0</v>
      </c>
      <c r="Q498" s="231">
        <f>ROUND(I498*H498,2)</f>
        <v>0</v>
      </c>
      <c r="R498" s="231">
        <f>ROUND(J498*H498,2)</f>
        <v>0</v>
      </c>
      <c r="S498" s="92"/>
      <c r="T498" s="232">
        <f>S498*H498</f>
        <v>0</v>
      </c>
      <c r="U498" s="232">
        <v>0</v>
      </c>
      <c r="V498" s="232">
        <f>U498*H498</f>
        <v>0</v>
      </c>
      <c r="W498" s="232">
        <v>0</v>
      </c>
      <c r="X498" s="233">
        <f>W498*H498</f>
        <v>0</v>
      </c>
      <c r="Y498" s="39"/>
      <c r="Z498" s="39"/>
      <c r="AA498" s="39"/>
      <c r="AB498" s="39"/>
      <c r="AC498" s="39"/>
      <c r="AD498" s="39"/>
      <c r="AE498" s="39"/>
      <c r="AR498" s="234" t="s">
        <v>3068</v>
      </c>
      <c r="AT498" s="234" t="s">
        <v>169</v>
      </c>
      <c r="AU498" s="234" t="s">
        <v>86</v>
      </c>
      <c r="AY498" s="18" t="s">
        <v>167</v>
      </c>
      <c r="BE498" s="235">
        <f>IF(O498="základní",K498,0)</f>
        <v>0</v>
      </c>
      <c r="BF498" s="235">
        <f>IF(O498="snížená",K498,0)</f>
        <v>0</v>
      </c>
      <c r="BG498" s="235">
        <f>IF(O498="zákl. přenesená",K498,0)</f>
        <v>0</v>
      </c>
      <c r="BH498" s="235">
        <f>IF(O498="sníž. přenesená",K498,0)</f>
        <v>0</v>
      </c>
      <c r="BI498" s="235">
        <f>IF(O498="nulová",K498,0)</f>
        <v>0</v>
      </c>
      <c r="BJ498" s="18" t="s">
        <v>86</v>
      </c>
      <c r="BK498" s="235">
        <f>ROUND(P498*H498,2)</f>
        <v>0</v>
      </c>
      <c r="BL498" s="18" t="s">
        <v>3068</v>
      </c>
      <c r="BM498" s="234" t="s">
        <v>3080</v>
      </c>
    </row>
    <row r="499" s="2" customFormat="1">
      <c r="A499" s="39"/>
      <c r="B499" s="40"/>
      <c r="C499" s="41"/>
      <c r="D499" s="236" t="s">
        <v>176</v>
      </c>
      <c r="E499" s="41"/>
      <c r="F499" s="237" t="s">
        <v>3081</v>
      </c>
      <c r="G499" s="41"/>
      <c r="H499" s="41"/>
      <c r="I499" s="238"/>
      <c r="J499" s="238"/>
      <c r="K499" s="41"/>
      <c r="L499" s="41"/>
      <c r="M499" s="45"/>
      <c r="N499" s="239"/>
      <c r="O499" s="240"/>
      <c r="P499" s="92"/>
      <c r="Q499" s="92"/>
      <c r="R499" s="92"/>
      <c r="S499" s="92"/>
      <c r="T499" s="92"/>
      <c r="U499" s="92"/>
      <c r="V499" s="92"/>
      <c r="W499" s="92"/>
      <c r="X499" s="93"/>
      <c r="Y499" s="39"/>
      <c r="Z499" s="39"/>
      <c r="AA499" s="39"/>
      <c r="AB499" s="39"/>
      <c r="AC499" s="39"/>
      <c r="AD499" s="39"/>
      <c r="AE499" s="39"/>
      <c r="AT499" s="18" t="s">
        <v>176</v>
      </c>
      <c r="AU499" s="18" t="s">
        <v>86</v>
      </c>
    </row>
    <row r="500" s="2" customFormat="1">
      <c r="A500" s="39"/>
      <c r="B500" s="40"/>
      <c r="C500" s="41"/>
      <c r="D500" s="241" t="s">
        <v>178</v>
      </c>
      <c r="E500" s="41"/>
      <c r="F500" s="242" t="s">
        <v>3082</v>
      </c>
      <c r="G500" s="41"/>
      <c r="H500" s="41"/>
      <c r="I500" s="238"/>
      <c r="J500" s="238"/>
      <c r="K500" s="41"/>
      <c r="L500" s="41"/>
      <c r="M500" s="45"/>
      <c r="N500" s="239"/>
      <c r="O500" s="240"/>
      <c r="P500" s="92"/>
      <c r="Q500" s="92"/>
      <c r="R500" s="92"/>
      <c r="S500" s="92"/>
      <c r="T500" s="92"/>
      <c r="U500" s="92"/>
      <c r="V500" s="92"/>
      <c r="W500" s="92"/>
      <c r="X500" s="93"/>
      <c r="Y500" s="39"/>
      <c r="Z500" s="39"/>
      <c r="AA500" s="39"/>
      <c r="AB500" s="39"/>
      <c r="AC500" s="39"/>
      <c r="AD500" s="39"/>
      <c r="AE500" s="39"/>
      <c r="AT500" s="18" t="s">
        <v>178</v>
      </c>
      <c r="AU500" s="18" t="s">
        <v>86</v>
      </c>
    </row>
    <row r="501" s="2" customFormat="1">
      <c r="A501" s="39"/>
      <c r="B501" s="40"/>
      <c r="C501" s="41"/>
      <c r="D501" s="236" t="s">
        <v>186</v>
      </c>
      <c r="E501" s="41"/>
      <c r="F501" s="243" t="s">
        <v>3083</v>
      </c>
      <c r="G501" s="41"/>
      <c r="H501" s="41"/>
      <c r="I501" s="238"/>
      <c r="J501" s="238"/>
      <c r="K501" s="41"/>
      <c r="L501" s="41"/>
      <c r="M501" s="45"/>
      <c r="N501" s="264"/>
      <c r="O501" s="265"/>
      <c r="P501" s="266"/>
      <c r="Q501" s="266"/>
      <c r="R501" s="266"/>
      <c r="S501" s="266"/>
      <c r="T501" s="266"/>
      <c r="U501" s="266"/>
      <c r="V501" s="266"/>
      <c r="W501" s="266"/>
      <c r="X501" s="267"/>
      <c r="Y501" s="39"/>
      <c r="Z501" s="39"/>
      <c r="AA501" s="39"/>
      <c r="AB501" s="39"/>
      <c r="AC501" s="39"/>
      <c r="AD501" s="39"/>
      <c r="AE501" s="39"/>
      <c r="AT501" s="18" t="s">
        <v>186</v>
      </c>
      <c r="AU501" s="18" t="s">
        <v>86</v>
      </c>
    </row>
    <row r="502" s="2" customFormat="1" ht="6.96" customHeight="1">
      <c r="A502" s="39"/>
      <c r="B502" s="67"/>
      <c r="C502" s="68"/>
      <c r="D502" s="68"/>
      <c r="E502" s="68"/>
      <c r="F502" s="68"/>
      <c r="G502" s="68"/>
      <c r="H502" s="68"/>
      <c r="I502" s="68"/>
      <c r="J502" s="68"/>
      <c r="K502" s="68"/>
      <c r="L502" s="68"/>
      <c r="M502" s="45"/>
      <c r="N502" s="39"/>
      <c r="P502" s="39"/>
      <c r="Q502" s="39"/>
      <c r="R502" s="39"/>
      <c r="S502" s="39"/>
      <c r="T502" s="39"/>
      <c r="U502" s="39"/>
      <c r="V502" s="39"/>
      <c r="W502" s="39"/>
      <c r="X502" s="39"/>
      <c r="Y502" s="39"/>
      <c r="Z502" s="39"/>
      <c r="AA502" s="39"/>
      <c r="AB502" s="39"/>
      <c r="AC502" s="39"/>
      <c r="AD502" s="39"/>
      <c r="AE502" s="39"/>
    </row>
  </sheetData>
  <sheetProtection sheet="1" autoFilter="0" formatColumns="0" formatRows="0" objects="1" scenarios="1" spinCount="100000" saltValue="JykKRNizj7k8z904cEwl/ieBYURnaaKyXStLmBdQ3O1aKAuUXOij6jIi2d6tqcWpEHDupS91DWK8mG+XSFoQLA==" hashValue="YlbBddsAgC2cP1uyqU+CiDu4IsG0RP9rz7dsC+XJiO3W/sOhXD/jzMj/G+2SW2KxZWtCLp/ZvArC8rmKqj+r6Q==" algorithmName="SHA-512" password="CC35"/>
  <autoFilter ref="C121:L501"/>
  <mergeCells count="9">
    <mergeCell ref="E7:H7"/>
    <mergeCell ref="E9:H9"/>
    <mergeCell ref="E18:H18"/>
    <mergeCell ref="E27:H27"/>
    <mergeCell ref="E85:H85"/>
    <mergeCell ref="E87:H87"/>
    <mergeCell ref="E112:H112"/>
    <mergeCell ref="E114:H114"/>
    <mergeCell ref="M2:Z2"/>
  </mergeCells>
  <hyperlinks>
    <hyperlink ref="F134" r:id="rId1" display="https://podminky.urs.cz/item/CS_URS_2023_02/210100151"/>
    <hyperlink ref="F137" r:id="rId2" display="https://podminky.urs.cz/item/CS_URS_2023_02/210100155"/>
    <hyperlink ref="F140" r:id="rId3" display="https://podminky.urs.cz/item/CS_URS_2023_02/210101229"/>
    <hyperlink ref="F150" r:id="rId4" display="https://podminky.urs.cz/item/CS_URS_2023_02/210203901"/>
    <hyperlink ref="F156" r:id="rId5" display="https://podminky.urs.cz/item/CS_URS_2023_02/210203901"/>
    <hyperlink ref="F162" r:id="rId6" display="https://podminky.urs.cz/item/CS_URS_2023_02/210203901"/>
    <hyperlink ref="F168" r:id="rId7" display="https://podminky.urs.cz/item/CS_URS_2023_02/210203901"/>
    <hyperlink ref="F174" r:id="rId8" display="https://podminky.urs.cz/item/CS_URS_2023_02/210203901"/>
    <hyperlink ref="F180" r:id="rId9" display="https://podminky.urs.cz/item/CS_URS_2023_02/210203901"/>
    <hyperlink ref="F186" r:id="rId10" display="https://podminky.urs.cz/item/CS_URS_2023_02/210203901"/>
    <hyperlink ref="F192" r:id="rId11" display="https://podminky.urs.cz/item/CS_URS_2023_02/210203901"/>
    <hyperlink ref="F198" r:id="rId12" display="https://podminky.urs.cz/item/CS_URS_2023_02/210203901"/>
    <hyperlink ref="F204" r:id="rId13" display="https://podminky.urs.cz/item/CS_URS_2023_02/210203901"/>
    <hyperlink ref="F210" r:id="rId14" display="https://podminky.urs.cz/item/CS_URS_2023_02/210204011"/>
    <hyperlink ref="F216" r:id="rId15" display="https://podminky.urs.cz/item/CS_URS_2023_02/210204011"/>
    <hyperlink ref="F222" r:id="rId16" display="https://podminky.urs.cz/item/CS_URS_2023_02/210204011"/>
    <hyperlink ref="F228" r:id="rId17" display="https://podminky.urs.cz/item/CS_URS_2023_02/210204100"/>
    <hyperlink ref="F234" r:id="rId18" display="https://podminky.urs.cz/item/CS_URS_2023_02/210204103"/>
    <hyperlink ref="F240" r:id="rId19" display="https://podminky.urs.cz/item/CS_URS_2023_02/210204105"/>
    <hyperlink ref="F246" r:id="rId20" display="https://podminky.urs.cz/item/CS_URS_2023_02/210204107"/>
    <hyperlink ref="F252" r:id="rId21" display="https://podminky.urs.cz/item/CS_URS_2023_02/210204201"/>
    <hyperlink ref="F257" r:id="rId22" display="https://podminky.urs.cz/item/CS_URS_2023_02/210204202"/>
    <hyperlink ref="F267" r:id="rId23" display="https://podminky.urs.cz/item/CS_URS_2023_02/210204203"/>
    <hyperlink ref="F273" r:id="rId24" display="https://podminky.urs.cz/item/CS_URS_2023_02/210220022"/>
    <hyperlink ref="F281" r:id="rId25" display="https://podminky.urs.cz/item/CS_URS_2023_02/210220301"/>
    <hyperlink ref="F286" r:id="rId26" display="https://podminky.urs.cz/item/CS_URS_2023_02/210220304"/>
    <hyperlink ref="F291" r:id="rId27" display="https://podminky.urs.cz/item/CS_URS_2023_02/210812001"/>
    <hyperlink ref="F297" r:id="rId28" display="https://podminky.urs.cz/item/CS_URS_2023_02/210812011"/>
    <hyperlink ref="F303" r:id="rId29" display="https://podminky.urs.cz/item/CS_URS_2023_02/210812011"/>
    <hyperlink ref="F309" r:id="rId30" display="https://podminky.urs.cz/item/CS_URS_2023_02/210812011"/>
    <hyperlink ref="F315" r:id="rId31" display="https://podminky.urs.cz/item/CS_URS_2023_02/210812035"/>
    <hyperlink ref="F321" r:id="rId32" display="https://podminky.urs.cz/item/CS_URS_2023_02/210812063"/>
    <hyperlink ref="F331" r:id="rId33" display="https://podminky.urs.cz/item/CS_URS_2023_02/218191532.mm"/>
    <hyperlink ref="F335" r:id="rId34" display="https://podminky.urs.cz/item/CS_URS_2023_02/218202016"/>
    <hyperlink ref="F338" r:id="rId35" display="https://podminky.urs.cz/item/CS_URS_2023_02/218204011"/>
    <hyperlink ref="F341" r:id="rId36" display="https://podminky.urs.cz/item/CS_URS_2023_02/218204100"/>
    <hyperlink ref="F344" r:id="rId37" display="https://podminky.urs.cz/item/CS_URS_2023_02/218204105"/>
    <hyperlink ref="F350" r:id="rId38" display="https://podminky.urs.cz/item/CS_URS_2023_02/460010024"/>
    <hyperlink ref="F353" r:id="rId39" display="https://podminky.urs.cz/item/CS_URS_2023_02/460131113"/>
    <hyperlink ref="F358" r:id="rId40" display="https://podminky.urs.cz/item/CS_URS_2023_02/460131113"/>
    <hyperlink ref="F363" r:id="rId41" display="https://podminky.urs.cz/item/CS_URS_2023_02/460131113"/>
    <hyperlink ref="F368" r:id="rId42" display="https://podminky.urs.cz/item/CS_URS_2023_02/460131113"/>
    <hyperlink ref="F373" r:id="rId43" display="https://podminky.urs.cz/item/CS_URS_2023_02/460391123"/>
    <hyperlink ref="F377" r:id="rId44" display="https://podminky.urs.cz/item/CS_URS_2023_02/460161172"/>
    <hyperlink ref="F380" r:id="rId45" display="https://podminky.urs.cz/item/CS_URS_2023_02/460161272"/>
    <hyperlink ref="F383" r:id="rId46" display="https://podminky.urs.cz/item/CS_URS_2023_02/460161442"/>
    <hyperlink ref="F386" r:id="rId47" display="https://podminky.urs.cz/item/CS_URS_2023_02/460161482"/>
    <hyperlink ref="F389" r:id="rId48" display="https://podminky.urs.cz/item/CS_URS_2023_02/460341113"/>
    <hyperlink ref="F392" r:id="rId49" display="https://podminky.urs.cz/item/CS_URS_2023_02/460341121"/>
    <hyperlink ref="F397" r:id="rId50" display="https://podminky.urs.cz/item/CS_URS_2023_02/460361111"/>
    <hyperlink ref="F401" r:id="rId51" display="https://podminky.urs.cz/item/CS_URS_2023_02/460431182"/>
    <hyperlink ref="F404" r:id="rId52" display="https://podminky.urs.cz/item/CS_URS_2023_02/460431282"/>
    <hyperlink ref="F407" r:id="rId53" display="https://podminky.urs.cz/item/CS_URS_2023_02/460431462"/>
    <hyperlink ref="F410" r:id="rId54" display="https://podminky.urs.cz/item/CS_URS_2023_02/460431512"/>
    <hyperlink ref="F413" r:id="rId55" display="https://podminky.urs.cz/item/CS_URS_2023_02/460641111"/>
    <hyperlink ref="F418" r:id="rId56" display="https://podminky.urs.cz/item/CS_URS_2023_02/460641111"/>
    <hyperlink ref="F423" r:id="rId57" display="https://podminky.urs.cz/item/CS_URS_2023_02/460661512"/>
    <hyperlink ref="F426" r:id="rId58" display="https://podminky.urs.cz/item/CS_URS_2023_02/460762111"/>
    <hyperlink ref="F432" r:id="rId59" display="https://podminky.urs.cz/item/CS_URS_2023_02/460791114"/>
    <hyperlink ref="F438" r:id="rId60" display="https://podminky.urs.cz/item/CS_URS_2023_02/460791212"/>
    <hyperlink ref="F476" r:id="rId61" display="https://podminky.urs.cz/item/CS_URS_2023_02/460903213"/>
    <hyperlink ref="F481" r:id="rId62" display="https://podminky.urs.cz/item/CS_URS_2023_02/460903312"/>
    <hyperlink ref="F487" r:id="rId63" display="https://podminky.urs.cz/item/CS_URS_2023_02/460905121"/>
    <hyperlink ref="F496" r:id="rId64" display="https://podminky.urs.cz/item/CS_URS_2023_02/HZS4212"/>
    <hyperlink ref="F500" r:id="rId65" display="https://podminky.urs.cz/item/CS_URS_2023_02/HZS4221"/>
  </hyperlinks>
  <pageMargins left="0.39375" right="0.39375" top="0.39375" bottom="0.39375" header="0" footer="0"/>
  <pageSetup paperSize="9" orientation="portrait" blackAndWhite="1" fitToHeight="100"/>
  <headerFooter>
    <oddFooter>&amp;CStrana &amp;P z &amp;N</oddFooter>
  </headerFooter>
  <drawing r:id="rId66"/>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122</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3084</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tr">
        <f>IF('Rekapitulace stavby'!AN19="","",'Rekapitulace stavby'!AN19)</f>
        <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tr">
        <f>IF('Rekapitulace stavby'!E20="","",'Rekapitulace stavby'!E20)</f>
        <v>D PROJEKT PLZEŇ Nedvěd s.r.o.</v>
      </c>
      <c r="F24" s="39"/>
      <c r="G24" s="39"/>
      <c r="H24" s="39"/>
      <c r="I24" s="142" t="s">
        <v>28</v>
      </c>
      <c r="J24" s="145" t="str">
        <f>IF('Rekapitulace stavby'!AN20="","",'Rekapitulace stavby'!AN20)</f>
        <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91.25" customHeight="1">
      <c r="A27" s="147"/>
      <c r="B27" s="148"/>
      <c r="C27" s="147"/>
      <c r="D27" s="147"/>
      <c r="E27" s="149" t="s">
        <v>2572</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ROUND(K122,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ROUND((SUM(BE122:BE324)),  2)</f>
        <v>0</v>
      </c>
      <c r="G35" s="39"/>
      <c r="H35" s="39"/>
      <c r="I35" s="157">
        <v>0.20999999999999999</v>
      </c>
      <c r="J35" s="39"/>
      <c r="K35" s="152">
        <f>ROUND(((SUM(BE122:BE324))*I35),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ROUND((SUM(BF122:BF324)),  2)</f>
        <v>0</v>
      </c>
      <c r="G36" s="39"/>
      <c r="H36" s="39"/>
      <c r="I36" s="157">
        <v>0.14999999999999999</v>
      </c>
      <c r="J36" s="39"/>
      <c r="K36" s="152">
        <f>ROUND(((SUM(BF122:BF324))*I36),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ROUND((SUM(BG122:BG324)),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ROUND((SUM(BH122:BH324)),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ROUND((SUM(BI122:BI324)),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411 - Elektropřípojky</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Q122</f>
        <v>0</v>
      </c>
      <c r="J96" s="111">
        <f>R122</f>
        <v>0</v>
      </c>
      <c r="K96" s="111">
        <f>K122</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472</v>
      </c>
      <c r="E97" s="184"/>
      <c r="F97" s="184"/>
      <c r="G97" s="184"/>
      <c r="H97" s="184"/>
      <c r="I97" s="185">
        <f>Q123</f>
        <v>0</v>
      </c>
      <c r="J97" s="185">
        <f>R123</f>
        <v>0</v>
      </c>
      <c r="K97" s="185">
        <f>K123</f>
        <v>0</v>
      </c>
      <c r="L97" s="182"/>
      <c r="M97" s="186"/>
      <c r="S97" s="9"/>
      <c r="T97" s="9"/>
      <c r="U97" s="9"/>
      <c r="V97" s="9"/>
      <c r="W97" s="9"/>
      <c r="X97" s="9"/>
      <c r="Y97" s="9"/>
      <c r="Z97" s="9"/>
      <c r="AA97" s="9"/>
      <c r="AB97" s="9"/>
      <c r="AC97" s="9"/>
      <c r="AD97" s="9"/>
      <c r="AE97" s="9"/>
    </row>
    <row r="98" s="10" customFormat="1" ht="19.92" customHeight="1">
      <c r="A98" s="10"/>
      <c r="B98" s="187"/>
      <c r="C98" s="188"/>
      <c r="D98" s="189" t="s">
        <v>2573</v>
      </c>
      <c r="E98" s="190"/>
      <c r="F98" s="190"/>
      <c r="G98" s="190"/>
      <c r="H98" s="190"/>
      <c r="I98" s="191">
        <f>Q124</f>
        <v>0</v>
      </c>
      <c r="J98" s="191">
        <f>R124</f>
        <v>0</v>
      </c>
      <c r="K98" s="191">
        <f>K124</f>
        <v>0</v>
      </c>
      <c r="L98" s="188"/>
      <c r="M98" s="192"/>
      <c r="S98" s="10"/>
      <c r="T98" s="10"/>
      <c r="U98" s="10"/>
      <c r="V98" s="10"/>
      <c r="W98" s="10"/>
      <c r="X98" s="10"/>
      <c r="Y98" s="10"/>
      <c r="Z98" s="10"/>
      <c r="AA98" s="10"/>
      <c r="AB98" s="10"/>
      <c r="AC98" s="10"/>
      <c r="AD98" s="10"/>
      <c r="AE98" s="10"/>
    </row>
    <row r="99" s="9" customFormat="1" ht="24.96" customHeight="1">
      <c r="A99" s="9"/>
      <c r="B99" s="181"/>
      <c r="C99" s="182"/>
      <c r="D99" s="183" t="s">
        <v>2574</v>
      </c>
      <c r="E99" s="184"/>
      <c r="F99" s="184"/>
      <c r="G99" s="184"/>
      <c r="H99" s="184"/>
      <c r="I99" s="185">
        <f>Q181</f>
        <v>0</v>
      </c>
      <c r="J99" s="185">
        <f>R181</f>
        <v>0</v>
      </c>
      <c r="K99" s="185">
        <f>K181</f>
        <v>0</v>
      </c>
      <c r="L99" s="182"/>
      <c r="M99" s="186"/>
      <c r="S99" s="9"/>
      <c r="T99" s="9"/>
      <c r="U99" s="9"/>
      <c r="V99" s="9"/>
      <c r="W99" s="9"/>
      <c r="X99" s="9"/>
      <c r="Y99" s="9"/>
      <c r="Z99" s="9"/>
      <c r="AA99" s="9"/>
      <c r="AB99" s="9"/>
      <c r="AC99" s="9"/>
      <c r="AD99" s="9"/>
      <c r="AE99" s="9"/>
    </row>
    <row r="100" s="10" customFormat="1" ht="19.92" customHeight="1">
      <c r="A100" s="10"/>
      <c r="B100" s="187"/>
      <c r="C100" s="188"/>
      <c r="D100" s="189" t="s">
        <v>2575</v>
      </c>
      <c r="E100" s="190"/>
      <c r="F100" s="190"/>
      <c r="G100" s="190"/>
      <c r="H100" s="190"/>
      <c r="I100" s="191">
        <f>Q182</f>
        <v>0</v>
      </c>
      <c r="J100" s="191">
        <f>R182</f>
        <v>0</v>
      </c>
      <c r="K100" s="191">
        <f>K182</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2576</v>
      </c>
      <c r="E101" s="190"/>
      <c r="F101" s="190"/>
      <c r="G101" s="190"/>
      <c r="H101" s="190"/>
      <c r="I101" s="191">
        <f>Q227</f>
        <v>0</v>
      </c>
      <c r="J101" s="191">
        <f>R227</f>
        <v>0</v>
      </c>
      <c r="K101" s="191">
        <f>K227</f>
        <v>0</v>
      </c>
      <c r="L101" s="188"/>
      <c r="M101" s="192"/>
      <c r="S101" s="10"/>
      <c r="T101" s="10"/>
      <c r="U101" s="10"/>
      <c r="V101" s="10"/>
      <c r="W101" s="10"/>
      <c r="X101" s="10"/>
      <c r="Y101" s="10"/>
      <c r="Z101" s="10"/>
      <c r="AA101" s="10"/>
      <c r="AB101" s="10"/>
      <c r="AC101" s="10"/>
      <c r="AD101" s="10"/>
      <c r="AE101" s="10"/>
    </row>
    <row r="102" s="9" customFormat="1" ht="24.96" customHeight="1">
      <c r="A102" s="9"/>
      <c r="B102" s="181"/>
      <c r="C102" s="182"/>
      <c r="D102" s="183" t="s">
        <v>2577</v>
      </c>
      <c r="E102" s="184"/>
      <c r="F102" s="184"/>
      <c r="G102" s="184"/>
      <c r="H102" s="184"/>
      <c r="I102" s="185">
        <f>Q313</f>
        <v>0</v>
      </c>
      <c r="J102" s="185">
        <f>R313</f>
        <v>0</v>
      </c>
      <c r="K102" s="185">
        <f>K313</f>
        <v>0</v>
      </c>
      <c r="L102" s="182"/>
      <c r="M102" s="18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41"/>
      <c r="M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8"/>
      <c r="M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70"/>
      <c r="M108" s="64"/>
      <c r="S108" s="39"/>
      <c r="T108" s="39"/>
      <c r="U108" s="39"/>
      <c r="V108" s="39"/>
      <c r="W108" s="39"/>
      <c r="X108" s="39"/>
      <c r="Y108" s="39"/>
      <c r="Z108" s="39"/>
      <c r="AA108" s="39"/>
      <c r="AB108" s="39"/>
      <c r="AC108" s="39"/>
      <c r="AD108" s="39"/>
      <c r="AE108" s="39"/>
    </row>
    <row r="109" s="2" customFormat="1" ht="24.96" customHeight="1">
      <c r="A109" s="39"/>
      <c r="B109" s="40"/>
      <c r="C109" s="24" t="s">
        <v>148</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17</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6.5" customHeight="1">
      <c r="A112" s="39"/>
      <c r="B112" s="40"/>
      <c r="C112" s="41"/>
      <c r="D112" s="41"/>
      <c r="E112" s="176" t="str">
        <f>E7</f>
        <v>Úpravy náměstí Republiky v rámci MPZ Tachov</v>
      </c>
      <c r="F112" s="33"/>
      <c r="G112" s="33"/>
      <c r="H112" s="33"/>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133</v>
      </c>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411 - Elektropřípojky</v>
      </c>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 xml:space="preserve"> </v>
      </c>
      <c r="G116" s="41"/>
      <c r="H116" s="41"/>
      <c r="I116" s="33" t="s">
        <v>23</v>
      </c>
      <c r="J116" s="80" t="str">
        <f>IF(J12="","",J12)</f>
        <v>11. 12. 2023</v>
      </c>
      <c r="K116" s="41"/>
      <c r="L116" s="41"/>
      <c r="M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25</v>
      </c>
      <c r="D118" s="41"/>
      <c r="E118" s="41"/>
      <c r="F118" s="28" t="str">
        <f>E15</f>
        <v>Město Tachov</v>
      </c>
      <c r="G118" s="41"/>
      <c r="H118" s="41"/>
      <c r="I118" s="33" t="s">
        <v>31</v>
      </c>
      <c r="J118" s="37" t="str">
        <f>E21</f>
        <v>Ing. Václav Lacyk</v>
      </c>
      <c r="K118" s="41"/>
      <c r="L118" s="41"/>
      <c r="M118" s="64"/>
      <c r="S118" s="39"/>
      <c r="T118" s="39"/>
      <c r="U118" s="39"/>
      <c r="V118" s="39"/>
      <c r="W118" s="39"/>
      <c r="X118" s="39"/>
      <c r="Y118" s="39"/>
      <c r="Z118" s="39"/>
      <c r="AA118" s="39"/>
      <c r="AB118" s="39"/>
      <c r="AC118" s="39"/>
      <c r="AD118" s="39"/>
      <c r="AE118" s="39"/>
    </row>
    <row r="119" s="2" customFormat="1" ht="25.65" customHeight="1">
      <c r="A119" s="39"/>
      <c r="B119" s="40"/>
      <c r="C119" s="33" t="s">
        <v>29</v>
      </c>
      <c r="D119" s="41"/>
      <c r="E119" s="41"/>
      <c r="F119" s="28" t="str">
        <f>IF(E18="","",E18)</f>
        <v>Vyplň údaj</v>
      </c>
      <c r="G119" s="41"/>
      <c r="H119" s="41"/>
      <c r="I119" s="33" t="s">
        <v>33</v>
      </c>
      <c r="J119" s="37" t="str">
        <f>E24</f>
        <v>D PROJEKT PLZEŇ Nedvěd s.r.o.</v>
      </c>
      <c r="K119" s="41"/>
      <c r="L119" s="41"/>
      <c r="M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11" customFormat="1" ht="29.28" customHeight="1">
      <c r="A121" s="193"/>
      <c r="B121" s="194"/>
      <c r="C121" s="195" t="s">
        <v>149</v>
      </c>
      <c r="D121" s="196" t="s">
        <v>61</v>
      </c>
      <c r="E121" s="196" t="s">
        <v>57</v>
      </c>
      <c r="F121" s="196" t="s">
        <v>58</v>
      </c>
      <c r="G121" s="196" t="s">
        <v>150</v>
      </c>
      <c r="H121" s="196" t="s">
        <v>151</v>
      </c>
      <c r="I121" s="196" t="s">
        <v>152</v>
      </c>
      <c r="J121" s="196" t="s">
        <v>153</v>
      </c>
      <c r="K121" s="196" t="s">
        <v>143</v>
      </c>
      <c r="L121" s="197" t="s">
        <v>154</v>
      </c>
      <c r="M121" s="198"/>
      <c r="N121" s="101" t="s">
        <v>1</v>
      </c>
      <c r="O121" s="102" t="s">
        <v>40</v>
      </c>
      <c r="P121" s="102" t="s">
        <v>155</v>
      </c>
      <c r="Q121" s="102" t="s">
        <v>156</v>
      </c>
      <c r="R121" s="102" t="s">
        <v>157</v>
      </c>
      <c r="S121" s="102" t="s">
        <v>158</v>
      </c>
      <c r="T121" s="102" t="s">
        <v>159</v>
      </c>
      <c r="U121" s="102" t="s">
        <v>160</v>
      </c>
      <c r="V121" s="102" t="s">
        <v>161</v>
      </c>
      <c r="W121" s="102" t="s">
        <v>162</v>
      </c>
      <c r="X121" s="103" t="s">
        <v>163</v>
      </c>
      <c r="Y121" s="193"/>
      <c r="Z121" s="193"/>
      <c r="AA121" s="193"/>
      <c r="AB121" s="193"/>
      <c r="AC121" s="193"/>
      <c r="AD121" s="193"/>
      <c r="AE121" s="193"/>
    </row>
    <row r="122" s="2" customFormat="1" ht="22.8" customHeight="1">
      <c r="A122" s="39"/>
      <c r="B122" s="40"/>
      <c r="C122" s="108" t="s">
        <v>164</v>
      </c>
      <c r="D122" s="41"/>
      <c r="E122" s="41"/>
      <c r="F122" s="41"/>
      <c r="G122" s="41"/>
      <c r="H122" s="41"/>
      <c r="I122" s="41"/>
      <c r="J122" s="41"/>
      <c r="K122" s="199">
        <f>BK122</f>
        <v>0</v>
      </c>
      <c r="L122" s="41"/>
      <c r="M122" s="45"/>
      <c r="N122" s="104"/>
      <c r="O122" s="200"/>
      <c r="P122" s="105"/>
      <c r="Q122" s="201">
        <f>Q123+Q181+Q313</f>
        <v>0</v>
      </c>
      <c r="R122" s="201">
        <f>R123+R181+R313</f>
        <v>0</v>
      </c>
      <c r="S122" s="105"/>
      <c r="T122" s="202">
        <f>T123+T181+T313</f>
        <v>0</v>
      </c>
      <c r="U122" s="105"/>
      <c r="V122" s="202">
        <f>V123+V181+V313</f>
        <v>3.9418039999999999</v>
      </c>
      <c r="W122" s="105"/>
      <c r="X122" s="203">
        <f>X123+X181+X313</f>
        <v>0.014999999999999999</v>
      </c>
      <c r="Y122" s="39"/>
      <c r="Z122" s="39"/>
      <c r="AA122" s="39"/>
      <c r="AB122" s="39"/>
      <c r="AC122" s="39"/>
      <c r="AD122" s="39"/>
      <c r="AE122" s="39"/>
      <c r="AT122" s="18" t="s">
        <v>77</v>
      </c>
      <c r="AU122" s="18" t="s">
        <v>145</v>
      </c>
      <c r="BK122" s="204">
        <f>BK123+BK181+BK313</f>
        <v>0</v>
      </c>
    </row>
    <row r="123" s="12" customFormat="1" ht="25.92" customHeight="1">
      <c r="A123" s="12"/>
      <c r="B123" s="205"/>
      <c r="C123" s="206"/>
      <c r="D123" s="207" t="s">
        <v>77</v>
      </c>
      <c r="E123" s="208" t="s">
        <v>1289</v>
      </c>
      <c r="F123" s="208" t="s">
        <v>1290</v>
      </c>
      <c r="G123" s="206"/>
      <c r="H123" s="206"/>
      <c r="I123" s="209"/>
      <c r="J123" s="209"/>
      <c r="K123" s="210">
        <f>BK123</f>
        <v>0</v>
      </c>
      <c r="L123" s="206"/>
      <c r="M123" s="211"/>
      <c r="N123" s="212"/>
      <c r="O123" s="213"/>
      <c r="P123" s="213"/>
      <c r="Q123" s="214">
        <f>Q124</f>
        <v>0</v>
      </c>
      <c r="R123" s="214">
        <f>R124</f>
        <v>0</v>
      </c>
      <c r="S123" s="213"/>
      <c r="T123" s="215">
        <f>T124</f>
        <v>0</v>
      </c>
      <c r="U123" s="213"/>
      <c r="V123" s="215">
        <f>V124</f>
        <v>0.0082529999999999999</v>
      </c>
      <c r="W123" s="213"/>
      <c r="X123" s="216">
        <f>X124</f>
        <v>0</v>
      </c>
      <c r="Y123" s="12"/>
      <c r="Z123" s="12"/>
      <c r="AA123" s="12"/>
      <c r="AB123" s="12"/>
      <c r="AC123" s="12"/>
      <c r="AD123" s="12"/>
      <c r="AE123" s="12"/>
      <c r="AR123" s="217" t="s">
        <v>88</v>
      </c>
      <c r="AT123" s="218" t="s">
        <v>77</v>
      </c>
      <c r="AU123" s="218" t="s">
        <v>78</v>
      </c>
      <c r="AY123" s="217" t="s">
        <v>167</v>
      </c>
      <c r="BK123" s="219">
        <f>BK124</f>
        <v>0</v>
      </c>
    </row>
    <row r="124" s="12" customFormat="1" ht="22.8" customHeight="1">
      <c r="A124" s="12"/>
      <c r="B124" s="205"/>
      <c r="C124" s="206"/>
      <c r="D124" s="207" t="s">
        <v>77</v>
      </c>
      <c r="E124" s="220" t="s">
        <v>2578</v>
      </c>
      <c r="F124" s="220" t="s">
        <v>2579</v>
      </c>
      <c r="G124" s="206"/>
      <c r="H124" s="206"/>
      <c r="I124" s="209"/>
      <c r="J124" s="209"/>
      <c r="K124" s="221">
        <f>BK124</f>
        <v>0</v>
      </c>
      <c r="L124" s="206"/>
      <c r="M124" s="211"/>
      <c r="N124" s="212"/>
      <c r="O124" s="213"/>
      <c r="P124" s="213"/>
      <c r="Q124" s="214">
        <f>SUM(Q125:Q180)</f>
        <v>0</v>
      </c>
      <c r="R124" s="214">
        <f>SUM(R125:R180)</f>
        <v>0</v>
      </c>
      <c r="S124" s="213"/>
      <c r="T124" s="215">
        <f>SUM(T125:T180)</f>
        <v>0</v>
      </c>
      <c r="U124" s="213"/>
      <c r="V124" s="215">
        <f>SUM(V125:V180)</f>
        <v>0.0082529999999999999</v>
      </c>
      <c r="W124" s="213"/>
      <c r="X124" s="216">
        <f>SUM(X125:X180)</f>
        <v>0</v>
      </c>
      <c r="Y124" s="12"/>
      <c r="Z124" s="12"/>
      <c r="AA124" s="12"/>
      <c r="AB124" s="12"/>
      <c r="AC124" s="12"/>
      <c r="AD124" s="12"/>
      <c r="AE124" s="12"/>
      <c r="AR124" s="217" t="s">
        <v>88</v>
      </c>
      <c r="AT124" s="218" t="s">
        <v>77</v>
      </c>
      <c r="AU124" s="218" t="s">
        <v>86</v>
      </c>
      <c r="AY124" s="217" t="s">
        <v>167</v>
      </c>
      <c r="BK124" s="219">
        <f>SUM(BK125:BK180)</f>
        <v>0</v>
      </c>
    </row>
    <row r="125" s="2" customFormat="1" ht="24.15" customHeight="1">
      <c r="A125" s="39"/>
      <c r="B125" s="40"/>
      <c r="C125" s="222" t="s">
        <v>86</v>
      </c>
      <c r="D125" s="222" t="s">
        <v>169</v>
      </c>
      <c r="E125" s="223" t="s">
        <v>3085</v>
      </c>
      <c r="F125" s="224" t="s">
        <v>3086</v>
      </c>
      <c r="G125" s="225" t="s">
        <v>576</v>
      </c>
      <c r="H125" s="226">
        <v>10</v>
      </c>
      <c r="I125" s="227"/>
      <c r="J125" s="227"/>
      <c r="K125" s="228">
        <f>ROUND(P125*H125,2)</f>
        <v>0</v>
      </c>
      <c r="L125" s="224" t="s">
        <v>478</v>
      </c>
      <c r="M125" s="45"/>
      <c r="N125" s="229" t="s">
        <v>1</v>
      </c>
      <c r="O125" s="230" t="s">
        <v>41</v>
      </c>
      <c r="P125" s="231">
        <f>I125+J125</f>
        <v>0</v>
      </c>
      <c r="Q125" s="231">
        <f>ROUND(I125*H125,2)</f>
        <v>0</v>
      </c>
      <c r="R125" s="231">
        <f>ROUND(J125*H125,2)</f>
        <v>0</v>
      </c>
      <c r="S125" s="92"/>
      <c r="T125" s="232">
        <f>S125*H125</f>
        <v>0</v>
      </c>
      <c r="U125" s="232">
        <v>0</v>
      </c>
      <c r="V125" s="232">
        <f>U125*H125</f>
        <v>0</v>
      </c>
      <c r="W125" s="232">
        <v>0</v>
      </c>
      <c r="X125" s="233">
        <f>W125*H125</f>
        <v>0</v>
      </c>
      <c r="Y125" s="39"/>
      <c r="Z125" s="39"/>
      <c r="AA125" s="39"/>
      <c r="AB125" s="39"/>
      <c r="AC125" s="39"/>
      <c r="AD125" s="39"/>
      <c r="AE125" s="39"/>
      <c r="AR125" s="234" t="s">
        <v>268</v>
      </c>
      <c r="AT125" s="234" t="s">
        <v>169</v>
      </c>
      <c r="AU125" s="234" t="s">
        <v>88</v>
      </c>
      <c r="AY125" s="18" t="s">
        <v>167</v>
      </c>
      <c r="BE125" s="235">
        <f>IF(O125="základní",K125,0)</f>
        <v>0</v>
      </c>
      <c r="BF125" s="235">
        <f>IF(O125="snížená",K125,0)</f>
        <v>0</v>
      </c>
      <c r="BG125" s="235">
        <f>IF(O125="zákl. přenesená",K125,0)</f>
        <v>0</v>
      </c>
      <c r="BH125" s="235">
        <f>IF(O125="sníž. přenesená",K125,0)</f>
        <v>0</v>
      </c>
      <c r="BI125" s="235">
        <f>IF(O125="nulová",K125,0)</f>
        <v>0</v>
      </c>
      <c r="BJ125" s="18" t="s">
        <v>86</v>
      </c>
      <c r="BK125" s="235">
        <f>ROUND(P125*H125,2)</f>
        <v>0</v>
      </c>
      <c r="BL125" s="18" t="s">
        <v>268</v>
      </c>
      <c r="BM125" s="234" t="s">
        <v>3087</v>
      </c>
    </row>
    <row r="126" s="2" customFormat="1">
      <c r="A126" s="39"/>
      <c r="B126" s="40"/>
      <c r="C126" s="41"/>
      <c r="D126" s="236" t="s">
        <v>176</v>
      </c>
      <c r="E126" s="41"/>
      <c r="F126" s="237" t="s">
        <v>3088</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176</v>
      </c>
      <c r="AU126" s="18" t="s">
        <v>88</v>
      </c>
    </row>
    <row r="127" s="2" customFormat="1">
      <c r="A127" s="39"/>
      <c r="B127" s="40"/>
      <c r="C127" s="41"/>
      <c r="D127" s="241" t="s">
        <v>178</v>
      </c>
      <c r="E127" s="41"/>
      <c r="F127" s="242" t="s">
        <v>3089</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178</v>
      </c>
      <c r="AU127" s="18" t="s">
        <v>88</v>
      </c>
    </row>
    <row r="128" s="2" customFormat="1" ht="24.15" customHeight="1">
      <c r="A128" s="39"/>
      <c r="B128" s="40"/>
      <c r="C128" s="254" t="s">
        <v>88</v>
      </c>
      <c r="D128" s="254" t="s">
        <v>345</v>
      </c>
      <c r="E128" s="255" t="s">
        <v>3090</v>
      </c>
      <c r="F128" s="256" t="s">
        <v>3091</v>
      </c>
      <c r="G128" s="257" t="s">
        <v>576</v>
      </c>
      <c r="H128" s="258">
        <v>10.5</v>
      </c>
      <c r="I128" s="259"/>
      <c r="J128" s="260"/>
      <c r="K128" s="261">
        <f>ROUND(P128*H128,2)</f>
        <v>0</v>
      </c>
      <c r="L128" s="256" t="s">
        <v>478</v>
      </c>
      <c r="M128" s="262"/>
      <c r="N128" s="263" t="s">
        <v>1</v>
      </c>
      <c r="O128" s="230" t="s">
        <v>41</v>
      </c>
      <c r="P128" s="231">
        <f>I128+J128</f>
        <v>0</v>
      </c>
      <c r="Q128" s="231">
        <f>ROUND(I128*H128,2)</f>
        <v>0</v>
      </c>
      <c r="R128" s="231">
        <f>ROUND(J128*H128,2)</f>
        <v>0</v>
      </c>
      <c r="S128" s="92"/>
      <c r="T128" s="232">
        <f>S128*H128</f>
        <v>0</v>
      </c>
      <c r="U128" s="232">
        <v>0.00031</v>
      </c>
      <c r="V128" s="232">
        <f>U128*H128</f>
        <v>0.0032550000000000001</v>
      </c>
      <c r="W128" s="232">
        <v>0</v>
      </c>
      <c r="X128" s="233">
        <f>W128*H128</f>
        <v>0</v>
      </c>
      <c r="Y128" s="39"/>
      <c r="Z128" s="39"/>
      <c r="AA128" s="39"/>
      <c r="AB128" s="39"/>
      <c r="AC128" s="39"/>
      <c r="AD128" s="39"/>
      <c r="AE128" s="39"/>
      <c r="AR128" s="234" t="s">
        <v>372</v>
      </c>
      <c r="AT128" s="234" t="s">
        <v>345</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268</v>
      </c>
      <c r="BM128" s="234" t="s">
        <v>3092</v>
      </c>
    </row>
    <row r="129" s="2" customFormat="1">
      <c r="A129" s="39"/>
      <c r="B129" s="40"/>
      <c r="C129" s="41"/>
      <c r="D129" s="236" t="s">
        <v>176</v>
      </c>
      <c r="E129" s="41"/>
      <c r="F129" s="237" t="s">
        <v>3091</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13" customFormat="1">
      <c r="A130" s="13"/>
      <c r="B130" s="244"/>
      <c r="C130" s="245"/>
      <c r="D130" s="236" t="s">
        <v>304</v>
      </c>
      <c r="E130" s="245"/>
      <c r="F130" s="246" t="s">
        <v>3093</v>
      </c>
      <c r="G130" s="245"/>
      <c r="H130" s="247">
        <v>10.5</v>
      </c>
      <c r="I130" s="248"/>
      <c r="J130" s="248"/>
      <c r="K130" s="245"/>
      <c r="L130" s="245"/>
      <c r="M130" s="249"/>
      <c r="N130" s="250"/>
      <c r="O130" s="251"/>
      <c r="P130" s="251"/>
      <c r="Q130" s="251"/>
      <c r="R130" s="251"/>
      <c r="S130" s="251"/>
      <c r="T130" s="251"/>
      <c r="U130" s="251"/>
      <c r="V130" s="251"/>
      <c r="W130" s="251"/>
      <c r="X130" s="252"/>
      <c r="Y130" s="13"/>
      <c r="Z130" s="13"/>
      <c r="AA130" s="13"/>
      <c r="AB130" s="13"/>
      <c r="AC130" s="13"/>
      <c r="AD130" s="13"/>
      <c r="AE130" s="13"/>
      <c r="AT130" s="253" t="s">
        <v>304</v>
      </c>
      <c r="AU130" s="253" t="s">
        <v>88</v>
      </c>
      <c r="AV130" s="13" t="s">
        <v>88</v>
      </c>
      <c r="AW130" s="13" t="s">
        <v>4</v>
      </c>
      <c r="AX130" s="13" t="s">
        <v>86</v>
      </c>
      <c r="AY130" s="253" t="s">
        <v>167</v>
      </c>
    </row>
    <row r="131" s="2" customFormat="1" ht="24.15" customHeight="1">
      <c r="A131" s="39"/>
      <c r="B131" s="40"/>
      <c r="C131" s="222" t="s">
        <v>188</v>
      </c>
      <c r="D131" s="222" t="s">
        <v>169</v>
      </c>
      <c r="E131" s="223" t="s">
        <v>3094</v>
      </c>
      <c r="F131" s="224" t="s">
        <v>3095</v>
      </c>
      <c r="G131" s="225" t="s">
        <v>182</v>
      </c>
      <c r="H131" s="226">
        <v>1</v>
      </c>
      <c r="I131" s="227"/>
      <c r="J131" s="227"/>
      <c r="K131" s="228">
        <f>ROUND(P131*H131,2)</f>
        <v>0</v>
      </c>
      <c r="L131" s="224" t="s">
        <v>478</v>
      </c>
      <c r="M131" s="45"/>
      <c r="N131" s="229" t="s">
        <v>1</v>
      </c>
      <c r="O131" s="230" t="s">
        <v>41</v>
      </c>
      <c r="P131" s="231">
        <f>I131+J131</f>
        <v>0</v>
      </c>
      <c r="Q131" s="231">
        <f>ROUND(I131*H131,2)</f>
        <v>0</v>
      </c>
      <c r="R131" s="231">
        <f>ROUND(J131*H131,2)</f>
        <v>0</v>
      </c>
      <c r="S131" s="92"/>
      <c r="T131" s="232">
        <f>S131*H131</f>
        <v>0</v>
      </c>
      <c r="U131" s="232">
        <v>0</v>
      </c>
      <c r="V131" s="232">
        <f>U131*H131</f>
        <v>0</v>
      </c>
      <c r="W131" s="232">
        <v>0</v>
      </c>
      <c r="X131" s="233">
        <f>W131*H131</f>
        <v>0</v>
      </c>
      <c r="Y131" s="39"/>
      <c r="Z131" s="39"/>
      <c r="AA131" s="39"/>
      <c r="AB131" s="39"/>
      <c r="AC131" s="39"/>
      <c r="AD131" s="39"/>
      <c r="AE131" s="39"/>
      <c r="AR131" s="234" t="s">
        <v>268</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268</v>
      </c>
      <c r="BM131" s="234" t="s">
        <v>3096</v>
      </c>
    </row>
    <row r="132" s="2" customFormat="1">
      <c r="A132" s="39"/>
      <c r="B132" s="40"/>
      <c r="C132" s="41"/>
      <c r="D132" s="236" t="s">
        <v>176</v>
      </c>
      <c r="E132" s="41"/>
      <c r="F132" s="237" t="s">
        <v>3097</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3098</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ht="24.15" customHeight="1">
      <c r="A134" s="39"/>
      <c r="B134" s="40"/>
      <c r="C134" s="254" t="s">
        <v>174</v>
      </c>
      <c r="D134" s="254" t="s">
        <v>345</v>
      </c>
      <c r="E134" s="255" t="s">
        <v>3099</v>
      </c>
      <c r="F134" s="256" t="s">
        <v>3100</v>
      </c>
      <c r="G134" s="257" t="s">
        <v>182</v>
      </c>
      <c r="H134" s="258">
        <v>1</v>
      </c>
      <c r="I134" s="259"/>
      <c r="J134" s="260"/>
      <c r="K134" s="261">
        <f>ROUND(P134*H134,2)</f>
        <v>0</v>
      </c>
      <c r="L134" s="256" t="s">
        <v>478</v>
      </c>
      <c r="M134" s="262"/>
      <c r="N134" s="263" t="s">
        <v>1</v>
      </c>
      <c r="O134" s="230" t="s">
        <v>41</v>
      </c>
      <c r="P134" s="231">
        <f>I134+J134</f>
        <v>0</v>
      </c>
      <c r="Q134" s="231">
        <f>ROUND(I134*H134,2)</f>
        <v>0</v>
      </c>
      <c r="R134" s="231">
        <f>ROUND(J134*H134,2)</f>
        <v>0</v>
      </c>
      <c r="S134" s="92"/>
      <c r="T134" s="232">
        <f>S134*H134</f>
        <v>0</v>
      </c>
      <c r="U134" s="232">
        <v>9.0000000000000006E-05</v>
      </c>
      <c r="V134" s="232">
        <f>U134*H134</f>
        <v>9.0000000000000006E-05</v>
      </c>
      <c r="W134" s="232">
        <v>0</v>
      </c>
      <c r="X134" s="233">
        <f>W134*H134</f>
        <v>0</v>
      </c>
      <c r="Y134" s="39"/>
      <c r="Z134" s="39"/>
      <c r="AA134" s="39"/>
      <c r="AB134" s="39"/>
      <c r="AC134" s="39"/>
      <c r="AD134" s="39"/>
      <c r="AE134" s="39"/>
      <c r="AR134" s="234" t="s">
        <v>372</v>
      </c>
      <c r="AT134" s="234" t="s">
        <v>345</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268</v>
      </c>
      <c r="BM134" s="234" t="s">
        <v>3101</v>
      </c>
    </row>
    <row r="135" s="2" customFormat="1">
      <c r="A135" s="39"/>
      <c r="B135" s="40"/>
      <c r="C135" s="41"/>
      <c r="D135" s="236" t="s">
        <v>176</v>
      </c>
      <c r="E135" s="41"/>
      <c r="F135" s="237" t="s">
        <v>3100</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ht="33" customHeight="1">
      <c r="A136" s="39"/>
      <c r="B136" s="40"/>
      <c r="C136" s="222" t="s">
        <v>286</v>
      </c>
      <c r="D136" s="222" t="s">
        <v>169</v>
      </c>
      <c r="E136" s="223" t="s">
        <v>3102</v>
      </c>
      <c r="F136" s="224" t="s">
        <v>3103</v>
      </c>
      <c r="G136" s="225" t="s">
        <v>576</v>
      </c>
      <c r="H136" s="226">
        <v>8</v>
      </c>
      <c r="I136" s="227"/>
      <c r="J136" s="227"/>
      <c r="K136" s="228">
        <f>ROUND(P136*H136,2)</f>
        <v>0</v>
      </c>
      <c r="L136" s="224" t="s">
        <v>478</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268</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268</v>
      </c>
      <c r="BM136" s="234" t="s">
        <v>3104</v>
      </c>
    </row>
    <row r="137" s="2" customFormat="1">
      <c r="A137" s="39"/>
      <c r="B137" s="40"/>
      <c r="C137" s="41"/>
      <c r="D137" s="236" t="s">
        <v>176</v>
      </c>
      <c r="E137" s="41"/>
      <c r="F137" s="237" t="s">
        <v>3105</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3106</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2" customFormat="1">
      <c r="A139" s="39"/>
      <c r="B139" s="40"/>
      <c r="C139" s="41"/>
      <c r="D139" s="236" t="s">
        <v>186</v>
      </c>
      <c r="E139" s="41"/>
      <c r="F139" s="243" t="s">
        <v>3107</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186</v>
      </c>
      <c r="AU139" s="18" t="s">
        <v>88</v>
      </c>
    </row>
    <row r="140" s="2" customFormat="1" ht="24.15" customHeight="1">
      <c r="A140" s="39"/>
      <c r="B140" s="40"/>
      <c r="C140" s="254" t="s">
        <v>292</v>
      </c>
      <c r="D140" s="254" t="s">
        <v>345</v>
      </c>
      <c r="E140" s="255" t="s">
        <v>3108</v>
      </c>
      <c r="F140" s="256" t="s">
        <v>3109</v>
      </c>
      <c r="G140" s="257" t="s">
        <v>576</v>
      </c>
      <c r="H140" s="258">
        <v>9.1999999999999993</v>
      </c>
      <c r="I140" s="259"/>
      <c r="J140" s="260"/>
      <c r="K140" s="261">
        <f>ROUND(P140*H140,2)</f>
        <v>0</v>
      </c>
      <c r="L140" s="256" t="s">
        <v>478</v>
      </c>
      <c r="M140" s="262"/>
      <c r="N140" s="263" t="s">
        <v>1</v>
      </c>
      <c r="O140" s="230" t="s">
        <v>41</v>
      </c>
      <c r="P140" s="231">
        <f>I140+J140</f>
        <v>0</v>
      </c>
      <c r="Q140" s="231">
        <f>ROUND(I140*H140,2)</f>
        <v>0</v>
      </c>
      <c r="R140" s="231">
        <f>ROUND(J140*H140,2)</f>
        <v>0</v>
      </c>
      <c r="S140" s="92"/>
      <c r="T140" s="232">
        <f>S140*H140</f>
        <v>0</v>
      </c>
      <c r="U140" s="232">
        <v>6.0000000000000002E-05</v>
      </c>
      <c r="V140" s="232">
        <f>U140*H140</f>
        <v>0.00055199999999999997</v>
      </c>
      <c r="W140" s="232">
        <v>0</v>
      </c>
      <c r="X140" s="233">
        <f>W140*H140</f>
        <v>0</v>
      </c>
      <c r="Y140" s="39"/>
      <c r="Z140" s="39"/>
      <c r="AA140" s="39"/>
      <c r="AB140" s="39"/>
      <c r="AC140" s="39"/>
      <c r="AD140" s="39"/>
      <c r="AE140" s="39"/>
      <c r="AR140" s="234" t="s">
        <v>372</v>
      </c>
      <c r="AT140" s="234" t="s">
        <v>345</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268</v>
      </c>
      <c r="BM140" s="234" t="s">
        <v>3110</v>
      </c>
    </row>
    <row r="141" s="2" customFormat="1">
      <c r="A141" s="39"/>
      <c r="B141" s="40"/>
      <c r="C141" s="41"/>
      <c r="D141" s="236" t="s">
        <v>176</v>
      </c>
      <c r="E141" s="41"/>
      <c r="F141" s="237" t="s">
        <v>3109</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13" customFormat="1">
      <c r="A142" s="13"/>
      <c r="B142" s="244"/>
      <c r="C142" s="245"/>
      <c r="D142" s="236" t="s">
        <v>304</v>
      </c>
      <c r="E142" s="245"/>
      <c r="F142" s="246" t="s">
        <v>3111</v>
      </c>
      <c r="G142" s="245"/>
      <c r="H142" s="247">
        <v>9.1999999999999993</v>
      </c>
      <c r="I142" s="248"/>
      <c r="J142" s="248"/>
      <c r="K142" s="245"/>
      <c r="L142" s="245"/>
      <c r="M142" s="249"/>
      <c r="N142" s="250"/>
      <c r="O142" s="251"/>
      <c r="P142" s="251"/>
      <c r="Q142" s="251"/>
      <c r="R142" s="251"/>
      <c r="S142" s="251"/>
      <c r="T142" s="251"/>
      <c r="U142" s="251"/>
      <c r="V142" s="251"/>
      <c r="W142" s="251"/>
      <c r="X142" s="252"/>
      <c r="Y142" s="13"/>
      <c r="Z142" s="13"/>
      <c r="AA142" s="13"/>
      <c r="AB142" s="13"/>
      <c r="AC142" s="13"/>
      <c r="AD142" s="13"/>
      <c r="AE142" s="13"/>
      <c r="AT142" s="253" t="s">
        <v>304</v>
      </c>
      <c r="AU142" s="253" t="s">
        <v>88</v>
      </c>
      <c r="AV142" s="13" t="s">
        <v>88</v>
      </c>
      <c r="AW142" s="13" t="s">
        <v>4</v>
      </c>
      <c r="AX142" s="13" t="s">
        <v>86</v>
      </c>
      <c r="AY142" s="253" t="s">
        <v>167</v>
      </c>
    </row>
    <row r="143" s="2" customFormat="1" ht="24.15" customHeight="1">
      <c r="A143" s="39"/>
      <c r="B143" s="40"/>
      <c r="C143" s="222" t="s">
        <v>201</v>
      </c>
      <c r="D143" s="222" t="s">
        <v>169</v>
      </c>
      <c r="E143" s="223" t="s">
        <v>3112</v>
      </c>
      <c r="F143" s="224" t="s">
        <v>3113</v>
      </c>
      <c r="G143" s="225" t="s">
        <v>576</v>
      </c>
      <c r="H143" s="226">
        <v>10</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v>
      </c>
      <c r="X143" s="233">
        <f>W143*H143</f>
        <v>0</v>
      </c>
      <c r="Y143" s="39"/>
      <c r="Z143" s="39"/>
      <c r="AA143" s="39"/>
      <c r="AB143" s="39"/>
      <c r="AC143" s="39"/>
      <c r="AD143" s="39"/>
      <c r="AE143" s="39"/>
      <c r="AR143" s="234" t="s">
        <v>268</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268</v>
      </c>
      <c r="BM143" s="234" t="s">
        <v>3114</v>
      </c>
    </row>
    <row r="144" s="2" customFormat="1">
      <c r="A144" s="39"/>
      <c r="B144" s="40"/>
      <c r="C144" s="41"/>
      <c r="D144" s="236" t="s">
        <v>176</v>
      </c>
      <c r="E144" s="41"/>
      <c r="F144" s="237" t="s">
        <v>3115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3116</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2" customFormat="1" ht="24.15" customHeight="1">
      <c r="A146" s="39"/>
      <c r="B146" s="40"/>
      <c r="C146" s="254" t="s">
        <v>208</v>
      </c>
      <c r="D146" s="254" t="s">
        <v>345</v>
      </c>
      <c r="E146" s="255" t="s">
        <v>2806</v>
      </c>
      <c r="F146" s="256" t="s">
        <v>2807</v>
      </c>
      <c r="G146" s="257" t="s">
        <v>576</v>
      </c>
      <c r="H146" s="258">
        <v>11.5</v>
      </c>
      <c r="I146" s="259"/>
      <c r="J146" s="260"/>
      <c r="K146" s="261">
        <f>ROUND(P146*H146,2)</f>
        <v>0</v>
      </c>
      <c r="L146" s="256" t="s">
        <v>478</v>
      </c>
      <c r="M146" s="262"/>
      <c r="N146" s="263" t="s">
        <v>1</v>
      </c>
      <c r="O146" s="230" t="s">
        <v>41</v>
      </c>
      <c r="P146" s="231">
        <f>I146+J146</f>
        <v>0</v>
      </c>
      <c r="Q146" s="231">
        <f>ROUND(I146*H146,2)</f>
        <v>0</v>
      </c>
      <c r="R146" s="231">
        <f>ROUND(J146*H146,2)</f>
        <v>0</v>
      </c>
      <c r="S146" s="92"/>
      <c r="T146" s="232">
        <f>S146*H146</f>
        <v>0</v>
      </c>
      <c r="U146" s="232">
        <v>0.00012</v>
      </c>
      <c r="V146" s="232">
        <f>U146*H146</f>
        <v>0.0013799999999999999</v>
      </c>
      <c r="W146" s="232">
        <v>0</v>
      </c>
      <c r="X146" s="233">
        <f>W146*H146</f>
        <v>0</v>
      </c>
      <c r="Y146" s="39"/>
      <c r="Z146" s="39"/>
      <c r="AA146" s="39"/>
      <c r="AB146" s="39"/>
      <c r="AC146" s="39"/>
      <c r="AD146" s="39"/>
      <c r="AE146" s="39"/>
      <c r="AR146" s="234" t="s">
        <v>372</v>
      </c>
      <c r="AT146" s="234" t="s">
        <v>345</v>
      </c>
      <c r="AU146" s="234" t="s">
        <v>88</v>
      </c>
      <c r="AY146" s="18" t="s">
        <v>167</v>
      </c>
      <c r="BE146" s="235">
        <f>IF(O146="základní",K146,0)</f>
        <v>0</v>
      </c>
      <c r="BF146" s="235">
        <f>IF(O146="snížená",K146,0)</f>
        <v>0</v>
      </c>
      <c r="BG146" s="235">
        <f>IF(O146="zákl. přenesená",K146,0)</f>
        <v>0</v>
      </c>
      <c r="BH146" s="235">
        <f>IF(O146="sníž. přenesená",K146,0)</f>
        <v>0</v>
      </c>
      <c r="BI146" s="235">
        <f>IF(O146="nulová",K146,0)</f>
        <v>0</v>
      </c>
      <c r="BJ146" s="18" t="s">
        <v>86</v>
      </c>
      <c r="BK146" s="235">
        <f>ROUND(P146*H146,2)</f>
        <v>0</v>
      </c>
      <c r="BL146" s="18" t="s">
        <v>268</v>
      </c>
      <c r="BM146" s="234" t="s">
        <v>3117</v>
      </c>
    </row>
    <row r="147" s="2" customFormat="1">
      <c r="A147" s="39"/>
      <c r="B147" s="40"/>
      <c r="C147" s="41"/>
      <c r="D147" s="236" t="s">
        <v>176</v>
      </c>
      <c r="E147" s="41"/>
      <c r="F147" s="237" t="s">
        <v>2807</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176</v>
      </c>
      <c r="AU147" s="18" t="s">
        <v>88</v>
      </c>
    </row>
    <row r="148" s="13" customFormat="1">
      <c r="A148" s="13"/>
      <c r="B148" s="244"/>
      <c r="C148" s="245"/>
      <c r="D148" s="236" t="s">
        <v>304</v>
      </c>
      <c r="E148" s="245"/>
      <c r="F148" s="246" t="s">
        <v>3118</v>
      </c>
      <c r="G148" s="245"/>
      <c r="H148" s="247">
        <v>11.5</v>
      </c>
      <c r="I148" s="248"/>
      <c r="J148" s="248"/>
      <c r="K148" s="245"/>
      <c r="L148" s="245"/>
      <c r="M148" s="249"/>
      <c r="N148" s="250"/>
      <c r="O148" s="251"/>
      <c r="P148" s="251"/>
      <c r="Q148" s="251"/>
      <c r="R148" s="251"/>
      <c r="S148" s="251"/>
      <c r="T148" s="251"/>
      <c r="U148" s="251"/>
      <c r="V148" s="251"/>
      <c r="W148" s="251"/>
      <c r="X148" s="252"/>
      <c r="Y148" s="13"/>
      <c r="Z148" s="13"/>
      <c r="AA148" s="13"/>
      <c r="AB148" s="13"/>
      <c r="AC148" s="13"/>
      <c r="AD148" s="13"/>
      <c r="AE148" s="13"/>
      <c r="AT148" s="253" t="s">
        <v>304</v>
      </c>
      <c r="AU148" s="253" t="s">
        <v>88</v>
      </c>
      <c r="AV148" s="13" t="s">
        <v>88</v>
      </c>
      <c r="AW148" s="13" t="s">
        <v>4</v>
      </c>
      <c r="AX148" s="13" t="s">
        <v>86</v>
      </c>
      <c r="AY148" s="253" t="s">
        <v>167</v>
      </c>
    </row>
    <row r="149" s="2" customFormat="1" ht="24.15" customHeight="1">
      <c r="A149" s="39"/>
      <c r="B149" s="40"/>
      <c r="C149" s="222" t="s">
        <v>215</v>
      </c>
      <c r="D149" s="222" t="s">
        <v>169</v>
      </c>
      <c r="E149" s="223" t="s">
        <v>3112</v>
      </c>
      <c r="F149" s="224" t="s">
        <v>3113</v>
      </c>
      <c r="G149" s="225" t="s">
        <v>576</v>
      </c>
      <c r="H149" s="226">
        <v>6</v>
      </c>
      <c r="I149" s="227"/>
      <c r="J149" s="227"/>
      <c r="K149" s="228">
        <f>ROUND(P149*H149,2)</f>
        <v>0</v>
      </c>
      <c r="L149" s="224" t="s">
        <v>478</v>
      </c>
      <c r="M149" s="45"/>
      <c r="N149" s="229" t="s">
        <v>1</v>
      </c>
      <c r="O149" s="230" t="s">
        <v>41</v>
      </c>
      <c r="P149" s="231">
        <f>I149+J149</f>
        <v>0</v>
      </c>
      <c r="Q149" s="231">
        <f>ROUND(I149*H149,2)</f>
        <v>0</v>
      </c>
      <c r="R149" s="231">
        <f>ROUND(J149*H149,2)</f>
        <v>0</v>
      </c>
      <c r="S149" s="92"/>
      <c r="T149" s="232">
        <f>S149*H149</f>
        <v>0</v>
      </c>
      <c r="U149" s="232">
        <v>0</v>
      </c>
      <c r="V149" s="232">
        <f>U149*H149</f>
        <v>0</v>
      </c>
      <c r="W149" s="232">
        <v>0</v>
      </c>
      <c r="X149" s="233">
        <f>W149*H149</f>
        <v>0</v>
      </c>
      <c r="Y149" s="39"/>
      <c r="Z149" s="39"/>
      <c r="AA149" s="39"/>
      <c r="AB149" s="39"/>
      <c r="AC149" s="39"/>
      <c r="AD149" s="39"/>
      <c r="AE149" s="39"/>
      <c r="AR149" s="234" t="s">
        <v>268</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268</v>
      </c>
      <c r="BM149" s="234" t="s">
        <v>3119</v>
      </c>
    </row>
    <row r="150" s="2" customFormat="1">
      <c r="A150" s="39"/>
      <c r="B150" s="40"/>
      <c r="C150" s="41"/>
      <c r="D150" s="236" t="s">
        <v>176</v>
      </c>
      <c r="E150" s="41"/>
      <c r="F150" s="237" t="s">
        <v>3115</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2" customFormat="1">
      <c r="A151" s="39"/>
      <c r="B151" s="40"/>
      <c r="C151" s="41"/>
      <c r="D151" s="241" t="s">
        <v>178</v>
      </c>
      <c r="E151" s="41"/>
      <c r="F151" s="242" t="s">
        <v>3116</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178</v>
      </c>
      <c r="AU151" s="18" t="s">
        <v>88</v>
      </c>
    </row>
    <row r="152" s="2" customFormat="1" ht="24.15" customHeight="1">
      <c r="A152" s="39"/>
      <c r="B152" s="40"/>
      <c r="C152" s="254" t="s">
        <v>221</v>
      </c>
      <c r="D152" s="254" t="s">
        <v>345</v>
      </c>
      <c r="E152" s="255" t="s">
        <v>2811</v>
      </c>
      <c r="F152" s="256" t="s">
        <v>2812</v>
      </c>
      <c r="G152" s="257" t="s">
        <v>576</v>
      </c>
      <c r="H152" s="258">
        <v>6.9000000000000004</v>
      </c>
      <c r="I152" s="259"/>
      <c r="J152" s="260"/>
      <c r="K152" s="261">
        <f>ROUND(P152*H152,2)</f>
        <v>0</v>
      </c>
      <c r="L152" s="256" t="s">
        <v>478</v>
      </c>
      <c r="M152" s="262"/>
      <c r="N152" s="263" t="s">
        <v>1</v>
      </c>
      <c r="O152" s="230" t="s">
        <v>41</v>
      </c>
      <c r="P152" s="231">
        <f>I152+J152</f>
        <v>0</v>
      </c>
      <c r="Q152" s="231">
        <f>ROUND(I152*H152,2)</f>
        <v>0</v>
      </c>
      <c r="R152" s="231">
        <f>ROUND(J152*H152,2)</f>
        <v>0</v>
      </c>
      <c r="S152" s="92"/>
      <c r="T152" s="232">
        <f>S152*H152</f>
        <v>0</v>
      </c>
      <c r="U152" s="232">
        <v>0.00017000000000000001</v>
      </c>
      <c r="V152" s="232">
        <f>U152*H152</f>
        <v>0.0011730000000000002</v>
      </c>
      <c r="W152" s="232">
        <v>0</v>
      </c>
      <c r="X152" s="233">
        <f>W152*H152</f>
        <v>0</v>
      </c>
      <c r="Y152" s="39"/>
      <c r="Z152" s="39"/>
      <c r="AA152" s="39"/>
      <c r="AB152" s="39"/>
      <c r="AC152" s="39"/>
      <c r="AD152" s="39"/>
      <c r="AE152" s="39"/>
      <c r="AR152" s="234" t="s">
        <v>372</v>
      </c>
      <c r="AT152" s="234" t="s">
        <v>345</v>
      </c>
      <c r="AU152" s="234" t="s">
        <v>88</v>
      </c>
      <c r="AY152" s="18" t="s">
        <v>167</v>
      </c>
      <c r="BE152" s="235">
        <f>IF(O152="základní",K152,0)</f>
        <v>0</v>
      </c>
      <c r="BF152" s="235">
        <f>IF(O152="snížená",K152,0)</f>
        <v>0</v>
      </c>
      <c r="BG152" s="235">
        <f>IF(O152="zákl. přenesená",K152,0)</f>
        <v>0</v>
      </c>
      <c r="BH152" s="235">
        <f>IF(O152="sníž. přenesená",K152,0)</f>
        <v>0</v>
      </c>
      <c r="BI152" s="235">
        <f>IF(O152="nulová",K152,0)</f>
        <v>0</v>
      </c>
      <c r="BJ152" s="18" t="s">
        <v>86</v>
      </c>
      <c r="BK152" s="235">
        <f>ROUND(P152*H152,2)</f>
        <v>0</v>
      </c>
      <c r="BL152" s="18" t="s">
        <v>268</v>
      </c>
      <c r="BM152" s="234" t="s">
        <v>3120</v>
      </c>
    </row>
    <row r="153" s="2" customFormat="1">
      <c r="A153" s="39"/>
      <c r="B153" s="40"/>
      <c r="C153" s="41"/>
      <c r="D153" s="236" t="s">
        <v>176</v>
      </c>
      <c r="E153" s="41"/>
      <c r="F153" s="237" t="s">
        <v>2812</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176</v>
      </c>
      <c r="AU153" s="18" t="s">
        <v>88</v>
      </c>
    </row>
    <row r="154" s="13" customFormat="1">
      <c r="A154" s="13"/>
      <c r="B154" s="244"/>
      <c r="C154" s="245"/>
      <c r="D154" s="236" t="s">
        <v>304</v>
      </c>
      <c r="E154" s="245"/>
      <c r="F154" s="246" t="s">
        <v>3121</v>
      </c>
      <c r="G154" s="245"/>
      <c r="H154" s="247">
        <v>6.9000000000000004</v>
      </c>
      <c r="I154" s="248"/>
      <c r="J154" s="248"/>
      <c r="K154" s="245"/>
      <c r="L154" s="245"/>
      <c r="M154" s="249"/>
      <c r="N154" s="250"/>
      <c r="O154" s="251"/>
      <c r="P154" s="251"/>
      <c r="Q154" s="251"/>
      <c r="R154" s="251"/>
      <c r="S154" s="251"/>
      <c r="T154" s="251"/>
      <c r="U154" s="251"/>
      <c r="V154" s="251"/>
      <c r="W154" s="251"/>
      <c r="X154" s="252"/>
      <c r="Y154" s="13"/>
      <c r="Z154" s="13"/>
      <c r="AA154" s="13"/>
      <c r="AB154" s="13"/>
      <c r="AC154" s="13"/>
      <c r="AD154" s="13"/>
      <c r="AE154" s="13"/>
      <c r="AT154" s="253" t="s">
        <v>304</v>
      </c>
      <c r="AU154" s="253" t="s">
        <v>88</v>
      </c>
      <c r="AV154" s="13" t="s">
        <v>88</v>
      </c>
      <c r="AW154" s="13" t="s">
        <v>4</v>
      </c>
      <c r="AX154" s="13" t="s">
        <v>86</v>
      </c>
      <c r="AY154" s="253" t="s">
        <v>167</v>
      </c>
    </row>
    <row r="155" s="2" customFormat="1" ht="24.15" customHeight="1">
      <c r="A155" s="39"/>
      <c r="B155" s="40"/>
      <c r="C155" s="222" t="s">
        <v>227</v>
      </c>
      <c r="D155" s="222" t="s">
        <v>169</v>
      </c>
      <c r="E155" s="223" t="s">
        <v>3122</v>
      </c>
      <c r="F155" s="224" t="s">
        <v>3123</v>
      </c>
      <c r="G155" s="225" t="s">
        <v>576</v>
      </c>
      <c r="H155" s="226">
        <v>3</v>
      </c>
      <c r="I155" s="227"/>
      <c r="J155" s="227"/>
      <c r="K155" s="228">
        <f>ROUND(P155*H155,2)</f>
        <v>0</v>
      </c>
      <c r="L155" s="224" t="s">
        <v>478</v>
      </c>
      <c r="M155" s="45"/>
      <c r="N155" s="229" t="s">
        <v>1</v>
      </c>
      <c r="O155" s="230" t="s">
        <v>41</v>
      </c>
      <c r="P155" s="231">
        <f>I155+J155</f>
        <v>0</v>
      </c>
      <c r="Q155" s="231">
        <f>ROUND(I155*H155,2)</f>
        <v>0</v>
      </c>
      <c r="R155" s="231">
        <f>ROUND(J155*H155,2)</f>
        <v>0</v>
      </c>
      <c r="S155" s="92"/>
      <c r="T155" s="232">
        <f>S155*H155</f>
        <v>0</v>
      </c>
      <c r="U155" s="232">
        <v>0</v>
      </c>
      <c r="V155" s="232">
        <f>U155*H155</f>
        <v>0</v>
      </c>
      <c r="W155" s="232">
        <v>0</v>
      </c>
      <c r="X155" s="233">
        <f>W155*H155</f>
        <v>0</v>
      </c>
      <c r="Y155" s="39"/>
      <c r="Z155" s="39"/>
      <c r="AA155" s="39"/>
      <c r="AB155" s="39"/>
      <c r="AC155" s="39"/>
      <c r="AD155" s="39"/>
      <c r="AE155" s="39"/>
      <c r="AR155" s="234" t="s">
        <v>268</v>
      </c>
      <c r="AT155" s="234" t="s">
        <v>169</v>
      </c>
      <c r="AU155" s="234" t="s">
        <v>88</v>
      </c>
      <c r="AY155" s="18" t="s">
        <v>167</v>
      </c>
      <c r="BE155" s="235">
        <f>IF(O155="základní",K155,0)</f>
        <v>0</v>
      </c>
      <c r="BF155" s="235">
        <f>IF(O155="snížená",K155,0)</f>
        <v>0</v>
      </c>
      <c r="BG155" s="235">
        <f>IF(O155="zákl. přenesená",K155,0)</f>
        <v>0</v>
      </c>
      <c r="BH155" s="235">
        <f>IF(O155="sníž. přenesená",K155,0)</f>
        <v>0</v>
      </c>
      <c r="BI155" s="235">
        <f>IF(O155="nulová",K155,0)</f>
        <v>0</v>
      </c>
      <c r="BJ155" s="18" t="s">
        <v>86</v>
      </c>
      <c r="BK155" s="235">
        <f>ROUND(P155*H155,2)</f>
        <v>0</v>
      </c>
      <c r="BL155" s="18" t="s">
        <v>268</v>
      </c>
      <c r="BM155" s="234" t="s">
        <v>3124</v>
      </c>
    </row>
    <row r="156" s="2" customFormat="1">
      <c r="A156" s="39"/>
      <c r="B156" s="40"/>
      <c r="C156" s="41"/>
      <c r="D156" s="236" t="s">
        <v>176</v>
      </c>
      <c r="E156" s="41"/>
      <c r="F156" s="237" t="s">
        <v>3125</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176</v>
      </c>
      <c r="AU156" s="18" t="s">
        <v>88</v>
      </c>
    </row>
    <row r="157" s="2" customFormat="1">
      <c r="A157" s="39"/>
      <c r="B157" s="40"/>
      <c r="C157" s="41"/>
      <c r="D157" s="241" t="s">
        <v>178</v>
      </c>
      <c r="E157" s="41"/>
      <c r="F157" s="242" t="s">
        <v>3126</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178</v>
      </c>
      <c r="AU157" s="18" t="s">
        <v>88</v>
      </c>
    </row>
    <row r="158" s="2" customFormat="1" ht="24.15" customHeight="1">
      <c r="A158" s="39"/>
      <c r="B158" s="40"/>
      <c r="C158" s="254" t="s">
        <v>233</v>
      </c>
      <c r="D158" s="254" t="s">
        <v>345</v>
      </c>
      <c r="E158" s="255" t="s">
        <v>3127</v>
      </c>
      <c r="F158" s="256" t="s">
        <v>3128</v>
      </c>
      <c r="G158" s="257" t="s">
        <v>576</v>
      </c>
      <c r="H158" s="258">
        <v>3.4500000000000002</v>
      </c>
      <c r="I158" s="259"/>
      <c r="J158" s="260"/>
      <c r="K158" s="261">
        <f>ROUND(P158*H158,2)</f>
        <v>0</v>
      </c>
      <c r="L158" s="256" t="s">
        <v>478</v>
      </c>
      <c r="M158" s="262"/>
      <c r="N158" s="263" t="s">
        <v>1</v>
      </c>
      <c r="O158" s="230" t="s">
        <v>41</v>
      </c>
      <c r="P158" s="231">
        <f>I158+J158</f>
        <v>0</v>
      </c>
      <c r="Q158" s="231">
        <f>ROUND(I158*H158,2)</f>
        <v>0</v>
      </c>
      <c r="R158" s="231">
        <f>ROUND(J158*H158,2)</f>
        <v>0</v>
      </c>
      <c r="S158" s="92"/>
      <c r="T158" s="232">
        <f>S158*H158</f>
        <v>0</v>
      </c>
      <c r="U158" s="232">
        <v>0.00034000000000000002</v>
      </c>
      <c r="V158" s="232">
        <f>U158*H158</f>
        <v>0.0011730000000000002</v>
      </c>
      <c r="W158" s="232">
        <v>0</v>
      </c>
      <c r="X158" s="233">
        <f>W158*H158</f>
        <v>0</v>
      </c>
      <c r="Y158" s="39"/>
      <c r="Z158" s="39"/>
      <c r="AA158" s="39"/>
      <c r="AB158" s="39"/>
      <c r="AC158" s="39"/>
      <c r="AD158" s="39"/>
      <c r="AE158" s="39"/>
      <c r="AR158" s="234" t="s">
        <v>372</v>
      </c>
      <c r="AT158" s="234" t="s">
        <v>345</v>
      </c>
      <c r="AU158" s="234" t="s">
        <v>88</v>
      </c>
      <c r="AY158" s="18" t="s">
        <v>167</v>
      </c>
      <c r="BE158" s="235">
        <f>IF(O158="základní",K158,0)</f>
        <v>0</v>
      </c>
      <c r="BF158" s="235">
        <f>IF(O158="snížená",K158,0)</f>
        <v>0</v>
      </c>
      <c r="BG158" s="235">
        <f>IF(O158="zákl. přenesená",K158,0)</f>
        <v>0</v>
      </c>
      <c r="BH158" s="235">
        <f>IF(O158="sníž. přenesená",K158,0)</f>
        <v>0</v>
      </c>
      <c r="BI158" s="235">
        <f>IF(O158="nulová",K158,0)</f>
        <v>0</v>
      </c>
      <c r="BJ158" s="18" t="s">
        <v>86</v>
      </c>
      <c r="BK158" s="235">
        <f>ROUND(P158*H158,2)</f>
        <v>0</v>
      </c>
      <c r="BL158" s="18" t="s">
        <v>268</v>
      </c>
      <c r="BM158" s="234" t="s">
        <v>3129</v>
      </c>
    </row>
    <row r="159" s="2" customFormat="1">
      <c r="A159" s="39"/>
      <c r="B159" s="40"/>
      <c r="C159" s="41"/>
      <c r="D159" s="236" t="s">
        <v>176</v>
      </c>
      <c r="E159" s="41"/>
      <c r="F159" s="237" t="s">
        <v>3128</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176</v>
      </c>
      <c r="AU159" s="18" t="s">
        <v>88</v>
      </c>
    </row>
    <row r="160" s="13" customFormat="1">
      <c r="A160" s="13"/>
      <c r="B160" s="244"/>
      <c r="C160" s="245"/>
      <c r="D160" s="236" t="s">
        <v>304</v>
      </c>
      <c r="E160" s="245"/>
      <c r="F160" s="246" t="s">
        <v>3130</v>
      </c>
      <c r="G160" s="245"/>
      <c r="H160" s="247">
        <v>3.4500000000000002</v>
      </c>
      <c r="I160" s="248"/>
      <c r="J160" s="248"/>
      <c r="K160" s="245"/>
      <c r="L160" s="245"/>
      <c r="M160" s="249"/>
      <c r="N160" s="250"/>
      <c r="O160" s="251"/>
      <c r="P160" s="251"/>
      <c r="Q160" s="251"/>
      <c r="R160" s="251"/>
      <c r="S160" s="251"/>
      <c r="T160" s="251"/>
      <c r="U160" s="251"/>
      <c r="V160" s="251"/>
      <c r="W160" s="251"/>
      <c r="X160" s="252"/>
      <c r="Y160" s="13"/>
      <c r="Z160" s="13"/>
      <c r="AA160" s="13"/>
      <c r="AB160" s="13"/>
      <c r="AC160" s="13"/>
      <c r="AD160" s="13"/>
      <c r="AE160" s="13"/>
      <c r="AT160" s="253" t="s">
        <v>304</v>
      </c>
      <c r="AU160" s="253" t="s">
        <v>88</v>
      </c>
      <c r="AV160" s="13" t="s">
        <v>88</v>
      </c>
      <c r="AW160" s="13" t="s">
        <v>4</v>
      </c>
      <c r="AX160" s="13" t="s">
        <v>86</v>
      </c>
      <c r="AY160" s="253" t="s">
        <v>167</v>
      </c>
    </row>
    <row r="161" s="2" customFormat="1" ht="24.15" customHeight="1">
      <c r="A161" s="39"/>
      <c r="B161" s="40"/>
      <c r="C161" s="222" t="s">
        <v>239</v>
      </c>
      <c r="D161" s="222" t="s">
        <v>169</v>
      </c>
      <c r="E161" s="223" t="s">
        <v>3131</v>
      </c>
      <c r="F161" s="224" t="s">
        <v>3132</v>
      </c>
      <c r="G161" s="225" t="s">
        <v>182</v>
      </c>
      <c r="H161" s="226">
        <v>1</v>
      </c>
      <c r="I161" s="227"/>
      <c r="J161" s="227"/>
      <c r="K161" s="228">
        <f>ROUND(P161*H161,2)</f>
        <v>0</v>
      </c>
      <c r="L161" s="224" t="s">
        <v>478</v>
      </c>
      <c r="M161" s="45"/>
      <c r="N161" s="229" t="s">
        <v>1</v>
      </c>
      <c r="O161" s="230" t="s">
        <v>41</v>
      </c>
      <c r="P161" s="231">
        <f>I161+J161</f>
        <v>0</v>
      </c>
      <c r="Q161" s="231">
        <f>ROUND(I161*H161,2)</f>
        <v>0</v>
      </c>
      <c r="R161" s="231">
        <f>ROUND(J161*H161,2)</f>
        <v>0</v>
      </c>
      <c r="S161" s="92"/>
      <c r="T161" s="232">
        <f>S161*H161</f>
        <v>0</v>
      </c>
      <c r="U161" s="232">
        <v>0</v>
      </c>
      <c r="V161" s="232">
        <f>U161*H161</f>
        <v>0</v>
      </c>
      <c r="W161" s="232">
        <v>0</v>
      </c>
      <c r="X161" s="233">
        <f>W161*H161</f>
        <v>0</v>
      </c>
      <c r="Y161" s="39"/>
      <c r="Z161" s="39"/>
      <c r="AA161" s="39"/>
      <c r="AB161" s="39"/>
      <c r="AC161" s="39"/>
      <c r="AD161" s="39"/>
      <c r="AE161" s="39"/>
      <c r="AR161" s="234" t="s">
        <v>268</v>
      </c>
      <c r="AT161" s="234" t="s">
        <v>169</v>
      </c>
      <c r="AU161" s="234" t="s">
        <v>88</v>
      </c>
      <c r="AY161" s="18" t="s">
        <v>167</v>
      </c>
      <c r="BE161" s="235">
        <f>IF(O161="základní",K161,0)</f>
        <v>0</v>
      </c>
      <c r="BF161" s="235">
        <f>IF(O161="snížená",K161,0)</f>
        <v>0</v>
      </c>
      <c r="BG161" s="235">
        <f>IF(O161="zákl. přenesená",K161,0)</f>
        <v>0</v>
      </c>
      <c r="BH161" s="235">
        <f>IF(O161="sníž. přenesená",K161,0)</f>
        <v>0</v>
      </c>
      <c r="BI161" s="235">
        <f>IF(O161="nulová",K161,0)</f>
        <v>0</v>
      </c>
      <c r="BJ161" s="18" t="s">
        <v>86</v>
      </c>
      <c r="BK161" s="235">
        <f>ROUND(P161*H161,2)</f>
        <v>0</v>
      </c>
      <c r="BL161" s="18" t="s">
        <v>268</v>
      </c>
      <c r="BM161" s="234" t="s">
        <v>3133</v>
      </c>
    </row>
    <row r="162" s="2" customFormat="1">
      <c r="A162" s="39"/>
      <c r="B162" s="40"/>
      <c r="C162" s="41"/>
      <c r="D162" s="236" t="s">
        <v>176</v>
      </c>
      <c r="E162" s="41"/>
      <c r="F162" s="237" t="s">
        <v>3134</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176</v>
      </c>
      <c r="AU162" s="18" t="s">
        <v>88</v>
      </c>
    </row>
    <row r="163" s="2" customFormat="1">
      <c r="A163" s="39"/>
      <c r="B163" s="40"/>
      <c r="C163" s="41"/>
      <c r="D163" s="241" t="s">
        <v>178</v>
      </c>
      <c r="E163" s="41"/>
      <c r="F163" s="242" t="s">
        <v>3135</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178</v>
      </c>
      <c r="AU163" s="18" t="s">
        <v>88</v>
      </c>
    </row>
    <row r="164" s="2" customFormat="1" ht="16.5" customHeight="1">
      <c r="A164" s="39"/>
      <c r="B164" s="40"/>
      <c r="C164" s="254" t="s">
        <v>245</v>
      </c>
      <c r="D164" s="254" t="s">
        <v>345</v>
      </c>
      <c r="E164" s="255" t="s">
        <v>2753</v>
      </c>
      <c r="F164" s="256" t="s">
        <v>3136</v>
      </c>
      <c r="G164" s="257" t="s">
        <v>2616</v>
      </c>
      <c r="H164" s="258">
        <v>1</v>
      </c>
      <c r="I164" s="259"/>
      <c r="J164" s="260"/>
      <c r="K164" s="261">
        <f>ROUND(P164*H164,2)</f>
        <v>0</v>
      </c>
      <c r="L164" s="256" t="s">
        <v>1</v>
      </c>
      <c r="M164" s="262"/>
      <c r="N164" s="263" t="s">
        <v>1</v>
      </c>
      <c r="O164" s="230" t="s">
        <v>41</v>
      </c>
      <c r="P164" s="231">
        <f>I164+J164</f>
        <v>0</v>
      </c>
      <c r="Q164" s="231">
        <f>ROUND(I164*H164,2)</f>
        <v>0</v>
      </c>
      <c r="R164" s="231">
        <f>ROUND(J164*H164,2)</f>
        <v>0</v>
      </c>
      <c r="S164" s="92"/>
      <c r="T164" s="232">
        <f>S164*H164</f>
        <v>0</v>
      </c>
      <c r="U164" s="232">
        <v>0</v>
      </c>
      <c r="V164" s="232">
        <f>U164*H164</f>
        <v>0</v>
      </c>
      <c r="W164" s="232">
        <v>0</v>
      </c>
      <c r="X164" s="233">
        <f>W164*H164</f>
        <v>0</v>
      </c>
      <c r="Y164" s="39"/>
      <c r="Z164" s="39"/>
      <c r="AA164" s="39"/>
      <c r="AB164" s="39"/>
      <c r="AC164" s="39"/>
      <c r="AD164" s="39"/>
      <c r="AE164" s="39"/>
      <c r="AR164" s="234" t="s">
        <v>372</v>
      </c>
      <c r="AT164" s="234" t="s">
        <v>345</v>
      </c>
      <c r="AU164" s="234" t="s">
        <v>88</v>
      </c>
      <c r="AY164" s="18" t="s">
        <v>167</v>
      </c>
      <c r="BE164" s="235">
        <f>IF(O164="základní",K164,0)</f>
        <v>0</v>
      </c>
      <c r="BF164" s="235">
        <f>IF(O164="snížená",K164,0)</f>
        <v>0</v>
      </c>
      <c r="BG164" s="235">
        <f>IF(O164="zákl. přenesená",K164,0)</f>
        <v>0</v>
      </c>
      <c r="BH164" s="235">
        <f>IF(O164="sníž. přenesená",K164,0)</f>
        <v>0</v>
      </c>
      <c r="BI164" s="235">
        <f>IF(O164="nulová",K164,0)</f>
        <v>0</v>
      </c>
      <c r="BJ164" s="18" t="s">
        <v>86</v>
      </c>
      <c r="BK164" s="235">
        <f>ROUND(P164*H164,2)</f>
        <v>0</v>
      </c>
      <c r="BL164" s="18" t="s">
        <v>268</v>
      </c>
      <c r="BM164" s="234" t="s">
        <v>3137</v>
      </c>
    </row>
    <row r="165" s="2" customFormat="1">
      <c r="A165" s="39"/>
      <c r="B165" s="40"/>
      <c r="C165" s="41"/>
      <c r="D165" s="236" t="s">
        <v>176</v>
      </c>
      <c r="E165" s="41"/>
      <c r="F165" s="237" t="s">
        <v>3138</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176</v>
      </c>
      <c r="AU165" s="18" t="s">
        <v>88</v>
      </c>
    </row>
    <row r="166" s="2" customFormat="1" ht="24.15" customHeight="1">
      <c r="A166" s="39"/>
      <c r="B166" s="40"/>
      <c r="C166" s="222" t="s">
        <v>251</v>
      </c>
      <c r="D166" s="222" t="s">
        <v>169</v>
      </c>
      <c r="E166" s="223" t="s">
        <v>3139</v>
      </c>
      <c r="F166" s="224" t="s">
        <v>3140</v>
      </c>
      <c r="G166" s="225" t="s">
        <v>182</v>
      </c>
      <c r="H166" s="226">
        <v>1</v>
      </c>
      <c r="I166" s="227"/>
      <c r="J166" s="227"/>
      <c r="K166" s="228">
        <f>ROUND(P166*H166,2)</f>
        <v>0</v>
      </c>
      <c r="L166" s="224" t="s">
        <v>478</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268</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268</v>
      </c>
      <c r="BM166" s="234" t="s">
        <v>3141</v>
      </c>
    </row>
    <row r="167" s="2" customFormat="1">
      <c r="A167" s="39"/>
      <c r="B167" s="40"/>
      <c r="C167" s="41"/>
      <c r="D167" s="236" t="s">
        <v>176</v>
      </c>
      <c r="E167" s="41"/>
      <c r="F167" s="237" t="s">
        <v>3142</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2" customFormat="1">
      <c r="A168" s="39"/>
      <c r="B168" s="40"/>
      <c r="C168" s="41"/>
      <c r="D168" s="241" t="s">
        <v>178</v>
      </c>
      <c r="E168" s="41"/>
      <c r="F168" s="242" t="s">
        <v>3143</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178</v>
      </c>
      <c r="AU168" s="18" t="s">
        <v>88</v>
      </c>
    </row>
    <row r="169" s="2" customFormat="1" ht="24.15" customHeight="1">
      <c r="A169" s="39"/>
      <c r="B169" s="40"/>
      <c r="C169" s="254" t="s">
        <v>257</v>
      </c>
      <c r="D169" s="254" t="s">
        <v>345</v>
      </c>
      <c r="E169" s="255" t="s">
        <v>3144</v>
      </c>
      <c r="F169" s="256" t="s">
        <v>3145</v>
      </c>
      <c r="G169" s="257" t="s">
        <v>182</v>
      </c>
      <c r="H169" s="258">
        <v>1</v>
      </c>
      <c r="I169" s="259"/>
      <c r="J169" s="260"/>
      <c r="K169" s="261">
        <f>ROUND(P169*H169,2)</f>
        <v>0</v>
      </c>
      <c r="L169" s="256" t="s">
        <v>478</v>
      </c>
      <c r="M169" s="262"/>
      <c r="N169" s="263" t="s">
        <v>1</v>
      </c>
      <c r="O169" s="230" t="s">
        <v>41</v>
      </c>
      <c r="P169" s="231">
        <f>I169+J169</f>
        <v>0</v>
      </c>
      <c r="Q169" s="231">
        <f>ROUND(I169*H169,2)</f>
        <v>0</v>
      </c>
      <c r="R169" s="231">
        <f>ROUND(J169*H169,2)</f>
        <v>0</v>
      </c>
      <c r="S169" s="92"/>
      <c r="T169" s="232">
        <f>S169*H169</f>
        <v>0</v>
      </c>
      <c r="U169" s="232">
        <v>0.00029999999999999997</v>
      </c>
      <c r="V169" s="232">
        <f>U169*H169</f>
        <v>0.00029999999999999997</v>
      </c>
      <c r="W169" s="232">
        <v>0</v>
      </c>
      <c r="X169" s="233">
        <f>W169*H169</f>
        <v>0</v>
      </c>
      <c r="Y169" s="39"/>
      <c r="Z169" s="39"/>
      <c r="AA169" s="39"/>
      <c r="AB169" s="39"/>
      <c r="AC169" s="39"/>
      <c r="AD169" s="39"/>
      <c r="AE169" s="39"/>
      <c r="AR169" s="234" t="s">
        <v>372</v>
      </c>
      <c r="AT169" s="234" t="s">
        <v>345</v>
      </c>
      <c r="AU169" s="234" t="s">
        <v>88</v>
      </c>
      <c r="AY169" s="18" t="s">
        <v>167</v>
      </c>
      <c r="BE169" s="235">
        <f>IF(O169="základní",K169,0)</f>
        <v>0</v>
      </c>
      <c r="BF169" s="235">
        <f>IF(O169="snížená",K169,0)</f>
        <v>0</v>
      </c>
      <c r="BG169" s="235">
        <f>IF(O169="zákl. přenesená",K169,0)</f>
        <v>0</v>
      </c>
      <c r="BH169" s="235">
        <f>IF(O169="sníž. přenesená",K169,0)</f>
        <v>0</v>
      </c>
      <c r="BI169" s="235">
        <f>IF(O169="nulová",K169,0)</f>
        <v>0</v>
      </c>
      <c r="BJ169" s="18" t="s">
        <v>86</v>
      </c>
      <c r="BK169" s="235">
        <f>ROUND(P169*H169,2)</f>
        <v>0</v>
      </c>
      <c r="BL169" s="18" t="s">
        <v>268</v>
      </c>
      <c r="BM169" s="234" t="s">
        <v>3146</v>
      </c>
    </row>
    <row r="170" s="2" customFormat="1">
      <c r="A170" s="39"/>
      <c r="B170" s="40"/>
      <c r="C170" s="41"/>
      <c r="D170" s="236" t="s">
        <v>176</v>
      </c>
      <c r="E170" s="41"/>
      <c r="F170" s="237" t="s">
        <v>3145</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176</v>
      </c>
      <c r="AU170" s="18" t="s">
        <v>88</v>
      </c>
    </row>
    <row r="171" s="2" customFormat="1" ht="33" customHeight="1">
      <c r="A171" s="39"/>
      <c r="B171" s="40"/>
      <c r="C171" s="222" t="s">
        <v>9</v>
      </c>
      <c r="D171" s="222" t="s">
        <v>169</v>
      </c>
      <c r="E171" s="223" t="s">
        <v>3147</v>
      </c>
      <c r="F171" s="224" t="s">
        <v>3148</v>
      </c>
      <c r="G171" s="225" t="s">
        <v>182</v>
      </c>
      <c r="H171" s="226">
        <v>1</v>
      </c>
      <c r="I171" s="227"/>
      <c r="J171" s="227"/>
      <c r="K171" s="228">
        <f>ROUND(P171*H171,2)</f>
        <v>0</v>
      </c>
      <c r="L171" s="224" t="s">
        <v>478</v>
      </c>
      <c r="M171" s="45"/>
      <c r="N171" s="229" t="s">
        <v>1</v>
      </c>
      <c r="O171" s="230" t="s">
        <v>41</v>
      </c>
      <c r="P171" s="231">
        <f>I171+J171</f>
        <v>0</v>
      </c>
      <c r="Q171" s="231">
        <f>ROUND(I171*H171,2)</f>
        <v>0</v>
      </c>
      <c r="R171" s="231">
        <f>ROUND(J171*H171,2)</f>
        <v>0</v>
      </c>
      <c r="S171" s="92"/>
      <c r="T171" s="232">
        <f>S171*H171</f>
        <v>0</v>
      </c>
      <c r="U171" s="232">
        <v>0</v>
      </c>
      <c r="V171" s="232">
        <f>U171*H171</f>
        <v>0</v>
      </c>
      <c r="W171" s="232">
        <v>0</v>
      </c>
      <c r="X171" s="233">
        <f>W171*H171</f>
        <v>0</v>
      </c>
      <c r="Y171" s="39"/>
      <c r="Z171" s="39"/>
      <c r="AA171" s="39"/>
      <c r="AB171" s="39"/>
      <c r="AC171" s="39"/>
      <c r="AD171" s="39"/>
      <c r="AE171" s="39"/>
      <c r="AR171" s="234" t="s">
        <v>268</v>
      </c>
      <c r="AT171" s="234" t="s">
        <v>169</v>
      </c>
      <c r="AU171" s="234" t="s">
        <v>88</v>
      </c>
      <c r="AY171" s="18" t="s">
        <v>167</v>
      </c>
      <c r="BE171" s="235">
        <f>IF(O171="základní",K171,0)</f>
        <v>0</v>
      </c>
      <c r="BF171" s="235">
        <f>IF(O171="snížená",K171,0)</f>
        <v>0</v>
      </c>
      <c r="BG171" s="235">
        <f>IF(O171="zákl. přenesená",K171,0)</f>
        <v>0</v>
      </c>
      <c r="BH171" s="235">
        <f>IF(O171="sníž. přenesená",K171,0)</f>
        <v>0</v>
      </c>
      <c r="BI171" s="235">
        <f>IF(O171="nulová",K171,0)</f>
        <v>0</v>
      </c>
      <c r="BJ171" s="18" t="s">
        <v>86</v>
      </c>
      <c r="BK171" s="235">
        <f>ROUND(P171*H171,2)</f>
        <v>0</v>
      </c>
      <c r="BL171" s="18" t="s">
        <v>268</v>
      </c>
      <c r="BM171" s="234" t="s">
        <v>3149</v>
      </c>
    </row>
    <row r="172" s="2" customFormat="1">
      <c r="A172" s="39"/>
      <c r="B172" s="40"/>
      <c r="C172" s="41"/>
      <c r="D172" s="236" t="s">
        <v>176</v>
      </c>
      <c r="E172" s="41"/>
      <c r="F172" s="237" t="s">
        <v>3150</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176</v>
      </c>
      <c r="AU172" s="18" t="s">
        <v>88</v>
      </c>
    </row>
    <row r="173" s="2" customFormat="1">
      <c r="A173" s="39"/>
      <c r="B173" s="40"/>
      <c r="C173" s="41"/>
      <c r="D173" s="241" t="s">
        <v>178</v>
      </c>
      <c r="E173" s="41"/>
      <c r="F173" s="242" t="s">
        <v>3151</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178</v>
      </c>
      <c r="AU173" s="18" t="s">
        <v>88</v>
      </c>
    </row>
    <row r="174" s="2" customFormat="1" ht="24.15" customHeight="1">
      <c r="A174" s="39"/>
      <c r="B174" s="40"/>
      <c r="C174" s="254" t="s">
        <v>268</v>
      </c>
      <c r="D174" s="254" t="s">
        <v>345</v>
      </c>
      <c r="E174" s="255" t="s">
        <v>3152</v>
      </c>
      <c r="F174" s="256" t="s">
        <v>3153</v>
      </c>
      <c r="G174" s="257" t="s">
        <v>182</v>
      </c>
      <c r="H174" s="258">
        <v>1</v>
      </c>
      <c r="I174" s="259"/>
      <c r="J174" s="260"/>
      <c r="K174" s="261">
        <f>ROUND(P174*H174,2)</f>
        <v>0</v>
      </c>
      <c r="L174" s="256" t="s">
        <v>478</v>
      </c>
      <c r="M174" s="262"/>
      <c r="N174" s="263" t="s">
        <v>1</v>
      </c>
      <c r="O174" s="230" t="s">
        <v>41</v>
      </c>
      <c r="P174" s="231">
        <f>I174+J174</f>
        <v>0</v>
      </c>
      <c r="Q174" s="231">
        <f>ROUND(I174*H174,2)</f>
        <v>0</v>
      </c>
      <c r="R174" s="231">
        <f>ROUND(J174*H174,2)</f>
        <v>0</v>
      </c>
      <c r="S174" s="92"/>
      <c r="T174" s="232">
        <f>S174*H174</f>
        <v>0</v>
      </c>
      <c r="U174" s="232">
        <v>0.00033</v>
      </c>
      <c r="V174" s="232">
        <f>U174*H174</f>
        <v>0.00033</v>
      </c>
      <c r="W174" s="232">
        <v>0</v>
      </c>
      <c r="X174" s="233">
        <f>W174*H174</f>
        <v>0</v>
      </c>
      <c r="Y174" s="39"/>
      <c r="Z174" s="39"/>
      <c r="AA174" s="39"/>
      <c r="AB174" s="39"/>
      <c r="AC174" s="39"/>
      <c r="AD174" s="39"/>
      <c r="AE174" s="39"/>
      <c r="AR174" s="234" t="s">
        <v>372</v>
      </c>
      <c r="AT174" s="234" t="s">
        <v>345</v>
      </c>
      <c r="AU174" s="234" t="s">
        <v>88</v>
      </c>
      <c r="AY174" s="18" t="s">
        <v>167</v>
      </c>
      <c r="BE174" s="235">
        <f>IF(O174="základní",K174,0)</f>
        <v>0</v>
      </c>
      <c r="BF174" s="235">
        <f>IF(O174="snížená",K174,0)</f>
        <v>0</v>
      </c>
      <c r="BG174" s="235">
        <f>IF(O174="zákl. přenesená",K174,0)</f>
        <v>0</v>
      </c>
      <c r="BH174" s="235">
        <f>IF(O174="sníž. přenesená",K174,0)</f>
        <v>0</v>
      </c>
      <c r="BI174" s="235">
        <f>IF(O174="nulová",K174,0)</f>
        <v>0</v>
      </c>
      <c r="BJ174" s="18" t="s">
        <v>86</v>
      </c>
      <c r="BK174" s="235">
        <f>ROUND(P174*H174,2)</f>
        <v>0</v>
      </c>
      <c r="BL174" s="18" t="s">
        <v>268</v>
      </c>
      <c r="BM174" s="234" t="s">
        <v>3154</v>
      </c>
    </row>
    <row r="175" s="2" customFormat="1">
      <c r="A175" s="39"/>
      <c r="B175" s="40"/>
      <c r="C175" s="41"/>
      <c r="D175" s="236" t="s">
        <v>176</v>
      </c>
      <c r="E175" s="41"/>
      <c r="F175" s="237" t="s">
        <v>3153</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176</v>
      </c>
      <c r="AU175" s="18" t="s">
        <v>88</v>
      </c>
    </row>
    <row r="176" s="2" customFormat="1" ht="24.15" customHeight="1">
      <c r="A176" s="39"/>
      <c r="B176" s="40"/>
      <c r="C176" s="222" t="s">
        <v>274</v>
      </c>
      <c r="D176" s="222" t="s">
        <v>169</v>
      </c>
      <c r="E176" s="223" t="s">
        <v>3155</v>
      </c>
      <c r="F176" s="224" t="s">
        <v>3156</v>
      </c>
      <c r="G176" s="225" t="s">
        <v>182</v>
      </c>
      <c r="H176" s="226">
        <v>1</v>
      </c>
      <c r="I176" s="227"/>
      <c r="J176" s="227"/>
      <c r="K176" s="228">
        <f>ROUND(P176*H176,2)</f>
        <v>0</v>
      </c>
      <c r="L176" s="224" t="s">
        <v>478</v>
      </c>
      <c r="M176" s="45"/>
      <c r="N176" s="229" t="s">
        <v>1</v>
      </c>
      <c r="O176" s="230" t="s">
        <v>41</v>
      </c>
      <c r="P176" s="231">
        <f>I176+J176</f>
        <v>0</v>
      </c>
      <c r="Q176" s="231">
        <f>ROUND(I176*H176,2)</f>
        <v>0</v>
      </c>
      <c r="R176" s="231">
        <f>ROUND(J176*H176,2)</f>
        <v>0</v>
      </c>
      <c r="S176" s="92"/>
      <c r="T176" s="232">
        <f>S176*H176</f>
        <v>0</v>
      </c>
      <c r="U176" s="232">
        <v>0</v>
      </c>
      <c r="V176" s="232">
        <f>U176*H176</f>
        <v>0</v>
      </c>
      <c r="W176" s="232">
        <v>0</v>
      </c>
      <c r="X176" s="233">
        <f>W176*H176</f>
        <v>0</v>
      </c>
      <c r="Y176" s="39"/>
      <c r="Z176" s="39"/>
      <c r="AA176" s="39"/>
      <c r="AB176" s="39"/>
      <c r="AC176" s="39"/>
      <c r="AD176" s="39"/>
      <c r="AE176" s="39"/>
      <c r="AR176" s="234" t="s">
        <v>268</v>
      </c>
      <c r="AT176" s="234" t="s">
        <v>169</v>
      </c>
      <c r="AU176" s="234" t="s">
        <v>88</v>
      </c>
      <c r="AY176" s="18" t="s">
        <v>167</v>
      </c>
      <c r="BE176" s="235">
        <f>IF(O176="základní",K176,0)</f>
        <v>0</v>
      </c>
      <c r="BF176" s="235">
        <f>IF(O176="snížená",K176,0)</f>
        <v>0</v>
      </c>
      <c r="BG176" s="235">
        <f>IF(O176="zákl. přenesená",K176,0)</f>
        <v>0</v>
      </c>
      <c r="BH176" s="235">
        <f>IF(O176="sníž. přenesená",K176,0)</f>
        <v>0</v>
      </c>
      <c r="BI176" s="235">
        <f>IF(O176="nulová",K176,0)</f>
        <v>0</v>
      </c>
      <c r="BJ176" s="18" t="s">
        <v>86</v>
      </c>
      <c r="BK176" s="235">
        <f>ROUND(P176*H176,2)</f>
        <v>0</v>
      </c>
      <c r="BL176" s="18" t="s">
        <v>268</v>
      </c>
      <c r="BM176" s="234" t="s">
        <v>3157</v>
      </c>
    </row>
    <row r="177" s="2" customFormat="1">
      <c r="A177" s="39"/>
      <c r="B177" s="40"/>
      <c r="C177" s="41"/>
      <c r="D177" s="236" t="s">
        <v>176</v>
      </c>
      <c r="E177" s="41"/>
      <c r="F177" s="237" t="s">
        <v>3158</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176</v>
      </c>
      <c r="AU177" s="18" t="s">
        <v>88</v>
      </c>
    </row>
    <row r="178" s="2" customFormat="1">
      <c r="A178" s="39"/>
      <c r="B178" s="40"/>
      <c r="C178" s="41"/>
      <c r="D178" s="241" t="s">
        <v>178</v>
      </c>
      <c r="E178" s="41"/>
      <c r="F178" s="242" t="s">
        <v>3159</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178</v>
      </c>
      <c r="AU178" s="18" t="s">
        <v>88</v>
      </c>
    </row>
    <row r="179" s="2" customFormat="1" ht="16.5" customHeight="1">
      <c r="A179" s="39"/>
      <c r="B179" s="40"/>
      <c r="C179" s="254" t="s">
        <v>280</v>
      </c>
      <c r="D179" s="254" t="s">
        <v>345</v>
      </c>
      <c r="E179" s="255" t="s">
        <v>3160</v>
      </c>
      <c r="F179" s="256" t="s">
        <v>3161</v>
      </c>
      <c r="G179" s="257" t="s">
        <v>2616</v>
      </c>
      <c r="H179" s="258">
        <v>1</v>
      </c>
      <c r="I179" s="259"/>
      <c r="J179" s="260"/>
      <c r="K179" s="261">
        <f>ROUND(P179*H179,2)</f>
        <v>0</v>
      </c>
      <c r="L179" s="256" t="s">
        <v>1</v>
      </c>
      <c r="M179" s="262"/>
      <c r="N179" s="263" t="s">
        <v>1</v>
      </c>
      <c r="O179" s="230" t="s">
        <v>41</v>
      </c>
      <c r="P179" s="231">
        <f>I179+J179</f>
        <v>0</v>
      </c>
      <c r="Q179" s="231">
        <f>ROUND(I179*H179,2)</f>
        <v>0</v>
      </c>
      <c r="R179" s="231">
        <f>ROUND(J179*H179,2)</f>
        <v>0</v>
      </c>
      <c r="S179" s="92"/>
      <c r="T179" s="232">
        <f>S179*H179</f>
        <v>0</v>
      </c>
      <c r="U179" s="232">
        <v>0</v>
      </c>
      <c r="V179" s="232">
        <f>U179*H179</f>
        <v>0</v>
      </c>
      <c r="W179" s="232">
        <v>0</v>
      </c>
      <c r="X179" s="233">
        <f>W179*H179</f>
        <v>0</v>
      </c>
      <c r="Y179" s="39"/>
      <c r="Z179" s="39"/>
      <c r="AA179" s="39"/>
      <c r="AB179" s="39"/>
      <c r="AC179" s="39"/>
      <c r="AD179" s="39"/>
      <c r="AE179" s="39"/>
      <c r="AR179" s="234" t="s">
        <v>372</v>
      </c>
      <c r="AT179" s="234" t="s">
        <v>345</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268</v>
      </c>
      <c r="BM179" s="234" t="s">
        <v>3162</v>
      </c>
    </row>
    <row r="180" s="2" customFormat="1">
      <c r="A180" s="39"/>
      <c r="B180" s="40"/>
      <c r="C180" s="41"/>
      <c r="D180" s="236" t="s">
        <v>176</v>
      </c>
      <c r="E180" s="41"/>
      <c r="F180" s="237" t="s">
        <v>3163</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12" customFormat="1" ht="25.92" customHeight="1">
      <c r="A181" s="12"/>
      <c r="B181" s="205"/>
      <c r="C181" s="206"/>
      <c r="D181" s="207" t="s">
        <v>77</v>
      </c>
      <c r="E181" s="208" t="s">
        <v>345</v>
      </c>
      <c r="F181" s="208" t="s">
        <v>2588</v>
      </c>
      <c r="G181" s="206"/>
      <c r="H181" s="206"/>
      <c r="I181" s="209"/>
      <c r="J181" s="209"/>
      <c r="K181" s="210">
        <f>BK181</f>
        <v>0</v>
      </c>
      <c r="L181" s="206"/>
      <c r="M181" s="211"/>
      <c r="N181" s="212"/>
      <c r="O181" s="213"/>
      <c r="P181" s="213"/>
      <c r="Q181" s="214">
        <f>Q182+Q227</f>
        <v>0</v>
      </c>
      <c r="R181" s="214">
        <f>R182+R227</f>
        <v>0</v>
      </c>
      <c r="S181" s="213"/>
      <c r="T181" s="215">
        <f>T182+T227</f>
        <v>0</v>
      </c>
      <c r="U181" s="213"/>
      <c r="V181" s="215">
        <f>V182+V227</f>
        <v>3.933551</v>
      </c>
      <c r="W181" s="213"/>
      <c r="X181" s="216">
        <f>X182+X227</f>
        <v>0.014999999999999999</v>
      </c>
      <c r="Y181" s="12"/>
      <c r="Z181" s="12"/>
      <c r="AA181" s="12"/>
      <c r="AB181" s="12"/>
      <c r="AC181" s="12"/>
      <c r="AD181" s="12"/>
      <c r="AE181" s="12"/>
      <c r="AR181" s="217" t="s">
        <v>188</v>
      </c>
      <c r="AT181" s="218" t="s">
        <v>77</v>
      </c>
      <c r="AU181" s="218" t="s">
        <v>78</v>
      </c>
      <c r="AY181" s="217" t="s">
        <v>167</v>
      </c>
      <c r="BK181" s="219">
        <f>BK182+BK227</f>
        <v>0</v>
      </c>
    </row>
    <row r="182" s="12" customFormat="1" ht="22.8" customHeight="1">
      <c r="A182" s="12"/>
      <c r="B182" s="205"/>
      <c r="C182" s="206"/>
      <c r="D182" s="207" t="s">
        <v>77</v>
      </c>
      <c r="E182" s="220" t="s">
        <v>2589</v>
      </c>
      <c r="F182" s="220" t="s">
        <v>2590</v>
      </c>
      <c r="G182" s="206"/>
      <c r="H182" s="206"/>
      <c r="I182" s="209"/>
      <c r="J182" s="209"/>
      <c r="K182" s="221">
        <f>BK182</f>
        <v>0</v>
      </c>
      <c r="L182" s="206"/>
      <c r="M182" s="211"/>
      <c r="N182" s="212"/>
      <c r="O182" s="213"/>
      <c r="P182" s="213"/>
      <c r="Q182" s="214">
        <f>SUM(Q183:Q226)</f>
        <v>0</v>
      </c>
      <c r="R182" s="214">
        <f>SUM(R183:R226)</f>
        <v>0</v>
      </c>
      <c r="S182" s="213"/>
      <c r="T182" s="215">
        <f>SUM(T183:T226)</f>
        <v>0</v>
      </c>
      <c r="U182" s="213"/>
      <c r="V182" s="215">
        <f>SUM(V183:V226)</f>
        <v>0.78498999999999997</v>
      </c>
      <c r="W182" s="213"/>
      <c r="X182" s="216">
        <f>SUM(X183:X226)</f>
        <v>0</v>
      </c>
      <c r="Y182" s="12"/>
      <c r="Z182" s="12"/>
      <c r="AA182" s="12"/>
      <c r="AB182" s="12"/>
      <c r="AC182" s="12"/>
      <c r="AD182" s="12"/>
      <c r="AE182" s="12"/>
      <c r="AR182" s="217" t="s">
        <v>188</v>
      </c>
      <c r="AT182" s="218" t="s">
        <v>77</v>
      </c>
      <c r="AU182" s="218" t="s">
        <v>86</v>
      </c>
      <c r="AY182" s="217" t="s">
        <v>167</v>
      </c>
      <c r="BK182" s="219">
        <f>SUM(BK183:BK226)</f>
        <v>0</v>
      </c>
    </row>
    <row r="183" s="2" customFormat="1" ht="33" customHeight="1">
      <c r="A183" s="39"/>
      <c r="B183" s="40"/>
      <c r="C183" s="222" t="s">
        <v>332</v>
      </c>
      <c r="D183" s="222" t="s">
        <v>169</v>
      </c>
      <c r="E183" s="223" t="s">
        <v>3164</v>
      </c>
      <c r="F183" s="224" t="s">
        <v>3165</v>
      </c>
      <c r="G183" s="225" t="s">
        <v>182</v>
      </c>
      <c r="H183" s="226">
        <v>2</v>
      </c>
      <c r="I183" s="227"/>
      <c r="J183" s="227"/>
      <c r="K183" s="228">
        <f>ROUND(P183*H183,2)</f>
        <v>0</v>
      </c>
      <c r="L183" s="224" t="s">
        <v>1</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774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774</v>
      </c>
      <c r="BM183" s="234" t="s">
        <v>3166</v>
      </c>
    </row>
    <row r="184" s="2" customFormat="1">
      <c r="A184" s="39"/>
      <c r="B184" s="40"/>
      <c r="C184" s="41"/>
      <c r="D184" s="236" t="s">
        <v>176</v>
      </c>
      <c r="E184" s="41"/>
      <c r="F184" s="237" t="s">
        <v>3167</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ht="33" customHeight="1">
      <c r="A185" s="39"/>
      <c r="B185" s="40"/>
      <c r="C185" s="222" t="s">
        <v>326</v>
      </c>
      <c r="D185" s="222" t="s">
        <v>169</v>
      </c>
      <c r="E185" s="223" t="s">
        <v>3168</v>
      </c>
      <c r="F185" s="224" t="s">
        <v>3169</v>
      </c>
      <c r="G185" s="225" t="s">
        <v>182</v>
      </c>
      <c r="H185" s="226">
        <v>10</v>
      </c>
      <c r="I185" s="227"/>
      <c r="J185" s="227"/>
      <c r="K185" s="228">
        <f>ROUND(P185*H185,2)</f>
        <v>0</v>
      </c>
      <c r="L185" s="224" t="s">
        <v>478</v>
      </c>
      <c r="M185" s="45"/>
      <c r="N185" s="229" t="s">
        <v>1</v>
      </c>
      <c r="O185" s="230" t="s">
        <v>41</v>
      </c>
      <c r="P185" s="231">
        <f>I185+J185</f>
        <v>0</v>
      </c>
      <c r="Q185" s="231">
        <f>ROUND(I185*H185,2)</f>
        <v>0</v>
      </c>
      <c r="R185" s="231">
        <f>ROUND(J185*H185,2)</f>
        <v>0</v>
      </c>
      <c r="S185" s="92"/>
      <c r="T185" s="232">
        <f>S185*H185</f>
        <v>0</v>
      </c>
      <c r="U185" s="232">
        <v>0</v>
      </c>
      <c r="V185" s="232">
        <f>U185*H185</f>
        <v>0</v>
      </c>
      <c r="W185" s="232">
        <v>0</v>
      </c>
      <c r="X185" s="233">
        <f>W185*H185</f>
        <v>0</v>
      </c>
      <c r="Y185" s="39"/>
      <c r="Z185" s="39"/>
      <c r="AA185" s="39"/>
      <c r="AB185" s="39"/>
      <c r="AC185" s="39"/>
      <c r="AD185" s="39"/>
      <c r="AE185" s="39"/>
      <c r="AR185" s="234" t="s">
        <v>774</v>
      </c>
      <c r="AT185" s="234" t="s">
        <v>169</v>
      </c>
      <c r="AU185" s="234" t="s">
        <v>88</v>
      </c>
      <c r="AY185" s="18" t="s">
        <v>167</v>
      </c>
      <c r="BE185" s="235">
        <f>IF(O185="základní",K185,0)</f>
        <v>0</v>
      </c>
      <c r="BF185" s="235">
        <f>IF(O185="snížená",K185,0)</f>
        <v>0</v>
      </c>
      <c r="BG185" s="235">
        <f>IF(O185="zákl. přenesená",K185,0)</f>
        <v>0</v>
      </c>
      <c r="BH185" s="235">
        <f>IF(O185="sníž. přenesená",K185,0)</f>
        <v>0</v>
      </c>
      <c r="BI185" s="235">
        <f>IF(O185="nulová",K185,0)</f>
        <v>0</v>
      </c>
      <c r="BJ185" s="18" t="s">
        <v>86</v>
      </c>
      <c r="BK185" s="235">
        <f>ROUND(P185*H185,2)</f>
        <v>0</v>
      </c>
      <c r="BL185" s="18" t="s">
        <v>774</v>
      </c>
      <c r="BM185" s="234" t="s">
        <v>3170</v>
      </c>
    </row>
    <row r="186" s="2" customFormat="1">
      <c r="A186" s="39"/>
      <c r="B186" s="40"/>
      <c r="C186" s="41"/>
      <c r="D186" s="236" t="s">
        <v>176</v>
      </c>
      <c r="E186" s="41"/>
      <c r="F186" s="237" t="s">
        <v>3171</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176</v>
      </c>
      <c r="AU186" s="18" t="s">
        <v>88</v>
      </c>
    </row>
    <row r="187" s="2" customFormat="1">
      <c r="A187" s="39"/>
      <c r="B187" s="40"/>
      <c r="C187" s="41"/>
      <c r="D187" s="241" t="s">
        <v>178</v>
      </c>
      <c r="E187" s="41"/>
      <c r="F187" s="242" t="s">
        <v>3172</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178</v>
      </c>
      <c r="AU187" s="18" t="s">
        <v>88</v>
      </c>
    </row>
    <row r="188" s="2" customFormat="1" ht="24.15" customHeight="1">
      <c r="A188" s="39"/>
      <c r="B188" s="40"/>
      <c r="C188" s="222" t="s">
        <v>358</v>
      </c>
      <c r="D188" s="222" t="s">
        <v>169</v>
      </c>
      <c r="E188" s="223" t="s">
        <v>3173</v>
      </c>
      <c r="F188" s="224" t="s">
        <v>3174</v>
      </c>
      <c r="G188" s="225" t="s">
        <v>182</v>
      </c>
      <c r="H188" s="226">
        <v>5</v>
      </c>
      <c r="I188" s="227"/>
      <c r="J188" s="227"/>
      <c r="K188" s="228">
        <f>ROUND(P188*H188,2)</f>
        <v>0</v>
      </c>
      <c r="L188" s="224" t="s">
        <v>1</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774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774</v>
      </c>
      <c r="BM188" s="234" t="s">
        <v>3175</v>
      </c>
    </row>
    <row r="189" s="2" customFormat="1">
      <c r="A189" s="39"/>
      <c r="B189" s="40"/>
      <c r="C189" s="41"/>
      <c r="D189" s="236" t="s">
        <v>176</v>
      </c>
      <c r="E189" s="41"/>
      <c r="F189" s="237" t="s">
        <v>3174</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36" t="s">
        <v>186</v>
      </c>
      <c r="E190" s="41"/>
      <c r="F190" s="243" t="s">
        <v>3176</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186</v>
      </c>
      <c r="AU190" s="18" t="s">
        <v>88</v>
      </c>
    </row>
    <row r="191" s="2" customFormat="1" ht="16.5" customHeight="1">
      <c r="A191" s="39"/>
      <c r="B191" s="40"/>
      <c r="C191" s="254" t="s">
        <v>365</v>
      </c>
      <c r="D191" s="254" t="s">
        <v>345</v>
      </c>
      <c r="E191" s="255" t="s">
        <v>3177</v>
      </c>
      <c r="F191" s="256" t="s">
        <v>3178</v>
      </c>
      <c r="G191" s="257" t="s">
        <v>2616</v>
      </c>
      <c r="H191" s="258">
        <v>5</v>
      </c>
      <c r="I191" s="259"/>
      <c r="J191" s="260"/>
      <c r="K191" s="261">
        <f>ROUND(P191*H191,2)</f>
        <v>0</v>
      </c>
      <c r="L191" s="256" t="s">
        <v>1</v>
      </c>
      <c r="M191" s="262"/>
      <c r="N191" s="263" t="s">
        <v>1</v>
      </c>
      <c r="O191" s="230" t="s">
        <v>41</v>
      </c>
      <c r="P191" s="231">
        <f>I191+J191</f>
        <v>0</v>
      </c>
      <c r="Q191" s="231">
        <f>ROUND(I191*H191,2)</f>
        <v>0</v>
      </c>
      <c r="R191" s="231">
        <f>ROUND(J191*H191,2)</f>
        <v>0</v>
      </c>
      <c r="S191" s="92"/>
      <c r="T191" s="232">
        <f>S191*H191</f>
        <v>0</v>
      </c>
      <c r="U191" s="232">
        <v>0</v>
      </c>
      <c r="V191" s="232">
        <f>U191*H191</f>
        <v>0</v>
      </c>
      <c r="W191" s="232">
        <v>0</v>
      </c>
      <c r="X191" s="233">
        <f>W191*H191</f>
        <v>0</v>
      </c>
      <c r="Y191" s="39"/>
      <c r="Z191" s="39"/>
      <c r="AA191" s="39"/>
      <c r="AB191" s="39"/>
      <c r="AC191" s="39"/>
      <c r="AD191" s="39"/>
      <c r="AE191" s="39"/>
      <c r="AR191" s="234" t="s">
        <v>2608</v>
      </c>
      <c r="AT191" s="234" t="s">
        <v>345</v>
      </c>
      <c r="AU191" s="234" t="s">
        <v>88</v>
      </c>
      <c r="AY191" s="18" t="s">
        <v>167</v>
      </c>
      <c r="BE191" s="235">
        <f>IF(O191="základní",K191,0)</f>
        <v>0</v>
      </c>
      <c r="BF191" s="235">
        <f>IF(O191="snížená",K191,0)</f>
        <v>0</v>
      </c>
      <c r="BG191" s="235">
        <f>IF(O191="zákl. přenesená",K191,0)</f>
        <v>0</v>
      </c>
      <c r="BH191" s="235">
        <f>IF(O191="sníž. přenesená",K191,0)</f>
        <v>0</v>
      </c>
      <c r="BI191" s="235">
        <f>IF(O191="nulová",K191,0)</f>
        <v>0</v>
      </c>
      <c r="BJ191" s="18" t="s">
        <v>86</v>
      </c>
      <c r="BK191" s="235">
        <f>ROUND(P191*H191,2)</f>
        <v>0</v>
      </c>
      <c r="BL191" s="18" t="s">
        <v>774</v>
      </c>
      <c r="BM191" s="234" t="s">
        <v>3179</v>
      </c>
    </row>
    <row r="192" s="2" customFormat="1">
      <c r="A192" s="39"/>
      <c r="B192" s="40"/>
      <c r="C192" s="41"/>
      <c r="D192" s="236" t="s">
        <v>176</v>
      </c>
      <c r="E192" s="41"/>
      <c r="F192" s="237" t="s">
        <v>3180</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176</v>
      </c>
      <c r="AU192" s="18" t="s">
        <v>88</v>
      </c>
    </row>
    <row r="193" s="2" customFormat="1">
      <c r="A193" s="39"/>
      <c r="B193" s="40"/>
      <c r="C193" s="41"/>
      <c r="D193" s="236" t="s">
        <v>186</v>
      </c>
      <c r="E193" s="41"/>
      <c r="F193" s="243" t="s">
        <v>3176</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186</v>
      </c>
      <c r="AU193" s="18" t="s">
        <v>88</v>
      </c>
    </row>
    <row r="194" s="2" customFormat="1" ht="24.15" customHeight="1">
      <c r="A194" s="39"/>
      <c r="B194" s="40"/>
      <c r="C194" s="222" t="s">
        <v>372</v>
      </c>
      <c r="D194" s="222" t="s">
        <v>169</v>
      </c>
      <c r="E194" s="223" t="s">
        <v>3173</v>
      </c>
      <c r="F194" s="224" t="s">
        <v>3174</v>
      </c>
      <c r="G194" s="225" t="s">
        <v>182</v>
      </c>
      <c r="H194" s="226">
        <v>1</v>
      </c>
      <c r="I194" s="227"/>
      <c r="J194" s="227"/>
      <c r="K194" s="228">
        <f>ROUND(P194*H194,2)</f>
        <v>0</v>
      </c>
      <c r="L194" s="224" t="s">
        <v>1</v>
      </c>
      <c r="M194" s="45"/>
      <c r="N194" s="229" t="s">
        <v>1</v>
      </c>
      <c r="O194" s="230" t="s">
        <v>41</v>
      </c>
      <c r="P194" s="231">
        <f>I194+J194</f>
        <v>0</v>
      </c>
      <c r="Q194" s="231">
        <f>ROUND(I194*H194,2)</f>
        <v>0</v>
      </c>
      <c r="R194" s="231">
        <f>ROUND(J194*H194,2)</f>
        <v>0</v>
      </c>
      <c r="S194" s="92"/>
      <c r="T194" s="232">
        <f>S194*H194</f>
        <v>0</v>
      </c>
      <c r="U194" s="232">
        <v>0</v>
      </c>
      <c r="V194" s="232">
        <f>U194*H194</f>
        <v>0</v>
      </c>
      <c r="W194" s="232">
        <v>0</v>
      </c>
      <c r="X194" s="233">
        <f>W194*H194</f>
        <v>0</v>
      </c>
      <c r="Y194" s="39"/>
      <c r="Z194" s="39"/>
      <c r="AA194" s="39"/>
      <c r="AB194" s="39"/>
      <c r="AC194" s="39"/>
      <c r="AD194" s="39"/>
      <c r="AE194" s="39"/>
      <c r="AR194" s="234" t="s">
        <v>774</v>
      </c>
      <c r="AT194" s="234" t="s">
        <v>169</v>
      </c>
      <c r="AU194" s="234" t="s">
        <v>88</v>
      </c>
      <c r="AY194" s="18" t="s">
        <v>167</v>
      </c>
      <c r="BE194" s="235">
        <f>IF(O194="základní",K194,0)</f>
        <v>0</v>
      </c>
      <c r="BF194" s="235">
        <f>IF(O194="snížená",K194,0)</f>
        <v>0</v>
      </c>
      <c r="BG194" s="235">
        <f>IF(O194="zákl. přenesená",K194,0)</f>
        <v>0</v>
      </c>
      <c r="BH194" s="235">
        <f>IF(O194="sníž. přenesená",K194,0)</f>
        <v>0</v>
      </c>
      <c r="BI194" s="235">
        <f>IF(O194="nulová",K194,0)</f>
        <v>0</v>
      </c>
      <c r="BJ194" s="18" t="s">
        <v>86</v>
      </c>
      <c r="BK194" s="235">
        <f>ROUND(P194*H194,2)</f>
        <v>0</v>
      </c>
      <c r="BL194" s="18" t="s">
        <v>774</v>
      </c>
      <c r="BM194" s="234" t="s">
        <v>3181</v>
      </c>
    </row>
    <row r="195" s="2" customFormat="1">
      <c r="A195" s="39"/>
      <c r="B195" s="40"/>
      <c r="C195" s="41"/>
      <c r="D195" s="236" t="s">
        <v>176</v>
      </c>
      <c r="E195" s="41"/>
      <c r="F195" s="237" t="s">
        <v>3174</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176</v>
      </c>
      <c r="AU195" s="18" t="s">
        <v>88</v>
      </c>
    </row>
    <row r="196" s="2" customFormat="1">
      <c r="A196" s="39"/>
      <c r="B196" s="40"/>
      <c r="C196" s="41"/>
      <c r="D196" s="236" t="s">
        <v>186</v>
      </c>
      <c r="E196" s="41"/>
      <c r="F196" s="243" t="s">
        <v>3176</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186</v>
      </c>
      <c r="AU196" s="18" t="s">
        <v>88</v>
      </c>
    </row>
    <row r="197" s="2" customFormat="1" ht="16.5" customHeight="1">
      <c r="A197" s="39"/>
      <c r="B197" s="40"/>
      <c r="C197" s="254" t="s">
        <v>378</v>
      </c>
      <c r="D197" s="254" t="s">
        <v>345</v>
      </c>
      <c r="E197" s="255" t="s">
        <v>3182</v>
      </c>
      <c r="F197" s="256" t="s">
        <v>3178</v>
      </c>
      <c r="G197" s="257" t="s">
        <v>2616</v>
      </c>
      <c r="H197" s="258">
        <v>1</v>
      </c>
      <c r="I197" s="259"/>
      <c r="J197" s="260"/>
      <c r="K197" s="261">
        <f>ROUND(P197*H197,2)</f>
        <v>0</v>
      </c>
      <c r="L197" s="256" t="s">
        <v>1</v>
      </c>
      <c r="M197" s="262"/>
      <c r="N197" s="263" t="s">
        <v>1</v>
      </c>
      <c r="O197" s="230" t="s">
        <v>41</v>
      </c>
      <c r="P197" s="231">
        <f>I197+J197</f>
        <v>0</v>
      </c>
      <c r="Q197" s="231">
        <f>ROUND(I197*H197,2)</f>
        <v>0</v>
      </c>
      <c r="R197" s="231">
        <f>ROUND(J197*H197,2)</f>
        <v>0</v>
      </c>
      <c r="S197" s="92"/>
      <c r="T197" s="232">
        <f>S197*H197</f>
        <v>0</v>
      </c>
      <c r="U197" s="232">
        <v>0</v>
      </c>
      <c r="V197" s="232">
        <f>U197*H197</f>
        <v>0</v>
      </c>
      <c r="W197" s="232">
        <v>0</v>
      </c>
      <c r="X197" s="233">
        <f>W197*H197</f>
        <v>0</v>
      </c>
      <c r="Y197" s="39"/>
      <c r="Z197" s="39"/>
      <c r="AA197" s="39"/>
      <c r="AB197" s="39"/>
      <c r="AC197" s="39"/>
      <c r="AD197" s="39"/>
      <c r="AE197" s="39"/>
      <c r="AR197" s="234" t="s">
        <v>2608</v>
      </c>
      <c r="AT197" s="234" t="s">
        <v>345</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774</v>
      </c>
      <c r="BM197" s="234" t="s">
        <v>3183</v>
      </c>
    </row>
    <row r="198" s="2" customFormat="1">
      <c r="A198" s="39"/>
      <c r="B198" s="40"/>
      <c r="C198" s="41"/>
      <c r="D198" s="236" t="s">
        <v>176</v>
      </c>
      <c r="E198" s="41"/>
      <c r="F198" s="237" t="s">
        <v>3184</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36" t="s">
        <v>186</v>
      </c>
      <c r="E199" s="41"/>
      <c r="F199" s="243" t="s">
        <v>3185</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186</v>
      </c>
      <c r="AU199" s="18" t="s">
        <v>88</v>
      </c>
    </row>
    <row r="200" s="2" customFormat="1" ht="37.8" customHeight="1">
      <c r="A200" s="39"/>
      <c r="B200" s="40"/>
      <c r="C200" s="222" t="s">
        <v>384</v>
      </c>
      <c r="D200" s="222" t="s">
        <v>169</v>
      </c>
      <c r="E200" s="223" t="s">
        <v>2765</v>
      </c>
      <c r="F200" s="224" t="s">
        <v>2766</v>
      </c>
      <c r="G200" s="225" t="s">
        <v>576</v>
      </c>
      <c r="H200" s="226">
        <v>190</v>
      </c>
      <c r="I200" s="227"/>
      <c r="J200" s="227"/>
      <c r="K200" s="228">
        <f>ROUND(P200*H200,2)</f>
        <v>0</v>
      </c>
      <c r="L200" s="224" t="s">
        <v>478</v>
      </c>
      <c r="M200" s="45"/>
      <c r="N200" s="229" t="s">
        <v>1</v>
      </c>
      <c r="O200" s="230" t="s">
        <v>41</v>
      </c>
      <c r="P200" s="231">
        <f>I200+J200</f>
        <v>0</v>
      </c>
      <c r="Q200" s="231">
        <f>ROUND(I200*H200,2)</f>
        <v>0</v>
      </c>
      <c r="R200" s="231">
        <f>ROUND(J200*H200,2)</f>
        <v>0</v>
      </c>
      <c r="S200" s="92"/>
      <c r="T200" s="232">
        <f>S200*H200</f>
        <v>0</v>
      </c>
      <c r="U200" s="232">
        <v>0</v>
      </c>
      <c r="V200" s="232">
        <f>U200*H200</f>
        <v>0</v>
      </c>
      <c r="W200" s="232">
        <v>0</v>
      </c>
      <c r="X200" s="233">
        <f>W200*H200</f>
        <v>0</v>
      </c>
      <c r="Y200" s="39"/>
      <c r="Z200" s="39"/>
      <c r="AA200" s="39"/>
      <c r="AB200" s="39"/>
      <c r="AC200" s="39"/>
      <c r="AD200" s="39"/>
      <c r="AE200" s="39"/>
      <c r="AR200" s="234" t="s">
        <v>774</v>
      </c>
      <c r="AT200" s="234" t="s">
        <v>169</v>
      </c>
      <c r="AU200" s="234" t="s">
        <v>88</v>
      </c>
      <c r="AY200" s="18" t="s">
        <v>167</v>
      </c>
      <c r="BE200" s="235">
        <f>IF(O200="základní",K200,0)</f>
        <v>0</v>
      </c>
      <c r="BF200" s="235">
        <f>IF(O200="snížená",K200,0)</f>
        <v>0</v>
      </c>
      <c r="BG200" s="235">
        <f>IF(O200="zákl. přenesená",K200,0)</f>
        <v>0</v>
      </c>
      <c r="BH200" s="235">
        <f>IF(O200="sníž. přenesená",K200,0)</f>
        <v>0</v>
      </c>
      <c r="BI200" s="235">
        <f>IF(O200="nulová",K200,0)</f>
        <v>0</v>
      </c>
      <c r="BJ200" s="18" t="s">
        <v>86</v>
      </c>
      <c r="BK200" s="235">
        <f>ROUND(P200*H200,2)</f>
        <v>0</v>
      </c>
      <c r="BL200" s="18" t="s">
        <v>774</v>
      </c>
      <c r="BM200" s="234" t="s">
        <v>3186</v>
      </c>
    </row>
    <row r="201" s="2" customFormat="1">
      <c r="A201" s="39"/>
      <c r="B201" s="40"/>
      <c r="C201" s="41"/>
      <c r="D201" s="236" t="s">
        <v>176</v>
      </c>
      <c r="E201" s="41"/>
      <c r="F201" s="237" t="s">
        <v>2768</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176</v>
      </c>
      <c r="AU201" s="18" t="s">
        <v>88</v>
      </c>
    </row>
    <row r="202" s="2" customFormat="1">
      <c r="A202" s="39"/>
      <c r="B202" s="40"/>
      <c r="C202" s="41"/>
      <c r="D202" s="241" t="s">
        <v>178</v>
      </c>
      <c r="E202" s="41"/>
      <c r="F202" s="242" t="s">
        <v>2769</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178</v>
      </c>
      <c r="AU202" s="18" t="s">
        <v>88</v>
      </c>
    </row>
    <row r="203" s="2" customFormat="1" ht="24.15" customHeight="1">
      <c r="A203" s="39"/>
      <c r="B203" s="40"/>
      <c r="C203" s="254" t="s">
        <v>390</v>
      </c>
      <c r="D203" s="254" t="s">
        <v>345</v>
      </c>
      <c r="E203" s="255" t="s">
        <v>2770</v>
      </c>
      <c r="F203" s="256" t="s">
        <v>2771</v>
      </c>
      <c r="G203" s="257" t="s">
        <v>699</v>
      </c>
      <c r="H203" s="258">
        <v>135.47</v>
      </c>
      <c r="I203" s="259"/>
      <c r="J203" s="260"/>
      <c r="K203" s="261">
        <f>ROUND(P203*H203,2)</f>
        <v>0</v>
      </c>
      <c r="L203" s="256" t="s">
        <v>478</v>
      </c>
      <c r="M203" s="262"/>
      <c r="N203" s="263" t="s">
        <v>1</v>
      </c>
      <c r="O203" s="230" t="s">
        <v>41</v>
      </c>
      <c r="P203" s="231">
        <f>I203+J203</f>
        <v>0</v>
      </c>
      <c r="Q203" s="231">
        <f>ROUND(I203*H203,2)</f>
        <v>0</v>
      </c>
      <c r="R203" s="231">
        <f>ROUND(J203*H203,2)</f>
        <v>0</v>
      </c>
      <c r="S203" s="92"/>
      <c r="T203" s="232">
        <f>S203*H203</f>
        <v>0</v>
      </c>
      <c r="U203" s="232">
        <v>0.001</v>
      </c>
      <c r="V203" s="232">
        <f>U203*H203</f>
        <v>0.13547000000000001</v>
      </c>
      <c r="W203" s="232">
        <v>0</v>
      </c>
      <c r="X203" s="233">
        <f>W203*H203</f>
        <v>0</v>
      </c>
      <c r="Y203" s="39"/>
      <c r="Z203" s="39"/>
      <c r="AA203" s="39"/>
      <c r="AB203" s="39"/>
      <c r="AC203" s="39"/>
      <c r="AD203" s="39"/>
      <c r="AE203" s="39"/>
      <c r="AR203" s="234" t="s">
        <v>1151</v>
      </c>
      <c r="AT203" s="234" t="s">
        <v>345</v>
      </c>
      <c r="AU203" s="234" t="s">
        <v>88</v>
      </c>
      <c r="AY203" s="18" t="s">
        <v>167</v>
      </c>
      <c r="BE203" s="235">
        <f>IF(O203="základní",K203,0)</f>
        <v>0</v>
      </c>
      <c r="BF203" s="235">
        <f>IF(O203="snížená",K203,0)</f>
        <v>0</v>
      </c>
      <c r="BG203" s="235">
        <f>IF(O203="zákl. přenesená",K203,0)</f>
        <v>0</v>
      </c>
      <c r="BH203" s="235">
        <f>IF(O203="sníž. přenesená",K203,0)</f>
        <v>0</v>
      </c>
      <c r="BI203" s="235">
        <f>IF(O203="nulová",K203,0)</f>
        <v>0</v>
      </c>
      <c r="BJ203" s="18" t="s">
        <v>86</v>
      </c>
      <c r="BK203" s="235">
        <f>ROUND(P203*H203,2)</f>
        <v>0</v>
      </c>
      <c r="BL203" s="18" t="s">
        <v>1151</v>
      </c>
      <c r="BM203" s="234" t="s">
        <v>3187</v>
      </c>
    </row>
    <row r="204" s="2" customFormat="1">
      <c r="A204" s="39"/>
      <c r="B204" s="40"/>
      <c r="C204" s="41"/>
      <c r="D204" s="236" t="s">
        <v>176</v>
      </c>
      <c r="E204" s="41"/>
      <c r="F204" s="237" t="s">
        <v>2771</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176</v>
      </c>
      <c r="AU204" s="18" t="s">
        <v>88</v>
      </c>
    </row>
    <row r="205" s="2" customFormat="1">
      <c r="A205" s="39"/>
      <c r="B205" s="40"/>
      <c r="C205" s="41"/>
      <c r="D205" s="236" t="s">
        <v>186</v>
      </c>
      <c r="E205" s="41"/>
      <c r="F205" s="243" t="s">
        <v>3188</v>
      </c>
      <c r="G205" s="41"/>
      <c r="H205" s="41"/>
      <c r="I205" s="238"/>
      <c r="J205" s="238"/>
      <c r="K205" s="41"/>
      <c r="L205" s="41"/>
      <c r="M205" s="45"/>
      <c r="N205" s="239"/>
      <c r="O205" s="240"/>
      <c r="P205" s="92"/>
      <c r="Q205" s="92"/>
      <c r="R205" s="92"/>
      <c r="S205" s="92"/>
      <c r="T205" s="92"/>
      <c r="U205" s="92"/>
      <c r="V205" s="92"/>
      <c r="W205" s="92"/>
      <c r="X205" s="93"/>
      <c r="Y205" s="39"/>
      <c r="Z205" s="39"/>
      <c r="AA205" s="39"/>
      <c r="AB205" s="39"/>
      <c r="AC205" s="39"/>
      <c r="AD205" s="39"/>
      <c r="AE205" s="39"/>
      <c r="AT205" s="18" t="s">
        <v>186</v>
      </c>
      <c r="AU205" s="18" t="s">
        <v>88</v>
      </c>
    </row>
    <row r="206" s="13" customFormat="1">
      <c r="A206" s="13"/>
      <c r="B206" s="244"/>
      <c r="C206" s="245"/>
      <c r="D206" s="236" t="s">
        <v>304</v>
      </c>
      <c r="E206" s="268" t="s">
        <v>1</v>
      </c>
      <c r="F206" s="246" t="s">
        <v>3189</v>
      </c>
      <c r="G206" s="245"/>
      <c r="H206" s="247">
        <v>117.8</v>
      </c>
      <c r="I206" s="248"/>
      <c r="J206" s="248"/>
      <c r="K206" s="245"/>
      <c r="L206" s="245"/>
      <c r="M206" s="249"/>
      <c r="N206" s="250"/>
      <c r="O206" s="251"/>
      <c r="P206" s="251"/>
      <c r="Q206" s="251"/>
      <c r="R206" s="251"/>
      <c r="S206" s="251"/>
      <c r="T206" s="251"/>
      <c r="U206" s="251"/>
      <c r="V206" s="251"/>
      <c r="W206" s="251"/>
      <c r="X206" s="252"/>
      <c r="Y206" s="13"/>
      <c r="Z206" s="13"/>
      <c r="AA206" s="13"/>
      <c r="AB206" s="13"/>
      <c r="AC206" s="13"/>
      <c r="AD206" s="13"/>
      <c r="AE206" s="13"/>
      <c r="AT206" s="253" t="s">
        <v>304</v>
      </c>
      <c r="AU206" s="253" t="s">
        <v>88</v>
      </c>
      <c r="AV206" s="13" t="s">
        <v>88</v>
      </c>
      <c r="AW206" s="13" t="s">
        <v>5</v>
      </c>
      <c r="AX206" s="13" t="s">
        <v>86</v>
      </c>
      <c r="AY206" s="253" t="s">
        <v>167</v>
      </c>
    </row>
    <row r="207" s="13" customFormat="1">
      <c r="A207" s="13"/>
      <c r="B207" s="244"/>
      <c r="C207" s="245"/>
      <c r="D207" s="236" t="s">
        <v>304</v>
      </c>
      <c r="E207" s="245"/>
      <c r="F207" s="246" t="s">
        <v>3190</v>
      </c>
      <c r="G207" s="245"/>
      <c r="H207" s="247">
        <v>135.47</v>
      </c>
      <c r="I207" s="248"/>
      <c r="J207" s="248"/>
      <c r="K207" s="245"/>
      <c r="L207" s="245"/>
      <c r="M207" s="249"/>
      <c r="N207" s="250"/>
      <c r="O207" s="251"/>
      <c r="P207" s="251"/>
      <c r="Q207" s="251"/>
      <c r="R207" s="251"/>
      <c r="S207" s="251"/>
      <c r="T207" s="251"/>
      <c r="U207" s="251"/>
      <c r="V207" s="251"/>
      <c r="W207" s="251"/>
      <c r="X207" s="252"/>
      <c r="Y207" s="13"/>
      <c r="Z207" s="13"/>
      <c r="AA207" s="13"/>
      <c r="AB207" s="13"/>
      <c r="AC207" s="13"/>
      <c r="AD207" s="13"/>
      <c r="AE207" s="13"/>
      <c r="AT207" s="253" t="s">
        <v>304</v>
      </c>
      <c r="AU207" s="253" t="s">
        <v>88</v>
      </c>
      <c r="AV207" s="13" t="s">
        <v>88</v>
      </c>
      <c r="AW207" s="13" t="s">
        <v>4</v>
      </c>
      <c r="AX207" s="13" t="s">
        <v>86</v>
      </c>
      <c r="AY207" s="253" t="s">
        <v>167</v>
      </c>
    </row>
    <row r="208" s="2" customFormat="1" ht="24.15" customHeight="1">
      <c r="A208" s="39"/>
      <c r="B208" s="40"/>
      <c r="C208" s="222" t="s">
        <v>396</v>
      </c>
      <c r="D208" s="222" t="s">
        <v>169</v>
      </c>
      <c r="E208" s="223" t="s">
        <v>2776</v>
      </c>
      <c r="F208" s="224" t="s">
        <v>2777</v>
      </c>
      <c r="G208" s="225" t="s">
        <v>182</v>
      </c>
      <c r="H208" s="226">
        <v>8</v>
      </c>
      <c r="I208" s="227"/>
      <c r="J208" s="227"/>
      <c r="K208" s="228">
        <f>ROUND(P208*H208,2)</f>
        <v>0</v>
      </c>
      <c r="L208" s="224" t="s">
        <v>478</v>
      </c>
      <c r="M208" s="45"/>
      <c r="N208" s="229" t="s">
        <v>1</v>
      </c>
      <c r="O208" s="230" t="s">
        <v>41</v>
      </c>
      <c r="P208" s="231">
        <f>I208+J208</f>
        <v>0</v>
      </c>
      <c r="Q208" s="231">
        <f>ROUND(I208*H208,2)</f>
        <v>0</v>
      </c>
      <c r="R208" s="231">
        <f>ROUND(J208*H208,2)</f>
        <v>0</v>
      </c>
      <c r="S208" s="92"/>
      <c r="T208" s="232">
        <f>S208*H208</f>
        <v>0</v>
      </c>
      <c r="U208" s="232">
        <v>0</v>
      </c>
      <c r="V208" s="232">
        <f>U208*H208</f>
        <v>0</v>
      </c>
      <c r="W208" s="232">
        <v>0</v>
      </c>
      <c r="X208" s="233">
        <f>W208*H208</f>
        <v>0</v>
      </c>
      <c r="Y208" s="39"/>
      <c r="Z208" s="39"/>
      <c r="AA208" s="39"/>
      <c r="AB208" s="39"/>
      <c r="AC208" s="39"/>
      <c r="AD208" s="39"/>
      <c r="AE208" s="39"/>
      <c r="AR208" s="234" t="s">
        <v>774</v>
      </c>
      <c r="AT208" s="234" t="s">
        <v>169</v>
      </c>
      <c r="AU208" s="234" t="s">
        <v>88</v>
      </c>
      <c r="AY208" s="18" t="s">
        <v>167</v>
      </c>
      <c r="BE208" s="235">
        <f>IF(O208="základní",K208,0)</f>
        <v>0</v>
      </c>
      <c r="BF208" s="235">
        <f>IF(O208="snížená",K208,0)</f>
        <v>0</v>
      </c>
      <c r="BG208" s="235">
        <f>IF(O208="zákl. přenesená",K208,0)</f>
        <v>0</v>
      </c>
      <c r="BH208" s="235">
        <f>IF(O208="sníž. přenesená",K208,0)</f>
        <v>0</v>
      </c>
      <c r="BI208" s="235">
        <f>IF(O208="nulová",K208,0)</f>
        <v>0</v>
      </c>
      <c r="BJ208" s="18" t="s">
        <v>86</v>
      </c>
      <c r="BK208" s="235">
        <f>ROUND(P208*H208,2)</f>
        <v>0</v>
      </c>
      <c r="BL208" s="18" t="s">
        <v>774</v>
      </c>
      <c r="BM208" s="234" t="s">
        <v>3191</v>
      </c>
    </row>
    <row r="209" s="2" customFormat="1">
      <c r="A209" s="39"/>
      <c r="B209" s="40"/>
      <c r="C209" s="41"/>
      <c r="D209" s="236" t="s">
        <v>176</v>
      </c>
      <c r="E209" s="41"/>
      <c r="F209" s="237" t="s">
        <v>2779</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176</v>
      </c>
      <c r="AU209" s="18" t="s">
        <v>88</v>
      </c>
    </row>
    <row r="210" s="2" customFormat="1">
      <c r="A210" s="39"/>
      <c r="B210" s="40"/>
      <c r="C210" s="41"/>
      <c r="D210" s="241" t="s">
        <v>178</v>
      </c>
      <c r="E210" s="41"/>
      <c r="F210" s="242" t="s">
        <v>2780</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178</v>
      </c>
      <c r="AU210" s="18" t="s">
        <v>88</v>
      </c>
    </row>
    <row r="211" s="2" customFormat="1" ht="24.15" customHeight="1">
      <c r="A211" s="39"/>
      <c r="B211" s="40"/>
      <c r="C211" s="254" t="s">
        <v>402</v>
      </c>
      <c r="D211" s="254" t="s">
        <v>345</v>
      </c>
      <c r="E211" s="255" t="s">
        <v>2781</v>
      </c>
      <c r="F211" s="256" t="s">
        <v>2782</v>
      </c>
      <c r="G211" s="257" t="s">
        <v>182</v>
      </c>
      <c r="H211" s="258">
        <v>8</v>
      </c>
      <c r="I211" s="259"/>
      <c r="J211" s="260"/>
      <c r="K211" s="261">
        <f>ROUND(P211*H211,2)</f>
        <v>0</v>
      </c>
      <c r="L211" s="256" t="s">
        <v>478</v>
      </c>
      <c r="M211" s="262"/>
      <c r="N211" s="263" t="s">
        <v>1</v>
      </c>
      <c r="O211" s="230" t="s">
        <v>41</v>
      </c>
      <c r="P211" s="231">
        <f>I211+J211</f>
        <v>0</v>
      </c>
      <c r="Q211" s="231">
        <f>ROUND(I211*H211,2)</f>
        <v>0</v>
      </c>
      <c r="R211" s="231">
        <f>ROUND(J211*H211,2)</f>
        <v>0</v>
      </c>
      <c r="S211" s="92"/>
      <c r="T211" s="232">
        <f>S211*H211</f>
        <v>0</v>
      </c>
      <c r="U211" s="232">
        <v>0.00023000000000000001</v>
      </c>
      <c r="V211" s="232">
        <f>U211*H211</f>
        <v>0.0018400000000000001</v>
      </c>
      <c r="W211" s="232">
        <v>0</v>
      </c>
      <c r="X211" s="233">
        <f>W211*H211</f>
        <v>0</v>
      </c>
      <c r="Y211" s="39"/>
      <c r="Z211" s="39"/>
      <c r="AA211" s="39"/>
      <c r="AB211" s="39"/>
      <c r="AC211" s="39"/>
      <c r="AD211" s="39"/>
      <c r="AE211" s="39"/>
      <c r="AR211" s="234" t="s">
        <v>1151</v>
      </c>
      <c r="AT211" s="234" t="s">
        <v>345</v>
      </c>
      <c r="AU211" s="234" t="s">
        <v>88</v>
      </c>
      <c r="AY211" s="18" t="s">
        <v>167</v>
      </c>
      <c r="BE211" s="235">
        <f>IF(O211="základní",K211,0)</f>
        <v>0</v>
      </c>
      <c r="BF211" s="235">
        <f>IF(O211="snížená",K211,0)</f>
        <v>0</v>
      </c>
      <c r="BG211" s="235">
        <f>IF(O211="zákl. přenesená",K211,0)</f>
        <v>0</v>
      </c>
      <c r="BH211" s="235">
        <f>IF(O211="sníž. přenesená",K211,0)</f>
        <v>0</v>
      </c>
      <c r="BI211" s="235">
        <f>IF(O211="nulová",K211,0)</f>
        <v>0</v>
      </c>
      <c r="BJ211" s="18" t="s">
        <v>86</v>
      </c>
      <c r="BK211" s="235">
        <f>ROUND(P211*H211,2)</f>
        <v>0</v>
      </c>
      <c r="BL211" s="18" t="s">
        <v>1151</v>
      </c>
      <c r="BM211" s="234" t="s">
        <v>3192</v>
      </c>
    </row>
    <row r="212" s="2" customFormat="1">
      <c r="A212" s="39"/>
      <c r="B212" s="40"/>
      <c r="C212" s="41"/>
      <c r="D212" s="236" t="s">
        <v>176</v>
      </c>
      <c r="E212" s="41"/>
      <c r="F212" s="237" t="s">
        <v>2782</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176</v>
      </c>
      <c r="AU212" s="18" t="s">
        <v>88</v>
      </c>
    </row>
    <row r="213" s="2" customFormat="1" ht="37.8" customHeight="1">
      <c r="A213" s="39"/>
      <c r="B213" s="40"/>
      <c r="C213" s="222" t="s">
        <v>8</v>
      </c>
      <c r="D213" s="222" t="s">
        <v>169</v>
      </c>
      <c r="E213" s="223" t="s">
        <v>3193</v>
      </c>
      <c r="F213" s="224" t="s">
        <v>3194</v>
      </c>
      <c r="G213" s="225" t="s">
        <v>576</v>
      </c>
      <c r="H213" s="226">
        <v>470</v>
      </c>
      <c r="I213" s="227"/>
      <c r="J213" s="227"/>
      <c r="K213" s="228">
        <f>ROUND(P213*H213,2)</f>
        <v>0</v>
      </c>
      <c r="L213" s="224" t="s">
        <v>478</v>
      </c>
      <c r="M213" s="45"/>
      <c r="N213" s="229" t="s">
        <v>1</v>
      </c>
      <c r="O213" s="230" t="s">
        <v>41</v>
      </c>
      <c r="P213" s="231">
        <f>I213+J213</f>
        <v>0</v>
      </c>
      <c r="Q213" s="231">
        <f>ROUND(I213*H213,2)</f>
        <v>0</v>
      </c>
      <c r="R213" s="231">
        <f>ROUND(J213*H213,2)</f>
        <v>0</v>
      </c>
      <c r="S213" s="92"/>
      <c r="T213" s="232">
        <f>S213*H213</f>
        <v>0</v>
      </c>
      <c r="U213" s="232">
        <v>0</v>
      </c>
      <c r="V213" s="232">
        <f>U213*H213</f>
        <v>0</v>
      </c>
      <c r="W213" s="232">
        <v>0</v>
      </c>
      <c r="X213" s="233">
        <f>W213*H213</f>
        <v>0</v>
      </c>
      <c r="Y213" s="39"/>
      <c r="Z213" s="39"/>
      <c r="AA213" s="39"/>
      <c r="AB213" s="39"/>
      <c r="AC213" s="39"/>
      <c r="AD213" s="39"/>
      <c r="AE213" s="39"/>
      <c r="AR213" s="234" t="s">
        <v>774</v>
      </c>
      <c r="AT213" s="234" t="s">
        <v>169</v>
      </c>
      <c r="AU213" s="234" t="s">
        <v>88</v>
      </c>
      <c r="AY213" s="18" t="s">
        <v>167</v>
      </c>
      <c r="BE213" s="235">
        <f>IF(O213="základní",K213,0)</f>
        <v>0</v>
      </c>
      <c r="BF213" s="235">
        <f>IF(O213="snížená",K213,0)</f>
        <v>0</v>
      </c>
      <c r="BG213" s="235">
        <f>IF(O213="zákl. přenesená",K213,0)</f>
        <v>0</v>
      </c>
      <c r="BH213" s="235">
        <f>IF(O213="sníž. přenesená",K213,0)</f>
        <v>0</v>
      </c>
      <c r="BI213" s="235">
        <f>IF(O213="nulová",K213,0)</f>
        <v>0</v>
      </c>
      <c r="BJ213" s="18" t="s">
        <v>86</v>
      </c>
      <c r="BK213" s="235">
        <f>ROUND(P213*H213,2)</f>
        <v>0</v>
      </c>
      <c r="BL213" s="18" t="s">
        <v>774</v>
      </c>
      <c r="BM213" s="234" t="s">
        <v>3195</v>
      </c>
    </row>
    <row r="214" s="2" customFormat="1">
      <c r="A214" s="39"/>
      <c r="B214" s="40"/>
      <c r="C214" s="41"/>
      <c r="D214" s="236" t="s">
        <v>176</v>
      </c>
      <c r="E214" s="41"/>
      <c r="F214" s="237" t="s">
        <v>3196</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176</v>
      </c>
      <c r="AU214" s="18" t="s">
        <v>88</v>
      </c>
    </row>
    <row r="215" s="2" customFormat="1">
      <c r="A215" s="39"/>
      <c r="B215" s="40"/>
      <c r="C215" s="41"/>
      <c r="D215" s="241" t="s">
        <v>178</v>
      </c>
      <c r="E215" s="41"/>
      <c r="F215" s="242" t="s">
        <v>3197</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178</v>
      </c>
      <c r="AU215" s="18" t="s">
        <v>88</v>
      </c>
    </row>
    <row r="216" s="2" customFormat="1" ht="24.15" customHeight="1">
      <c r="A216" s="39"/>
      <c r="B216" s="40"/>
      <c r="C216" s="254" t="s">
        <v>306</v>
      </c>
      <c r="D216" s="254" t="s">
        <v>345</v>
      </c>
      <c r="E216" s="255" t="s">
        <v>3198</v>
      </c>
      <c r="F216" s="256" t="s">
        <v>3199</v>
      </c>
      <c r="G216" s="257" t="s">
        <v>576</v>
      </c>
      <c r="H216" s="258">
        <v>540.5</v>
      </c>
      <c r="I216" s="259"/>
      <c r="J216" s="260"/>
      <c r="K216" s="261">
        <f>ROUND(P216*H216,2)</f>
        <v>0</v>
      </c>
      <c r="L216" s="256" t="s">
        <v>478</v>
      </c>
      <c r="M216" s="262"/>
      <c r="N216" s="263" t="s">
        <v>1</v>
      </c>
      <c r="O216" s="230" t="s">
        <v>41</v>
      </c>
      <c r="P216" s="231">
        <f>I216+J216</f>
        <v>0</v>
      </c>
      <c r="Q216" s="231">
        <f>ROUND(I216*H216,2)</f>
        <v>0</v>
      </c>
      <c r="R216" s="231">
        <f>ROUND(J216*H216,2)</f>
        <v>0</v>
      </c>
      <c r="S216" s="92"/>
      <c r="T216" s="232">
        <f>S216*H216</f>
        <v>0</v>
      </c>
      <c r="U216" s="232">
        <v>0.00076999999999999996</v>
      </c>
      <c r="V216" s="232">
        <f>U216*H216</f>
        <v>0.41618499999999997</v>
      </c>
      <c r="W216" s="232">
        <v>0</v>
      </c>
      <c r="X216" s="233">
        <f>W216*H216</f>
        <v>0</v>
      </c>
      <c r="Y216" s="39"/>
      <c r="Z216" s="39"/>
      <c r="AA216" s="39"/>
      <c r="AB216" s="39"/>
      <c r="AC216" s="39"/>
      <c r="AD216" s="39"/>
      <c r="AE216" s="39"/>
      <c r="AR216" s="234" t="s">
        <v>1151</v>
      </c>
      <c r="AT216" s="234" t="s">
        <v>345</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1151</v>
      </c>
      <c r="BM216" s="234" t="s">
        <v>3200</v>
      </c>
    </row>
    <row r="217" s="2" customFormat="1">
      <c r="A217" s="39"/>
      <c r="B217" s="40"/>
      <c r="C217" s="41"/>
      <c r="D217" s="236" t="s">
        <v>176</v>
      </c>
      <c r="E217" s="41"/>
      <c r="F217" s="237" t="s">
        <v>3199</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13" customFormat="1">
      <c r="A218" s="13"/>
      <c r="B218" s="244"/>
      <c r="C218" s="245"/>
      <c r="D218" s="236" t="s">
        <v>304</v>
      </c>
      <c r="E218" s="245"/>
      <c r="F218" s="246" t="s">
        <v>3201</v>
      </c>
      <c r="G218" s="245"/>
      <c r="H218" s="247">
        <v>540.5</v>
      </c>
      <c r="I218" s="248"/>
      <c r="J218" s="248"/>
      <c r="K218" s="245"/>
      <c r="L218" s="245"/>
      <c r="M218" s="249"/>
      <c r="N218" s="250"/>
      <c r="O218" s="251"/>
      <c r="P218" s="251"/>
      <c r="Q218" s="251"/>
      <c r="R218" s="251"/>
      <c r="S218" s="251"/>
      <c r="T218" s="251"/>
      <c r="U218" s="251"/>
      <c r="V218" s="251"/>
      <c r="W218" s="251"/>
      <c r="X218" s="252"/>
      <c r="Y218" s="13"/>
      <c r="Z218" s="13"/>
      <c r="AA218" s="13"/>
      <c r="AB218" s="13"/>
      <c r="AC218" s="13"/>
      <c r="AD218" s="13"/>
      <c r="AE218" s="13"/>
      <c r="AT218" s="253" t="s">
        <v>304</v>
      </c>
      <c r="AU218" s="253" t="s">
        <v>88</v>
      </c>
      <c r="AV218" s="13" t="s">
        <v>88</v>
      </c>
      <c r="AW218" s="13" t="s">
        <v>4</v>
      </c>
      <c r="AX218" s="13" t="s">
        <v>86</v>
      </c>
      <c r="AY218" s="253" t="s">
        <v>167</v>
      </c>
    </row>
    <row r="219" s="2" customFormat="1" ht="37.8" customHeight="1">
      <c r="A219" s="39"/>
      <c r="B219" s="40"/>
      <c r="C219" s="222" t="s">
        <v>313</v>
      </c>
      <c r="D219" s="222" t="s">
        <v>169</v>
      </c>
      <c r="E219" s="223" t="s">
        <v>3202</v>
      </c>
      <c r="F219" s="224" t="s">
        <v>3203</v>
      </c>
      <c r="G219" s="225" t="s">
        <v>576</v>
      </c>
      <c r="H219" s="226">
        <v>110</v>
      </c>
      <c r="I219" s="227"/>
      <c r="J219" s="227"/>
      <c r="K219" s="228">
        <f>ROUND(P219*H219,2)</f>
        <v>0</v>
      </c>
      <c r="L219" s="224" t="s">
        <v>1</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774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774</v>
      </c>
      <c r="BM219" s="234" t="s">
        <v>3204</v>
      </c>
    </row>
    <row r="220" s="2" customFormat="1">
      <c r="A220" s="39"/>
      <c r="B220" s="40"/>
      <c r="C220" s="41"/>
      <c r="D220" s="236" t="s">
        <v>176</v>
      </c>
      <c r="E220" s="41"/>
      <c r="F220" s="237" t="s">
        <v>3205</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2" customFormat="1" ht="24.15" customHeight="1">
      <c r="A221" s="39"/>
      <c r="B221" s="40"/>
      <c r="C221" s="254" t="s">
        <v>320</v>
      </c>
      <c r="D221" s="254" t="s">
        <v>345</v>
      </c>
      <c r="E221" s="255" t="s">
        <v>3206</v>
      </c>
      <c r="F221" s="256" t="s">
        <v>3207</v>
      </c>
      <c r="G221" s="257" t="s">
        <v>576</v>
      </c>
      <c r="H221" s="258">
        <v>126.5</v>
      </c>
      <c r="I221" s="259"/>
      <c r="J221" s="260"/>
      <c r="K221" s="261">
        <f>ROUND(P221*H221,2)</f>
        <v>0</v>
      </c>
      <c r="L221" s="256" t="s">
        <v>478</v>
      </c>
      <c r="M221" s="262"/>
      <c r="N221" s="263" t="s">
        <v>1</v>
      </c>
      <c r="O221" s="230" t="s">
        <v>41</v>
      </c>
      <c r="P221" s="231">
        <f>I221+J221</f>
        <v>0</v>
      </c>
      <c r="Q221" s="231">
        <f>ROUND(I221*H221,2)</f>
        <v>0</v>
      </c>
      <c r="R221" s="231">
        <f>ROUND(J221*H221,2)</f>
        <v>0</v>
      </c>
      <c r="S221" s="92"/>
      <c r="T221" s="232">
        <f>S221*H221</f>
        <v>0</v>
      </c>
      <c r="U221" s="232">
        <v>0.00183</v>
      </c>
      <c r="V221" s="232">
        <f>U221*H221</f>
        <v>0.23149500000000001</v>
      </c>
      <c r="W221" s="232">
        <v>0</v>
      </c>
      <c r="X221" s="233">
        <f>W221*H221</f>
        <v>0</v>
      </c>
      <c r="Y221" s="39"/>
      <c r="Z221" s="39"/>
      <c r="AA221" s="39"/>
      <c r="AB221" s="39"/>
      <c r="AC221" s="39"/>
      <c r="AD221" s="39"/>
      <c r="AE221" s="39"/>
      <c r="AR221" s="234" t="s">
        <v>1151</v>
      </c>
      <c r="AT221" s="234" t="s">
        <v>345</v>
      </c>
      <c r="AU221" s="234" t="s">
        <v>88</v>
      </c>
      <c r="AY221" s="18" t="s">
        <v>167</v>
      </c>
      <c r="BE221" s="235">
        <f>IF(O221="základní",K221,0)</f>
        <v>0</v>
      </c>
      <c r="BF221" s="235">
        <f>IF(O221="snížená",K221,0)</f>
        <v>0</v>
      </c>
      <c r="BG221" s="235">
        <f>IF(O221="zákl. přenesená",K221,0)</f>
        <v>0</v>
      </c>
      <c r="BH221" s="235">
        <f>IF(O221="sníž. přenesená",K221,0)</f>
        <v>0</v>
      </c>
      <c r="BI221" s="235">
        <f>IF(O221="nulová",K221,0)</f>
        <v>0</v>
      </c>
      <c r="BJ221" s="18" t="s">
        <v>86</v>
      </c>
      <c r="BK221" s="235">
        <f>ROUND(P221*H221,2)</f>
        <v>0</v>
      </c>
      <c r="BL221" s="18" t="s">
        <v>1151</v>
      </c>
      <c r="BM221" s="234" t="s">
        <v>3208</v>
      </c>
    </row>
    <row r="222" s="2" customFormat="1">
      <c r="A222" s="39"/>
      <c r="B222" s="40"/>
      <c r="C222" s="41"/>
      <c r="D222" s="236" t="s">
        <v>176</v>
      </c>
      <c r="E222" s="41"/>
      <c r="F222" s="237" t="s">
        <v>3207</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176</v>
      </c>
      <c r="AU222" s="18" t="s">
        <v>88</v>
      </c>
    </row>
    <row r="223" s="13" customFormat="1">
      <c r="A223" s="13"/>
      <c r="B223" s="244"/>
      <c r="C223" s="245"/>
      <c r="D223" s="236" t="s">
        <v>304</v>
      </c>
      <c r="E223" s="245"/>
      <c r="F223" s="246" t="s">
        <v>3209</v>
      </c>
      <c r="G223" s="245"/>
      <c r="H223" s="247">
        <v>126.5</v>
      </c>
      <c r="I223" s="248"/>
      <c r="J223" s="248"/>
      <c r="K223" s="245"/>
      <c r="L223" s="245"/>
      <c r="M223" s="249"/>
      <c r="N223" s="250"/>
      <c r="O223" s="251"/>
      <c r="P223" s="251"/>
      <c r="Q223" s="251"/>
      <c r="R223" s="251"/>
      <c r="S223" s="251"/>
      <c r="T223" s="251"/>
      <c r="U223" s="251"/>
      <c r="V223" s="251"/>
      <c r="W223" s="251"/>
      <c r="X223" s="252"/>
      <c r="Y223" s="13"/>
      <c r="Z223" s="13"/>
      <c r="AA223" s="13"/>
      <c r="AB223" s="13"/>
      <c r="AC223" s="13"/>
      <c r="AD223" s="13"/>
      <c r="AE223" s="13"/>
      <c r="AT223" s="253" t="s">
        <v>304</v>
      </c>
      <c r="AU223" s="253" t="s">
        <v>88</v>
      </c>
      <c r="AV223" s="13" t="s">
        <v>88</v>
      </c>
      <c r="AW223" s="13" t="s">
        <v>4</v>
      </c>
      <c r="AX223" s="13" t="s">
        <v>86</v>
      </c>
      <c r="AY223" s="253" t="s">
        <v>167</v>
      </c>
    </row>
    <row r="224" s="2" customFormat="1" ht="24.15" customHeight="1">
      <c r="A224" s="39"/>
      <c r="B224" s="40"/>
      <c r="C224" s="222" t="s">
        <v>351</v>
      </c>
      <c r="D224" s="222" t="s">
        <v>169</v>
      </c>
      <c r="E224" s="223" t="s">
        <v>3210</v>
      </c>
      <c r="F224" s="224" t="s">
        <v>3211</v>
      </c>
      <c r="G224" s="225" t="s">
        <v>182</v>
      </c>
      <c r="H224" s="226">
        <v>1</v>
      </c>
      <c r="I224" s="227"/>
      <c r="J224" s="227"/>
      <c r="K224" s="228">
        <f>ROUND(P224*H224,2)</f>
        <v>0</v>
      </c>
      <c r="L224" s="224" t="s">
        <v>1</v>
      </c>
      <c r="M224" s="45"/>
      <c r="N224" s="229" t="s">
        <v>1</v>
      </c>
      <c r="O224" s="230" t="s">
        <v>41</v>
      </c>
      <c r="P224" s="231">
        <f>I224+J224</f>
        <v>0</v>
      </c>
      <c r="Q224" s="231">
        <f>ROUND(I224*H224,2)</f>
        <v>0</v>
      </c>
      <c r="R224" s="231">
        <f>ROUND(J224*H224,2)</f>
        <v>0</v>
      </c>
      <c r="S224" s="92"/>
      <c r="T224" s="232">
        <f>S224*H224</f>
        <v>0</v>
      </c>
      <c r="U224" s="232">
        <v>0</v>
      </c>
      <c r="V224" s="232">
        <f>U224*H224</f>
        <v>0</v>
      </c>
      <c r="W224" s="232">
        <v>0</v>
      </c>
      <c r="X224" s="233">
        <f>W224*H224</f>
        <v>0</v>
      </c>
      <c r="Y224" s="39"/>
      <c r="Z224" s="39"/>
      <c r="AA224" s="39"/>
      <c r="AB224" s="39"/>
      <c r="AC224" s="39"/>
      <c r="AD224" s="39"/>
      <c r="AE224" s="39"/>
      <c r="AR224" s="234" t="s">
        <v>774</v>
      </c>
      <c r="AT224" s="234" t="s">
        <v>169</v>
      </c>
      <c r="AU224" s="234" t="s">
        <v>88</v>
      </c>
      <c r="AY224" s="18" t="s">
        <v>167</v>
      </c>
      <c r="BE224" s="235">
        <f>IF(O224="základní",K224,0)</f>
        <v>0</v>
      </c>
      <c r="BF224" s="235">
        <f>IF(O224="snížená",K224,0)</f>
        <v>0</v>
      </c>
      <c r="BG224" s="235">
        <f>IF(O224="zákl. přenesená",K224,0)</f>
        <v>0</v>
      </c>
      <c r="BH224" s="235">
        <f>IF(O224="sníž. přenesená",K224,0)</f>
        <v>0</v>
      </c>
      <c r="BI224" s="235">
        <f>IF(O224="nulová",K224,0)</f>
        <v>0</v>
      </c>
      <c r="BJ224" s="18" t="s">
        <v>86</v>
      </c>
      <c r="BK224" s="235">
        <f>ROUND(P224*H224,2)</f>
        <v>0</v>
      </c>
      <c r="BL224" s="18" t="s">
        <v>774</v>
      </c>
      <c r="BM224" s="234" t="s">
        <v>3212</v>
      </c>
    </row>
    <row r="225" s="2" customFormat="1">
      <c r="A225" s="39"/>
      <c r="B225" s="40"/>
      <c r="C225" s="41"/>
      <c r="D225" s="236" t="s">
        <v>176</v>
      </c>
      <c r="E225" s="41"/>
      <c r="F225" s="237" t="s">
        <v>3211</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176</v>
      </c>
      <c r="AU225" s="18" t="s">
        <v>88</v>
      </c>
    </row>
    <row r="226" s="2" customFormat="1">
      <c r="A226" s="39"/>
      <c r="B226" s="40"/>
      <c r="C226" s="41"/>
      <c r="D226" s="236" t="s">
        <v>186</v>
      </c>
      <c r="E226" s="41"/>
      <c r="F226" s="243" t="s">
        <v>3213</v>
      </c>
      <c r="G226" s="41"/>
      <c r="H226" s="41"/>
      <c r="I226" s="238"/>
      <c r="J226" s="238"/>
      <c r="K226" s="41"/>
      <c r="L226" s="41"/>
      <c r="M226" s="45"/>
      <c r="N226" s="239"/>
      <c r="O226" s="240"/>
      <c r="P226" s="92"/>
      <c r="Q226" s="92"/>
      <c r="R226" s="92"/>
      <c r="S226" s="92"/>
      <c r="T226" s="92"/>
      <c r="U226" s="92"/>
      <c r="V226" s="92"/>
      <c r="W226" s="92"/>
      <c r="X226" s="93"/>
      <c r="Y226" s="39"/>
      <c r="Z226" s="39"/>
      <c r="AA226" s="39"/>
      <c r="AB226" s="39"/>
      <c r="AC226" s="39"/>
      <c r="AD226" s="39"/>
      <c r="AE226" s="39"/>
      <c r="AT226" s="18" t="s">
        <v>186</v>
      </c>
      <c r="AU226" s="18" t="s">
        <v>88</v>
      </c>
    </row>
    <row r="227" s="12" customFormat="1" ht="22.8" customHeight="1">
      <c r="A227" s="12"/>
      <c r="B227" s="205"/>
      <c r="C227" s="206"/>
      <c r="D227" s="207" t="s">
        <v>77</v>
      </c>
      <c r="E227" s="220" t="s">
        <v>2870</v>
      </c>
      <c r="F227" s="220" t="s">
        <v>2871</v>
      </c>
      <c r="G227" s="206"/>
      <c r="H227" s="206"/>
      <c r="I227" s="209"/>
      <c r="J227" s="209"/>
      <c r="K227" s="221">
        <f>BK227</f>
        <v>0</v>
      </c>
      <c r="L227" s="206"/>
      <c r="M227" s="211"/>
      <c r="N227" s="212"/>
      <c r="O227" s="213"/>
      <c r="P227" s="213"/>
      <c r="Q227" s="214">
        <f>SUM(Q228:Q312)</f>
        <v>0</v>
      </c>
      <c r="R227" s="214">
        <f>SUM(R228:R312)</f>
        <v>0</v>
      </c>
      <c r="S227" s="213"/>
      <c r="T227" s="215">
        <f>SUM(T228:T312)</f>
        <v>0</v>
      </c>
      <c r="U227" s="213"/>
      <c r="V227" s="215">
        <f>SUM(V228:V312)</f>
        <v>3.1485609999999999</v>
      </c>
      <c r="W227" s="213"/>
      <c r="X227" s="216">
        <f>SUM(X228:X312)</f>
        <v>0.014999999999999999</v>
      </c>
      <c r="Y227" s="12"/>
      <c r="Z227" s="12"/>
      <c r="AA227" s="12"/>
      <c r="AB227" s="12"/>
      <c r="AC227" s="12"/>
      <c r="AD227" s="12"/>
      <c r="AE227" s="12"/>
      <c r="AR227" s="217" t="s">
        <v>188</v>
      </c>
      <c r="AT227" s="218" t="s">
        <v>77</v>
      </c>
      <c r="AU227" s="218" t="s">
        <v>86</v>
      </c>
      <c r="AY227" s="217" t="s">
        <v>167</v>
      </c>
      <c r="BK227" s="219">
        <f>SUM(BK228:BK312)</f>
        <v>0</v>
      </c>
    </row>
    <row r="228" s="2" customFormat="1" ht="24.15" customHeight="1">
      <c r="A228" s="39"/>
      <c r="B228" s="40"/>
      <c r="C228" s="222" t="s">
        <v>406</v>
      </c>
      <c r="D228" s="222" t="s">
        <v>169</v>
      </c>
      <c r="E228" s="223" t="s">
        <v>2872</v>
      </c>
      <c r="F228" s="224" t="s">
        <v>2873</v>
      </c>
      <c r="G228" s="225" t="s">
        <v>2874</v>
      </c>
      <c r="H228" s="226">
        <v>0.17999999999999999</v>
      </c>
      <c r="I228" s="227"/>
      <c r="J228" s="227"/>
      <c r="K228" s="228">
        <f>ROUND(P228*H228,2)</f>
        <v>0</v>
      </c>
      <c r="L228" s="224" t="s">
        <v>478</v>
      </c>
      <c r="M228" s="45"/>
      <c r="N228" s="229" t="s">
        <v>1</v>
      </c>
      <c r="O228" s="230" t="s">
        <v>41</v>
      </c>
      <c r="P228" s="231">
        <f>I228+J228</f>
        <v>0</v>
      </c>
      <c r="Q228" s="231">
        <f>ROUND(I228*H228,2)</f>
        <v>0</v>
      </c>
      <c r="R228" s="231">
        <f>ROUND(J228*H228,2)</f>
        <v>0</v>
      </c>
      <c r="S228" s="92"/>
      <c r="T228" s="232">
        <f>S228*H228</f>
        <v>0</v>
      </c>
      <c r="U228" s="232">
        <v>0.0088000000000000005</v>
      </c>
      <c r="V228" s="232">
        <f>U228*H228</f>
        <v>0.0015840000000000001</v>
      </c>
      <c r="W228" s="232">
        <v>0</v>
      </c>
      <c r="X228" s="233">
        <f>W228*H228</f>
        <v>0</v>
      </c>
      <c r="Y228" s="39"/>
      <c r="Z228" s="39"/>
      <c r="AA228" s="39"/>
      <c r="AB228" s="39"/>
      <c r="AC228" s="39"/>
      <c r="AD228" s="39"/>
      <c r="AE228" s="39"/>
      <c r="AR228" s="234" t="s">
        <v>774</v>
      </c>
      <c r="AT228" s="234" t="s">
        <v>169</v>
      </c>
      <c r="AU228" s="234" t="s">
        <v>88</v>
      </c>
      <c r="AY228" s="18" t="s">
        <v>167</v>
      </c>
      <c r="BE228" s="235">
        <f>IF(O228="základní",K228,0)</f>
        <v>0</v>
      </c>
      <c r="BF228" s="235">
        <f>IF(O228="snížená",K228,0)</f>
        <v>0</v>
      </c>
      <c r="BG228" s="235">
        <f>IF(O228="zákl. přenesená",K228,0)</f>
        <v>0</v>
      </c>
      <c r="BH228" s="235">
        <f>IF(O228="sníž. přenesená",K228,0)</f>
        <v>0</v>
      </c>
      <c r="BI228" s="235">
        <f>IF(O228="nulová",K228,0)</f>
        <v>0</v>
      </c>
      <c r="BJ228" s="18" t="s">
        <v>86</v>
      </c>
      <c r="BK228" s="235">
        <f>ROUND(P228*H228,2)</f>
        <v>0</v>
      </c>
      <c r="BL228" s="18" t="s">
        <v>774</v>
      </c>
      <c r="BM228" s="234" t="s">
        <v>3214</v>
      </c>
    </row>
    <row r="229" s="2" customFormat="1">
      <c r="A229" s="39"/>
      <c r="B229" s="40"/>
      <c r="C229" s="41"/>
      <c r="D229" s="236" t="s">
        <v>176</v>
      </c>
      <c r="E229" s="41"/>
      <c r="F229" s="237" t="s">
        <v>2876</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176</v>
      </c>
      <c r="AU229" s="18" t="s">
        <v>88</v>
      </c>
    </row>
    <row r="230" s="2" customFormat="1">
      <c r="A230" s="39"/>
      <c r="B230" s="40"/>
      <c r="C230" s="41"/>
      <c r="D230" s="241" t="s">
        <v>178</v>
      </c>
      <c r="E230" s="41"/>
      <c r="F230" s="242" t="s">
        <v>2877</v>
      </c>
      <c r="G230" s="41"/>
      <c r="H230" s="41"/>
      <c r="I230" s="238"/>
      <c r="J230" s="238"/>
      <c r="K230" s="41"/>
      <c r="L230" s="41"/>
      <c r="M230" s="45"/>
      <c r="N230" s="239"/>
      <c r="O230" s="240"/>
      <c r="P230" s="92"/>
      <c r="Q230" s="92"/>
      <c r="R230" s="92"/>
      <c r="S230" s="92"/>
      <c r="T230" s="92"/>
      <c r="U230" s="92"/>
      <c r="V230" s="92"/>
      <c r="W230" s="92"/>
      <c r="X230" s="93"/>
      <c r="Y230" s="39"/>
      <c r="Z230" s="39"/>
      <c r="AA230" s="39"/>
      <c r="AB230" s="39"/>
      <c r="AC230" s="39"/>
      <c r="AD230" s="39"/>
      <c r="AE230" s="39"/>
      <c r="AT230" s="18" t="s">
        <v>178</v>
      </c>
      <c r="AU230" s="18" t="s">
        <v>88</v>
      </c>
    </row>
    <row r="231" s="2" customFormat="1" ht="24.15" customHeight="1">
      <c r="A231" s="39"/>
      <c r="B231" s="40"/>
      <c r="C231" s="222" t="s">
        <v>412</v>
      </c>
      <c r="D231" s="222" t="s">
        <v>169</v>
      </c>
      <c r="E231" s="223" t="s">
        <v>2878</v>
      </c>
      <c r="F231" s="224" t="s">
        <v>2879</v>
      </c>
      <c r="G231" s="225" t="s">
        <v>433</v>
      </c>
      <c r="H231" s="226">
        <v>2.8490000000000002</v>
      </c>
      <c r="I231" s="227"/>
      <c r="J231" s="227"/>
      <c r="K231" s="228">
        <f>ROUND(P231*H231,2)</f>
        <v>0</v>
      </c>
      <c r="L231" s="224" t="s">
        <v>478</v>
      </c>
      <c r="M231" s="45"/>
      <c r="N231" s="229" t="s">
        <v>1</v>
      </c>
      <c r="O231" s="230" t="s">
        <v>41</v>
      </c>
      <c r="P231" s="231">
        <f>I231+J231</f>
        <v>0</v>
      </c>
      <c r="Q231" s="231">
        <f>ROUND(I231*H231,2)</f>
        <v>0</v>
      </c>
      <c r="R231" s="231">
        <f>ROUND(J231*H231,2)</f>
        <v>0</v>
      </c>
      <c r="S231" s="92"/>
      <c r="T231" s="232">
        <f>S231*H231</f>
        <v>0</v>
      </c>
      <c r="U231" s="232">
        <v>0</v>
      </c>
      <c r="V231" s="232">
        <f>U231*H231</f>
        <v>0</v>
      </c>
      <c r="W231" s="232">
        <v>0</v>
      </c>
      <c r="X231" s="233">
        <f>W231*H231</f>
        <v>0</v>
      </c>
      <c r="Y231" s="39"/>
      <c r="Z231" s="39"/>
      <c r="AA231" s="39"/>
      <c r="AB231" s="39"/>
      <c r="AC231" s="39"/>
      <c r="AD231" s="39"/>
      <c r="AE231" s="39"/>
      <c r="AR231" s="234" t="s">
        <v>774</v>
      </c>
      <c r="AT231" s="234" t="s">
        <v>169</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774</v>
      </c>
      <c r="BM231" s="234" t="s">
        <v>3215</v>
      </c>
    </row>
    <row r="232" s="2" customFormat="1">
      <c r="A232" s="39"/>
      <c r="B232" s="40"/>
      <c r="C232" s="41"/>
      <c r="D232" s="236" t="s">
        <v>176</v>
      </c>
      <c r="E232" s="41"/>
      <c r="F232" s="237" t="s">
        <v>2881</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41" t="s">
        <v>178</v>
      </c>
      <c r="E233" s="41"/>
      <c r="F233" s="242" t="s">
        <v>2882</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178</v>
      </c>
      <c r="AU233" s="18" t="s">
        <v>88</v>
      </c>
    </row>
    <row r="234" s="2" customFormat="1">
      <c r="A234" s="39"/>
      <c r="B234" s="40"/>
      <c r="C234" s="41"/>
      <c r="D234" s="236" t="s">
        <v>186</v>
      </c>
      <c r="E234" s="41"/>
      <c r="F234" s="243" t="s">
        <v>3216</v>
      </c>
      <c r="G234" s="41"/>
      <c r="H234" s="41"/>
      <c r="I234" s="238"/>
      <c r="J234" s="238"/>
      <c r="K234" s="41"/>
      <c r="L234" s="41"/>
      <c r="M234" s="45"/>
      <c r="N234" s="239"/>
      <c r="O234" s="240"/>
      <c r="P234" s="92"/>
      <c r="Q234" s="92"/>
      <c r="R234" s="92"/>
      <c r="S234" s="92"/>
      <c r="T234" s="92"/>
      <c r="U234" s="92"/>
      <c r="V234" s="92"/>
      <c r="W234" s="92"/>
      <c r="X234" s="93"/>
      <c r="Y234" s="39"/>
      <c r="Z234" s="39"/>
      <c r="AA234" s="39"/>
      <c r="AB234" s="39"/>
      <c r="AC234" s="39"/>
      <c r="AD234" s="39"/>
      <c r="AE234" s="39"/>
      <c r="AT234" s="18" t="s">
        <v>186</v>
      </c>
      <c r="AU234" s="18" t="s">
        <v>88</v>
      </c>
    </row>
    <row r="235" s="13" customFormat="1">
      <c r="A235" s="13"/>
      <c r="B235" s="244"/>
      <c r="C235" s="245"/>
      <c r="D235" s="236" t="s">
        <v>304</v>
      </c>
      <c r="E235" s="268" t="s">
        <v>1</v>
      </c>
      <c r="F235" s="246" t="s">
        <v>3217</v>
      </c>
      <c r="G235" s="245"/>
      <c r="H235" s="247">
        <v>2.8490000000000002</v>
      </c>
      <c r="I235" s="248"/>
      <c r="J235" s="248"/>
      <c r="K235" s="245"/>
      <c r="L235" s="245"/>
      <c r="M235" s="249"/>
      <c r="N235" s="250"/>
      <c r="O235" s="251"/>
      <c r="P235" s="251"/>
      <c r="Q235" s="251"/>
      <c r="R235" s="251"/>
      <c r="S235" s="251"/>
      <c r="T235" s="251"/>
      <c r="U235" s="251"/>
      <c r="V235" s="251"/>
      <c r="W235" s="251"/>
      <c r="X235" s="252"/>
      <c r="Y235" s="13"/>
      <c r="Z235" s="13"/>
      <c r="AA235" s="13"/>
      <c r="AB235" s="13"/>
      <c r="AC235" s="13"/>
      <c r="AD235" s="13"/>
      <c r="AE235" s="13"/>
      <c r="AT235" s="253" t="s">
        <v>304</v>
      </c>
      <c r="AU235" s="253" t="s">
        <v>88</v>
      </c>
      <c r="AV235" s="13" t="s">
        <v>88</v>
      </c>
      <c r="AW235" s="13" t="s">
        <v>5</v>
      </c>
      <c r="AX235" s="13" t="s">
        <v>86</v>
      </c>
      <c r="AY235" s="253" t="s">
        <v>167</v>
      </c>
    </row>
    <row r="236" s="2" customFormat="1" ht="24.15" customHeight="1">
      <c r="A236" s="39"/>
      <c r="B236" s="40"/>
      <c r="C236" s="222" t="s">
        <v>418</v>
      </c>
      <c r="D236" s="222" t="s">
        <v>169</v>
      </c>
      <c r="E236" s="223" t="s">
        <v>2900</v>
      </c>
      <c r="F236" s="224" t="s">
        <v>2901</v>
      </c>
      <c r="G236" s="225" t="s">
        <v>576</v>
      </c>
      <c r="H236" s="226">
        <v>162</v>
      </c>
      <c r="I236" s="227"/>
      <c r="J236" s="227"/>
      <c r="K236" s="228">
        <f>ROUND(P236*H236,2)</f>
        <v>0</v>
      </c>
      <c r="L236" s="224" t="s">
        <v>478</v>
      </c>
      <c r="M236" s="45"/>
      <c r="N236" s="229" t="s">
        <v>1</v>
      </c>
      <c r="O236" s="230" t="s">
        <v>41</v>
      </c>
      <c r="P236" s="231">
        <f>I236+J236</f>
        <v>0</v>
      </c>
      <c r="Q236" s="231">
        <f>ROUND(I236*H236,2)</f>
        <v>0</v>
      </c>
      <c r="R236" s="231">
        <f>ROUND(J236*H236,2)</f>
        <v>0</v>
      </c>
      <c r="S236" s="92"/>
      <c r="T236" s="232">
        <f>S236*H236</f>
        <v>0</v>
      </c>
      <c r="U236" s="232">
        <v>0</v>
      </c>
      <c r="V236" s="232">
        <f>U236*H236</f>
        <v>0</v>
      </c>
      <c r="W236" s="232">
        <v>0</v>
      </c>
      <c r="X236" s="233">
        <f>W236*H236</f>
        <v>0</v>
      </c>
      <c r="Y236" s="39"/>
      <c r="Z236" s="39"/>
      <c r="AA236" s="39"/>
      <c r="AB236" s="39"/>
      <c r="AC236" s="39"/>
      <c r="AD236" s="39"/>
      <c r="AE236" s="39"/>
      <c r="AR236" s="234" t="s">
        <v>774</v>
      </c>
      <c r="AT236" s="234" t="s">
        <v>169</v>
      </c>
      <c r="AU236" s="234" t="s">
        <v>88</v>
      </c>
      <c r="AY236" s="18" t="s">
        <v>167</v>
      </c>
      <c r="BE236" s="235">
        <f>IF(O236="základní",K236,0)</f>
        <v>0</v>
      </c>
      <c r="BF236" s="235">
        <f>IF(O236="snížená",K236,0)</f>
        <v>0</v>
      </c>
      <c r="BG236" s="235">
        <f>IF(O236="zákl. přenesená",K236,0)</f>
        <v>0</v>
      </c>
      <c r="BH236" s="235">
        <f>IF(O236="sníž. přenesená",K236,0)</f>
        <v>0</v>
      </c>
      <c r="BI236" s="235">
        <f>IF(O236="nulová",K236,0)</f>
        <v>0</v>
      </c>
      <c r="BJ236" s="18" t="s">
        <v>86</v>
      </c>
      <c r="BK236" s="235">
        <f>ROUND(P236*H236,2)</f>
        <v>0</v>
      </c>
      <c r="BL236" s="18" t="s">
        <v>774</v>
      </c>
      <c r="BM236" s="234" t="s">
        <v>3218</v>
      </c>
    </row>
    <row r="237" s="2" customFormat="1">
      <c r="A237" s="39"/>
      <c r="B237" s="40"/>
      <c r="C237" s="41"/>
      <c r="D237" s="236" t="s">
        <v>176</v>
      </c>
      <c r="E237" s="41"/>
      <c r="F237" s="237" t="s">
        <v>2903</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176</v>
      </c>
      <c r="AU237" s="18" t="s">
        <v>88</v>
      </c>
    </row>
    <row r="238" s="2" customFormat="1">
      <c r="A238" s="39"/>
      <c r="B238" s="40"/>
      <c r="C238" s="41"/>
      <c r="D238" s="241" t="s">
        <v>178</v>
      </c>
      <c r="E238" s="41"/>
      <c r="F238" s="242" t="s">
        <v>2904</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178</v>
      </c>
      <c r="AU238" s="18" t="s">
        <v>88</v>
      </c>
    </row>
    <row r="239" s="2" customFormat="1">
      <c r="A239" s="39"/>
      <c r="B239" s="40"/>
      <c r="C239" s="41"/>
      <c r="D239" s="236" t="s">
        <v>186</v>
      </c>
      <c r="E239" s="41"/>
      <c r="F239" s="243" t="s">
        <v>3219</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186</v>
      </c>
      <c r="AU239" s="18" t="s">
        <v>88</v>
      </c>
    </row>
    <row r="240" s="2" customFormat="1" ht="24.15" customHeight="1">
      <c r="A240" s="39"/>
      <c r="B240" s="40"/>
      <c r="C240" s="222" t="s">
        <v>424</v>
      </c>
      <c r="D240" s="222" t="s">
        <v>169</v>
      </c>
      <c r="E240" s="223" t="s">
        <v>2905</v>
      </c>
      <c r="F240" s="224" t="s">
        <v>2906</v>
      </c>
      <c r="G240" s="225" t="s">
        <v>576</v>
      </c>
      <c r="H240" s="226">
        <v>10</v>
      </c>
      <c r="I240" s="227"/>
      <c r="J240" s="227"/>
      <c r="K240" s="228">
        <f>ROUND(P240*H240,2)</f>
        <v>0</v>
      </c>
      <c r="L240" s="224" t="s">
        <v>478</v>
      </c>
      <c r="M240" s="45"/>
      <c r="N240" s="229" t="s">
        <v>1</v>
      </c>
      <c r="O240" s="230" t="s">
        <v>41</v>
      </c>
      <c r="P240" s="231">
        <f>I240+J240</f>
        <v>0</v>
      </c>
      <c r="Q240" s="231">
        <f>ROUND(I240*H240,2)</f>
        <v>0</v>
      </c>
      <c r="R240" s="231">
        <f>ROUND(J240*H240,2)</f>
        <v>0</v>
      </c>
      <c r="S240" s="92"/>
      <c r="T240" s="232">
        <f>S240*H240</f>
        <v>0</v>
      </c>
      <c r="U240" s="232">
        <v>0</v>
      </c>
      <c r="V240" s="232">
        <f>U240*H240</f>
        <v>0</v>
      </c>
      <c r="W240" s="232">
        <v>0</v>
      </c>
      <c r="X240" s="233">
        <f>W240*H240</f>
        <v>0</v>
      </c>
      <c r="Y240" s="39"/>
      <c r="Z240" s="39"/>
      <c r="AA240" s="39"/>
      <c r="AB240" s="39"/>
      <c r="AC240" s="39"/>
      <c r="AD240" s="39"/>
      <c r="AE240" s="39"/>
      <c r="AR240" s="234" t="s">
        <v>774</v>
      </c>
      <c r="AT240" s="234" t="s">
        <v>169</v>
      </c>
      <c r="AU240" s="234" t="s">
        <v>88</v>
      </c>
      <c r="AY240" s="18" t="s">
        <v>167</v>
      </c>
      <c r="BE240" s="235">
        <f>IF(O240="základní",K240,0)</f>
        <v>0</v>
      </c>
      <c r="BF240" s="235">
        <f>IF(O240="snížená",K240,0)</f>
        <v>0</v>
      </c>
      <c r="BG240" s="235">
        <f>IF(O240="zákl. přenesená",K240,0)</f>
        <v>0</v>
      </c>
      <c r="BH240" s="235">
        <f>IF(O240="sníž. přenesená",K240,0)</f>
        <v>0</v>
      </c>
      <c r="BI240" s="235">
        <f>IF(O240="nulová",K240,0)</f>
        <v>0</v>
      </c>
      <c r="BJ240" s="18" t="s">
        <v>86</v>
      </c>
      <c r="BK240" s="235">
        <f>ROUND(P240*H240,2)</f>
        <v>0</v>
      </c>
      <c r="BL240" s="18" t="s">
        <v>774</v>
      </c>
      <c r="BM240" s="234" t="s">
        <v>3220</v>
      </c>
    </row>
    <row r="241" s="2" customFormat="1">
      <c r="A241" s="39"/>
      <c r="B241" s="40"/>
      <c r="C241" s="41"/>
      <c r="D241" s="236" t="s">
        <v>176</v>
      </c>
      <c r="E241" s="41"/>
      <c r="F241" s="237" t="s">
        <v>2908</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176</v>
      </c>
      <c r="AU241" s="18" t="s">
        <v>88</v>
      </c>
    </row>
    <row r="242" s="2" customFormat="1">
      <c r="A242" s="39"/>
      <c r="B242" s="40"/>
      <c r="C242" s="41"/>
      <c r="D242" s="241" t="s">
        <v>178</v>
      </c>
      <c r="E242" s="41"/>
      <c r="F242" s="242" t="s">
        <v>2909</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178</v>
      </c>
      <c r="AU242" s="18" t="s">
        <v>88</v>
      </c>
    </row>
    <row r="243" s="2" customFormat="1">
      <c r="A243" s="39"/>
      <c r="B243" s="40"/>
      <c r="C243" s="41"/>
      <c r="D243" s="236" t="s">
        <v>186</v>
      </c>
      <c r="E243" s="41"/>
      <c r="F243" s="243" t="s">
        <v>3219</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2" customFormat="1" ht="24.15" customHeight="1">
      <c r="A244" s="39"/>
      <c r="B244" s="40"/>
      <c r="C244" s="222" t="s">
        <v>430</v>
      </c>
      <c r="D244" s="222" t="s">
        <v>169</v>
      </c>
      <c r="E244" s="223" t="s">
        <v>2915</v>
      </c>
      <c r="F244" s="224" t="s">
        <v>2916</v>
      </c>
      <c r="G244" s="225" t="s">
        <v>576</v>
      </c>
      <c r="H244" s="226">
        <v>6</v>
      </c>
      <c r="I244" s="227"/>
      <c r="J244" s="227"/>
      <c r="K244" s="228">
        <f>ROUND(P244*H244,2)</f>
        <v>0</v>
      </c>
      <c r="L244" s="224" t="s">
        <v>478</v>
      </c>
      <c r="M244" s="45"/>
      <c r="N244" s="229" t="s">
        <v>1</v>
      </c>
      <c r="O244" s="230" t="s">
        <v>41</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774</v>
      </c>
      <c r="AT244" s="234" t="s">
        <v>169</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774</v>
      </c>
      <c r="BM244" s="234" t="s">
        <v>3221</v>
      </c>
    </row>
    <row r="245" s="2" customFormat="1">
      <c r="A245" s="39"/>
      <c r="B245" s="40"/>
      <c r="C245" s="41"/>
      <c r="D245" s="236" t="s">
        <v>176</v>
      </c>
      <c r="E245" s="41"/>
      <c r="F245" s="237" t="s">
        <v>2918</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41" t="s">
        <v>178</v>
      </c>
      <c r="E246" s="41"/>
      <c r="F246" s="242" t="s">
        <v>2919</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178</v>
      </c>
      <c r="AU246" s="18" t="s">
        <v>88</v>
      </c>
    </row>
    <row r="247" s="2" customFormat="1">
      <c r="A247" s="39"/>
      <c r="B247" s="40"/>
      <c r="C247" s="41"/>
      <c r="D247" s="236" t="s">
        <v>186</v>
      </c>
      <c r="E247" s="41"/>
      <c r="F247" s="243" t="s">
        <v>3219</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186</v>
      </c>
      <c r="AU247" s="18" t="s">
        <v>88</v>
      </c>
    </row>
    <row r="248" s="2" customFormat="1" ht="37.8" customHeight="1">
      <c r="A248" s="39"/>
      <c r="B248" s="40"/>
      <c r="C248" s="222" t="s">
        <v>435</v>
      </c>
      <c r="D248" s="222" t="s">
        <v>169</v>
      </c>
      <c r="E248" s="223" t="s">
        <v>2920</v>
      </c>
      <c r="F248" s="224" t="s">
        <v>2921</v>
      </c>
      <c r="G248" s="225" t="s">
        <v>433</v>
      </c>
      <c r="H248" s="226">
        <v>2.8490000000000002</v>
      </c>
      <c r="I248" s="227"/>
      <c r="J248" s="227"/>
      <c r="K248" s="228">
        <f>ROUND(P248*H248,2)</f>
        <v>0</v>
      </c>
      <c r="L248" s="224" t="s">
        <v>478</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774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774</v>
      </c>
      <c r="BM248" s="234" t="s">
        <v>3222</v>
      </c>
    </row>
    <row r="249" s="2" customFormat="1">
      <c r="A249" s="39"/>
      <c r="B249" s="40"/>
      <c r="C249" s="41"/>
      <c r="D249" s="236" t="s">
        <v>176</v>
      </c>
      <c r="E249" s="41"/>
      <c r="F249" s="237" t="s">
        <v>2923</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c r="A250" s="39"/>
      <c r="B250" s="40"/>
      <c r="C250" s="41"/>
      <c r="D250" s="241" t="s">
        <v>178</v>
      </c>
      <c r="E250" s="41"/>
      <c r="F250" s="242" t="s">
        <v>2924</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178</v>
      </c>
      <c r="AU250" s="18" t="s">
        <v>88</v>
      </c>
    </row>
    <row r="251" s="2" customFormat="1" ht="37.8" customHeight="1">
      <c r="A251" s="39"/>
      <c r="B251" s="40"/>
      <c r="C251" s="222" t="s">
        <v>441</v>
      </c>
      <c r="D251" s="222" t="s">
        <v>169</v>
      </c>
      <c r="E251" s="223" t="s">
        <v>2925</v>
      </c>
      <c r="F251" s="224" t="s">
        <v>2926</v>
      </c>
      <c r="G251" s="225" t="s">
        <v>433</v>
      </c>
      <c r="H251" s="226">
        <v>54.131</v>
      </c>
      <c r="I251" s="227"/>
      <c r="J251" s="227"/>
      <c r="K251" s="228">
        <f>ROUND(P251*H251,2)</f>
        <v>0</v>
      </c>
      <c r="L251" s="224" t="s">
        <v>478</v>
      </c>
      <c r="M251" s="45"/>
      <c r="N251" s="229" t="s">
        <v>1</v>
      </c>
      <c r="O251" s="230" t="s">
        <v>41</v>
      </c>
      <c r="P251" s="231">
        <f>I251+J251</f>
        <v>0</v>
      </c>
      <c r="Q251" s="231">
        <f>ROUND(I251*H251,2)</f>
        <v>0</v>
      </c>
      <c r="R251" s="231">
        <f>ROUND(J251*H251,2)</f>
        <v>0</v>
      </c>
      <c r="S251" s="92"/>
      <c r="T251" s="232">
        <f>S251*H251</f>
        <v>0</v>
      </c>
      <c r="U251" s="232">
        <v>0</v>
      </c>
      <c r="V251" s="232">
        <f>U251*H251</f>
        <v>0</v>
      </c>
      <c r="W251" s="232">
        <v>0</v>
      </c>
      <c r="X251" s="233">
        <f>W251*H251</f>
        <v>0</v>
      </c>
      <c r="Y251" s="39"/>
      <c r="Z251" s="39"/>
      <c r="AA251" s="39"/>
      <c r="AB251" s="39"/>
      <c r="AC251" s="39"/>
      <c r="AD251" s="39"/>
      <c r="AE251" s="39"/>
      <c r="AR251" s="234" t="s">
        <v>774</v>
      </c>
      <c r="AT251" s="234" t="s">
        <v>169</v>
      </c>
      <c r="AU251" s="234" t="s">
        <v>88</v>
      </c>
      <c r="AY251" s="18" t="s">
        <v>167</v>
      </c>
      <c r="BE251" s="235">
        <f>IF(O251="základní",K251,0)</f>
        <v>0</v>
      </c>
      <c r="BF251" s="235">
        <f>IF(O251="snížená",K251,0)</f>
        <v>0</v>
      </c>
      <c r="BG251" s="235">
        <f>IF(O251="zákl. přenesená",K251,0)</f>
        <v>0</v>
      </c>
      <c r="BH251" s="235">
        <f>IF(O251="sníž. přenesená",K251,0)</f>
        <v>0</v>
      </c>
      <c r="BI251" s="235">
        <f>IF(O251="nulová",K251,0)</f>
        <v>0</v>
      </c>
      <c r="BJ251" s="18" t="s">
        <v>86</v>
      </c>
      <c r="BK251" s="235">
        <f>ROUND(P251*H251,2)</f>
        <v>0</v>
      </c>
      <c r="BL251" s="18" t="s">
        <v>774</v>
      </c>
      <c r="BM251" s="234" t="s">
        <v>3223</v>
      </c>
    </row>
    <row r="252" s="2" customFormat="1">
      <c r="A252" s="39"/>
      <c r="B252" s="40"/>
      <c r="C252" s="41"/>
      <c r="D252" s="236" t="s">
        <v>176</v>
      </c>
      <c r="E252" s="41"/>
      <c r="F252" s="237" t="s">
        <v>2928</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176</v>
      </c>
      <c r="AU252" s="18" t="s">
        <v>88</v>
      </c>
    </row>
    <row r="253" s="2" customFormat="1">
      <c r="A253" s="39"/>
      <c r="B253" s="40"/>
      <c r="C253" s="41"/>
      <c r="D253" s="241" t="s">
        <v>178</v>
      </c>
      <c r="E253" s="41"/>
      <c r="F253" s="242" t="s">
        <v>2929</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178</v>
      </c>
      <c r="AU253" s="18" t="s">
        <v>88</v>
      </c>
    </row>
    <row r="254" s="2" customFormat="1">
      <c r="A254" s="39"/>
      <c r="B254" s="40"/>
      <c r="C254" s="41"/>
      <c r="D254" s="236" t="s">
        <v>186</v>
      </c>
      <c r="E254" s="41"/>
      <c r="F254" s="243" t="s">
        <v>2930</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186</v>
      </c>
      <c r="AU254" s="18" t="s">
        <v>88</v>
      </c>
    </row>
    <row r="255" s="13" customFormat="1">
      <c r="A255" s="13"/>
      <c r="B255" s="244"/>
      <c r="C255" s="245"/>
      <c r="D255" s="236" t="s">
        <v>304</v>
      </c>
      <c r="E255" s="268" t="s">
        <v>1</v>
      </c>
      <c r="F255" s="246" t="s">
        <v>3224</v>
      </c>
      <c r="G255" s="245"/>
      <c r="H255" s="247">
        <v>54.131</v>
      </c>
      <c r="I255" s="248"/>
      <c r="J255" s="248"/>
      <c r="K255" s="245"/>
      <c r="L255" s="245"/>
      <c r="M255" s="249"/>
      <c r="N255" s="250"/>
      <c r="O255" s="251"/>
      <c r="P255" s="251"/>
      <c r="Q255" s="251"/>
      <c r="R255" s="251"/>
      <c r="S255" s="251"/>
      <c r="T255" s="251"/>
      <c r="U255" s="251"/>
      <c r="V255" s="251"/>
      <c r="W255" s="251"/>
      <c r="X255" s="252"/>
      <c r="Y255" s="13"/>
      <c r="Z255" s="13"/>
      <c r="AA255" s="13"/>
      <c r="AB255" s="13"/>
      <c r="AC255" s="13"/>
      <c r="AD255" s="13"/>
      <c r="AE255" s="13"/>
      <c r="AT255" s="253" t="s">
        <v>304</v>
      </c>
      <c r="AU255" s="253" t="s">
        <v>88</v>
      </c>
      <c r="AV255" s="13" t="s">
        <v>88</v>
      </c>
      <c r="AW255" s="13" t="s">
        <v>5</v>
      </c>
      <c r="AX255" s="13" t="s">
        <v>86</v>
      </c>
      <c r="AY255" s="253" t="s">
        <v>167</v>
      </c>
    </row>
    <row r="256" s="2" customFormat="1" ht="24.15" customHeight="1">
      <c r="A256" s="39"/>
      <c r="B256" s="40"/>
      <c r="C256" s="222" t="s">
        <v>447</v>
      </c>
      <c r="D256" s="222" t="s">
        <v>169</v>
      </c>
      <c r="E256" s="223" t="s">
        <v>2932</v>
      </c>
      <c r="F256" s="224" t="s">
        <v>2933</v>
      </c>
      <c r="G256" s="225" t="s">
        <v>348</v>
      </c>
      <c r="H256" s="226">
        <v>5.4130000000000003</v>
      </c>
      <c r="I256" s="227"/>
      <c r="J256" s="227"/>
      <c r="K256" s="228">
        <f>ROUND(P256*H256,2)</f>
        <v>0</v>
      </c>
      <c r="L256" s="224" t="s">
        <v>478</v>
      </c>
      <c r="M256" s="45"/>
      <c r="N256" s="229" t="s">
        <v>1</v>
      </c>
      <c r="O256" s="230" t="s">
        <v>41</v>
      </c>
      <c r="P256" s="231">
        <f>I256+J256</f>
        <v>0</v>
      </c>
      <c r="Q256" s="231">
        <f>ROUND(I256*H256,2)</f>
        <v>0</v>
      </c>
      <c r="R256" s="231">
        <f>ROUND(J256*H256,2)</f>
        <v>0</v>
      </c>
      <c r="S256" s="92"/>
      <c r="T256" s="232">
        <f>S256*H256</f>
        <v>0</v>
      </c>
      <c r="U256" s="232">
        <v>0</v>
      </c>
      <c r="V256" s="232">
        <f>U256*H256</f>
        <v>0</v>
      </c>
      <c r="W256" s="232">
        <v>0</v>
      </c>
      <c r="X256" s="233">
        <f>W256*H256</f>
        <v>0</v>
      </c>
      <c r="Y256" s="39"/>
      <c r="Z256" s="39"/>
      <c r="AA256" s="39"/>
      <c r="AB256" s="39"/>
      <c r="AC256" s="39"/>
      <c r="AD256" s="39"/>
      <c r="AE256" s="39"/>
      <c r="AR256" s="234" t="s">
        <v>774</v>
      </c>
      <c r="AT256" s="234" t="s">
        <v>169</v>
      </c>
      <c r="AU256" s="234" t="s">
        <v>88</v>
      </c>
      <c r="AY256" s="18" t="s">
        <v>167</v>
      </c>
      <c r="BE256" s="235">
        <f>IF(O256="základní",K256,0)</f>
        <v>0</v>
      </c>
      <c r="BF256" s="235">
        <f>IF(O256="snížená",K256,0)</f>
        <v>0</v>
      </c>
      <c r="BG256" s="235">
        <f>IF(O256="zákl. přenesená",K256,0)</f>
        <v>0</v>
      </c>
      <c r="BH256" s="235">
        <f>IF(O256="sníž. přenesená",K256,0)</f>
        <v>0</v>
      </c>
      <c r="BI256" s="235">
        <f>IF(O256="nulová",K256,0)</f>
        <v>0</v>
      </c>
      <c r="BJ256" s="18" t="s">
        <v>86</v>
      </c>
      <c r="BK256" s="235">
        <f>ROUND(P256*H256,2)</f>
        <v>0</v>
      </c>
      <c r="BL256" s="18" t="s">
        <v>774</v>
      </c>
      <c r="BM256" s="234" t="s">
        <v>3225</v>
      </c>
    </row>
    <row r="257" s="2" customFormat="1">
      <c r="A257" s="39"/>
      <c r="B257" s="40"/>
      <c r="C257" s="41"/>
      <c r="D257" s="236" t="s">
        <v>176</v>
      </c>
      <c r="E257" s="41"/>
      <c r="F257" s="237" t="s">
        <v>2935</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176</v>
      </c>
      <c r="AU257" s="18" t="s">
        <v>88</v>
      </c>
    </row>
    <row r="258" s="2" customFormat="1">
      <c r="A258" s="39"/>
      <c r="B258" s="40"/>
      <c r="C258" s="41"/>
      <c r="D258" s="241" t="s">
        <v>178</v>
      </c>
      <c r="E258" s="41"/>
      <c r="F258" s="242" t="s">
        <v>2936</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178</v>
      </c>
      <c r="AU258" s="18" t="s">
        <v>88</v>
      </c>
    </row>
    <row r="259" s="13" customFormat="1">
      <c r="A259" s="13"/>
      <c r="B259" s="244"/>
      <c r="C259" s="245"/>
      <c r="D259" s="236" t="s">
        <v>304</v>
      </c>
      <c r="E259" s="268" t="s">
        <v>1</v>
      </c>
      <c r="F259" s="246" t="s">
        <v>3226</v>
      </c>
      <c r="G259" s="245"/>
      <c r="H259" s="247">
        <v>5.4130000000000003</v>
      </c>
      <c r="I259" s="248"/>
      <c r="J259" s="248"/>
      <c r="K259" s="245"/>
      <c r="L259" s="245"/>
      <c r="M259" s="249"/>
      <c r="N259" s="250"/>
      <c r="O259" s="251"/>
      <c r="P259" s="251"/>
      <c r="Q259" s="251"/>
      <c r="R259" s="251"/>
      <c r="S259" s="251"/>
      <c r="T259" s="251"/>
      <c r="U259" s="251"/>
      <c r="V259" s="251"/>
      <c r="W259" s="251"/>
      <c r="X259" s="252"/>
      <c r="Y259" s="13"/>
      <c r="Z259" s="13"/>
      <c r="AA259" s="13"/>
      <c r="AB259" s="13"/>
      <c r="AC259" s="13"/>
      <c r="AD259" s="13"/>
      <c r="AE259" s="13"/>
      <c r="AT259" s="253" t="s">
        <v>304</v>
      </c>
      <c r="AU259" s="253" t="s">
        <v>88</v>
      </c>
      <c r="AV259" s="13" t="s">
        <v>88</v>
      </c>
      <c r="AW259" s="13" t="s">
        <v>5</v>
      </c>
      <c r="AX259" s="13" t="s">
        <v>86</v>
      </c>
      <c r="AY259" s="253" t="s">
        <v>167</v>
      </c>
    </row>
    <row r="260" s="2" customFormat="1" ht="24.15" customHeight="1">
      <c r="A260" s="39"/>
      <c r="B260" s="40"/>
      <c r="C260" s="222" t="s">
        <v>452</v>
      </c>
      <c r="D260" s="222" t="s">
        <v>169</v>
      </c>
      <c r="E260" s="223" t="s">
        <v>2938</v>
      </c>
      <c r="F260" s="224" t="s">
        <v>2939</v>
      </c>
      <c r="G260" s="225" t="s">
        <v>576</v>
      </c>
      <c r="H260" s="226">
        <v>162</v>
      </c>
      <c r="I260" s="227"/>
      <c r="J260" s="227"/>
      <c r="K260" s="228">
        <f>ROUND(P260*H260,2)</f>
        <v>0</v>
      </c>
      <c r="L260" s="224" t="s">
        <v>478</v>
      </c>
      <c r="M260" s="45"/>
      <c r="N260" s="229" t="s">
        <v>1</v>
      </c>
      <c r="O260" s="230" t="s">
        <v>41</v>
      </c>
      <c r="P260" s="231">
        <f>I260+J260</f>
        <v>0</v>
      </c>
      <c r="Q260" s="231">
        <f>ROUND(I260*H260,2)</f>
        <v>0</v>
      </c>
      <c r="R260" s="231">
        <f>ROUND(J260*H260,2)</f>
        <v>0</v>
      </c>
      <c r="S260" s="92"/>
      <c r="T260" s="232">
        <f>S260*H260</f>
        <v>0</v>
      </c>
      <c r="U260" s="232">
        <v>0</v>
      </c>
      <c r="V260" s="232">
        <f>U260*H260</f>
        <v>0</v>
      </c>
      <c r="W260" s="232">
        <v>0</v>
      </c>
      <c r="X260" s="233">
        <f>W260*H260</f>
        <v>0</v>
      </c>
      <c r="Y260" s="39"/>
      <c r="Z260" s="39"/>
      <c r="AA260" s="39"/>
      <c r="AB260" s="39"/>
      <c r="AC260" s="39"/>
      <c r="AD260" s="39"/>
      <c r="AE260" s="39"/>
      <c r="AR260" s="234" t="s">
        <v>774</v>
      </c>
      <c r="AT260" s="234" t="s">
        <v>169</v>
      </c>
      <c r="AU260" s="234" t="s">
        <v>88</v>
      </c>
      <c r="AY260" s="18" t="s">
        <v>167</v>
      </c>
      <c r="BE260" s="235">
        <f>IF(O260="základní",K260,0)</f>
        <v>0</v>
      </c>
      <c r="BF260" s="235">
        <f>IF(O260="snížená",K260,0)</f>
        <v>0</v>
      </c>
      <c r="BG260" s="235">
        <f>IF(O260="zákl. přenesená",K260,0)</f>
        <v>0</v>
      </c>
      <c r="BH260" s="235">
        <f>IF(O260="sníž. přenesená",K260,0)</f>
        <v>0</v>
      </c>
      <c r="BI260" s="235">
        <f>IF(O260="nulová",K260,0)</f>
        <v>0</v>
      </c>
      <c r="BJ260" s="18" t="s">
        <v>86</v>
      </c>
      <c r="BK260" s="235">
        <f>ROUND(P260*H260,2)</f>
        <v>0</v>
      </c>
      <c r="BL260" s="18" t="s">
        <v>774</v>
      </c>
      <c r="BM260" s="234" t="s">
        <v>3227</v>
      </c>
    </row>
    <row r="261" s="2" customFormat="1">
      <c r="A261" s="39"/>
      <c r="B261" s="40"/>
      <c r="C261" s="41"/>
      <c r="D261" s="236" t="s">
        <v>176</v>
      </c>
      <c r="E261" s="41"/>
      <c r="F261" s="237" t="s">
        <v>2941</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176</v>
      </c>
      <c r="AU261" s="18" t="s">
        <v>88</v>
      </c>
    </row>
    <row r="262" s="2" customFormat="1">
      <c r="A262" s="39"/>
      <c r="B262" s="40"/>
      <c r="C262" s="41"/>
      <c r="D262" s="241" t="s">
        <v>178</v>
      </c>
      <c r="E262" s="41"/>
      <c r="F262" s="242" t="s">
        <v>2942</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178</v>
      </c>
      <c r="AU262" s="18" t="s">
        <v>88</v>
      </c>
    </row>
    <row r="263" s="2" customFormat="1" ht="24.15" customHeight="1">
      <c r="A263" s="39"/>
      <c r="B263" s="40"/>
      <c r="C263" s="222" t="s">
        <v>457</v>
      </c>
      <c r="D263" s="222" t="s">
        <v>169</v>
      </c>
      <c r="E263" s="223" t="s">
        <v>2943</v>
      </c>
      <c r="F263" s="224" t="s">
        <v>2944</v>
      </c>
      <c r="G263" s="225" t="s">
        <v>576</v>
      </c>
      <c r="H263" s="226">
        <v>10</v>
      </c>
      <c r="I263" s="227"/>
      <c r="J263" s="227"/>
      <c r="K263" s="228">
        <f>ROUND(P263*H263,2)</f>
        <v>0</v>
      </c>
      <c r="L263" s="224" t="s">
        <v>478</v>
      </c>
      <c r="M263" s="45"/>
      <c r="N263" s="229" t="s">
        <v>1</v>
      </c>
      <c r="O263" s="230" t="s">
        <v>41</v>
      </c>
      <c r="P263" s="231">
        <f>I263+J263</f>
        <v>0</v>
      </c>
      <c r="Q263" s="231">
        <f>ROUND(I263*H263,2)</f>
        <v>0</v>
      </c>
      <c r="R263" s="231">
        <f>ROUND(J263*H263,2)</f>
        <v>0</v>
      </c>
      <c r="S263" s="92"/>
      <c r="T263" s="232">
        <f>S263*H263</f>
        <v>0</v>
      </c>
      <c r="U263" s="232">
        <v>0</v>
      </c>
      <c r="V263" s="232">
        <f>U263*H263</f>
        <v>0</v>
      </c>
      <c r="W263" s="232">
        <v>0</v>
      </c>
      <c r="X263" s="233">
        <f>W263*H263</f>
        <v>0</v>
      </c>
      <c r="Y263" s="39"/>
      <c r="Z263" s="39"/>
      <c r="AA263" s="39"/>
      <c r="AB263" s="39"/>
      <c r="AC263" s="39"/>
      <c r="AD263" s="39"/>
      <c r="AE263" s="39"/>
      <c r="AR263" s="234" t="s">
        <v>774</v>
      </c>
      <c r="AT263" s="234" t="s">
        <v>169</v>
      </c>
      <c r="AU263" s="234" t="s">
        <v>88</v>
      </c>
      <c r="AY263" s="18" t="s">
        <v>167</v>
      </c>
      <c r="BE263" s="235">
        <f>IF(O263="základní",K263,0)</f>
        <v>0</v>
      </c>
      <c r="BF263" s="235">
        <f>IF(O263="snížená",K263,0)</f>
        <v>0</v>
      </c>
      <c r="BG263" s="235">
        <f>IF(O263="zákl. přenesená",K263,0)</f>
        <v>0</v>
      </c>
      <c r="BH263" s="235">
        <f>IF(O263="sníž. přenesená",K263,0)</f>
        <v>0</v>
      </c>
      <c r="BI263" s="235">
        <f>IF(O263="nulová",K263,0)</f>
        <v>0</v>
      </c>
      <c r="BJ263" s="18" t="s">
        <v>86</v>
      </c>
      <c r="BK263" s="235">
        <f>ROUND(P263*H263,2)</f>
        <v>0</v>
      </c>
      <c r="BL263" s="18" t="s">
        <v>774</v>
      </c>
      <c r="BM263" s="234" t="s">
        <v>3228</v>
      </c>
    </row>
    <row r="264" s="2" customFormat="1">
      <c r="A264" s="39"/>
      <c r="B264" s="40"/>
      <c r="C264" s="41"/>
      <c r="D264" s="236" t="s">
        <v>176</v>
      </c>
      <c r="E264" s="41"/>
      <c r="F264" s="237" t="s">
        <v>2946</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176</v>
      </c>
      <c r="AU264" s="18" t="s">
        <v>88</v>
      </c>
    </row>
    <row r="265" s="2" customFormat="1">
      <c r="A265" s="39"/>
      <c r="B265" s="40"/>
      <c r="C265" s="41"/>
      <c r="D265" s="241" t="s">
        <v>178</v>
      </c>
      <c r="E265" s="41"/>
      <c r="F265" s="242" t="s">
        <v>2947</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178</v>
      </c>
      <c r="AU265" s="18" t="s">
        <v>88</v>
      </c>
    </row>
    <row r="266" s="2" customFormat="1" ht="24.15" customHeight="1">
      <c r="A266" s="39"/>
      <c r="B266" s="40"/>
      <c r="C266" s="222" t="s">
        <v>690</v>
      </c>
      <c r="D266" s="222" t="s">
        <v>169</v>
      </c>
      <c r="E266" s="223" t="s">
        <v>2953</v>
      </c>
      <c r="F266" s="224" t="s">
        <v>2954</v>
      </c>
      <c r="G266" s="225" t="s">
        <v>576</v>
      </c>
      <c r="H266" s="226">
        <v>6</v>
      </c>
      <c r="I266" s="227"/>
      <c r="J266" s="227"/>
      <c r="K266" s="228">
        <f>ROUND(P266*H266,2)</f>
        <v>0</v>
      </c>
      <c r="L266" s="224" t="s">
        <v>478</v>
      </c>
      <c r="M266" s="45"/>
      <c r="N266" s="229" t="s">
        <v>1</v>
      </c>
      <c r="O266" s="230" t="s">
        <v>41</v>
      </c>
      <c r="P266" s="231">
        <f>I266+J266</f>
        <v>0</v>
      </c>
      <c r="Q266" s="231">
        <f>ROUND(I266*H266,2)</f>
        <v>0</v>
      </c>
      <c r="R266" s="231">
        <f>ROUND(J266*H266,2)</f>
        <v>0</v>
      </c>
      <c r="S266" s="92"/>
      <c r="T266" s="232">
        <f>S266*H266</f>
        <v>0</v>
      </c>
      <c r="U266" s="232">
        <v>0</v>
      </c>
      <c r="V266" s="232">
        <f>U266*H266</f>
        <v>0</v>
      </c>
      <c r="W266" s="232">
        <v>0</v>
      </c>
      <c r="X266" s="233">
        <f>W266*H266</f>
        <v>0</v>
      </c>
      <c r="Y266" s="39"/>
      <c r="Z266" s="39"/>
      <c r="AA266" s="39"/>
      <c r="AB266" s="39"/>
      <c r="AC266" s="39"/>
      <c r="AD266" s="39"/>
      <c r="AE266" s="39"/>
      <c r="AR266" s="234" t="s">
        <v>774</v>
      </c>
      <c r="AT266" s="234" t="s">
        <v>169</v>
      </c>
      <c r="AU266" s="234" t="s">
        <v>88</v>
      </c>
      <c r="AY266" s="18" t="s">
        <v>167</v>
      </c>
      <c r="BE266" s="235">
        <f>IF(O266="základní",K266,0)</f>
        <v>0</v>
      </c>
      <c r="BF266" s="235">
        <f>IF(O266="snížená",K266,0)</f>
        <v>0</v>
      </c>
      <c r="BG266" s="235">
        <f>IF(O266="zákl. přenesená",K266,0)</f>
        <v>0</v>
      </c>
      <c r="BH266" s="235">
        <f>IF(O266="sníž. přenesená",K266,0)</f>
        <v>0</v>
      </c>
      <c r="BI266" s="235">
        <f>IF(O266="nulová",K266,0)</f>
        <v>0</v>
      </c>
      <c r="BJ266" s="18" t="s">
        <v>86</v>
      </c>
      <c r="BK266" s="235">
        <f>ROUND(P266*H266,2)</f>
        <v>0</v>
      </c>
      <c r="BL266" s="18" t="s">
        <v>774</v>
      </c>
      <c r="BM266" s="234" t="s">
        <v>3229</v>
      </c>
    </row>
    <row r="267" s="2" customFormat="1">
      <c r="A267" s="39"/>
      <c r="B267" s="40"/>
      <c r="C267" s="41"/>
      <c r="D267" s="236" t="s">
        <v>176</v>
      </c>
      <c r="E267" s="41"/>
      <c r="F267" s="237" t="s">
        <v>2956</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176</v>
      </c>
      <c r="AU267" s="18" t="s">
        <v>88</v>
      </c>
    </row>
    <row r="268" s="2" customFormat="1">
      <c r="A268" s="39"/>
      <c r="B268" s="40"/>
      <c r="C268" s="41"/>
      <c r="D268" s="241" t="s">
        <v>178</v>
      </c>
      <c r="E268" s="41"/>
      <c r="F268" s="242" t="s">
        <v>2957</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178</v>
      </c>
      <c r="AU268" s="18" t="s">
        <v>88</v>
      </c>
    </row>
    <row r="269" s="2" customFormat="1" ht="24.15" customHeight="1">
      <c r="A269" s="39"/>
      <c r="B269" s="40"/>
      <c r="C269" s="222" t="s">
        <v>696</v>
      </c>
      <c r="D269" s="222" t="s">
        <v>169</v>
      </c>
      <c r="E269" s="223" t="s">
        <v>2958</v>
      </c>
      <c r="F269" s="224" t="s">
        <v>2959</v>
      </c>
      <c r="G269" s="225" t="s">
        <v>433</v>
      </c>
      <c r="H269" s="226">
        <v>0.58099999999999996</v>
      </c>
      <c r="I269" s="227"/>
      <c r="J269" s="227"/>
      <c r="K269" s="228">
        <f>ROUND(P269*H269,2)</f>
        <v>0</v>
      </c>
      <c r="L269" s="224" t="s">
        <v>478</v>
      </c>
      <c r="M269" s="45"/>
      <c r="N269" s="229" t="s">
        <v>1</v>
      </c>
      <c r="O269" s="230" t="s">
        <v>41</v>
      </c>
      <c r="P269" s="231">
        <f>I269+J269</f>
        <v>0</v>
      </c>
      <c r="Q269" s="231">
        <f>ROUND(I269*H269,2)</f>
        <v>0</v>
      </c>
      <c r="R269" s="231">
        <f>ROUND(J269*H269,2)</f>
        <v>0</v>
      </c>
      <c r="S269" s="92"/>
      <c r="T269" s="232">
        <f>S269*H269</f>
        <v>0</v>
      </c>
      <c r="U269" s="232">
        <v>0</v>
      </c>
      <c r="V269" s="232">
        <f>U269*H269</f>
        <v>0</v>
      </c>
      <c r="W269" s="232">
        <v>0</v>
      </c>
      <c r="X269" s="233">
        <f>W269*H269</f>
        <v>0</v>
      </c>
      <c r="Y269" s="39"/>
      <c r="Z269" s="39"/>
      <c r="AA269" s="39"/>
      <c r="AB269" s="39"/>
      <c r="AC269" s="39"/>
      <c r="AD269" s="39"/>
      <c r="AE269" s="39"/>
      <c r="AR269" s="234" t="s">
        <v>774</v>
      </c>
      <c r="AT269" s="234" t="s">
        <v>169</v>
      </c>
      <c r="AU269" s="234" t="s">
        <v>88</v>
      </c>
      <c r="AY269" s="18" t="s">
        <v>167</v>
      </c>
      <c r="BE269" s="235">
        <f>IF(O269="základní",K269,0)</f>
        <v>0</v>
      </c>
      <c r="BF269" s="235">
        <f>IF(O269="snížená",K269,0)</f>
        <v>0</v>
      </c>
      <c r="BG269" s="235">
        <f>IF(O269="zákl. přenesená",K269,0)</f>
        <v>0</v>
      </c>
      <c r="BH269" s="235">
        <f>IF(O269="sníž. přenesená",K269,0)</f>
        <v>0</v>
      </c>
      <c r="BI269" s="235">
        <f>IF(O269="nulová",K269,0)</f>
        <v>0</v>
      </c>
      <c r="BJ269" s="18" t="s">
        <v>86</v>
      </c>
      <c r="BK269" s="235">
        <f>ROUND(P269*H269,2)</f>
        <v>0</v>
      </c>
      <c r="BL269" s="18" t="s">
        <v>774</v>
      </c>
      <c r="BM269" s="234" t="s">
        <v>3230</v>
      </c>
    </row>
    <row r="270" s="2" customFormat="1">
      <c r="A270" s="39"/>
      <c r="B270" s="40"/>
      <c r="C270" s="41"/>
      <c r="D270" s="236" t="s">
        <v>176</v>
      </c>
      <c r="E270" s="41"/>
      <c r="F270" s="237" t="s">
        <v>2961</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176</v>
      </c>
      <c r="AU270" s="18" t="s">
        <v>88</v>
      </c>
    </row>
    <row r="271" s="2" customFormat="1">
      <c r="A271" s="39"/>
      <c r="B271" s="40"/>
      <c r="C271" s="41"/>
      <c r="D271" s="241" t="s">
        <v>178</v>
      </c>
      <c r="E271" s="41"/>
      <c r="F271" s="242" t="s">
        <v>2962</v>
      </c>
      <c r="G271" s="41"/>
      <c r="H271" s="41"/>
      <c r="I271" s="238"/>
      <c r="J271" s="238"/>
      <c r="K271" s="41"/>
      <c r="L271" s="41"/>
      <c r="M271" s="45"/>
      <c r="N271" s="239"/>
      <c r="O271" s="240"/>
      <c r="P271" s="92"/>
      <c r="Q271" s="92"/>
      <c r="R271" s="92"/>
      <c r="S271" s="92"/>
      <c r="T271" s="92"/>
      <c r="U271" s="92"/>
      <c r="V271" s="92"/>
      <c r="W271" s="92"/>
      <c r="X271" s="93"/>
      <c r="Y271" s="39"/>
      <c r="Z271" s="39"/>
      <c r="AA271" s="39"/>
      <c r="AB271" s="39"/>
      <c r="AC271" s="39"/>
      <c r="AD271" s="39"/>
      <c r="AE271" s="39"/>
      <c r="AT271" s="18" t="s">
        <v>178</v>
      </c>
      <c r="AU271" s="18" t="s">
        <v>88</v>
      </c>
    </row>
    <row r="272" s="2" customFormat="1">
      <c r="A272" s="39"/>
      <c r="B272" s="40"/>
      <c r="C272" s="41"/>
      <c r="D272" s="236" t="s">
        <v>186</v>
      </c>
      <c r="E272" s="41"/>
      <c r="F272" s="243" t="s">
        <v>2966</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186</v>
      </c>
      <c r="AU272" s="18" t="s">
        <v>88</v>
      </c>
    </row>
    <row r="273" s="13" customFormat="1">
      <c r="A273" s="13"/>
      <c r="B273" s="244"/>
      <c r="C273" s="245"/>
      <c r="D273" s="236" t="s">
        <v>304</v>
      </c>
      <c r="E273" s="268" t="s">
        <v>1</v>
      </c>
      <c r="F273" s="246" t="s">
        <v>3231</v>
      </c>
      <c r="G273" s="245"/>
      <c r="H273" s="247">
        <v>0.58099999999999996</v>
      </c>
      <c r="I273" s="248"/>
      <c r="J273" s="248"/>
      <c r="K273" s="245"/>
      <c r="L273" s="245"/>
      <c r="M273" s="249"/>
      <c r="N273" s="250"/>
      <c r="O273" s="251"/>
      <c r="P273" s="251"/>
      <c r="Q273" s="251"/>
      <c r="R273" s="251"/>
      <c r="S273" s="251"/>
      <c r="T273" s="251"/>
      <c r="U273" s="251"/>
      <c r="V273" s="251"/>
      <c r="W273" s="251"/>
      <c r="X273" s="252"/>
      <c r="Y273" s="13"/>
      <c r="Z273" s="13"/>
      <c r="AA273" s="13"/>
      <c r="AB273" s="13"/>
      <c r="AC273" s="13"/>
      <c r="AD273" s="13"/>
      <c r="AE273" s="13"/>
      <c r="AT273" s="253" t="s">
        <v>304</v>
      </c>
      <c r="AU273" s="253" t="s">
        <v>88</v>
      </c>
      <c r="AV273" s="13" t="s">
        <v>88</v>
      </c>
      <c r="AW273" s="13" t="s">
        <v>5</v>
      </c>
      <c r="AX273" s="13" t="s">
        <v>86</v>
      </c>
      <c r="AY273" s="253" t="s">
        <v>167</v>
      </c>
    </row>
    <row r="274" s="2" customFormat="1" ht="24.15" customHeight="1">
      <c r="A274" s="39"/>
      <c r="B274" s="40"/>
      <c r="C274" s="222" t="s">
        <v>702</v>
      </c>
      <c r="D274" s="222" t="s">
        <v>169</v>
      </c>
      <c r="E274" s="223" t="s">
        <v>2968</v>
      </c>
      <c r="F274" s="224" t="s">
        <v>2969</v>
      </c>
      <c r="G274" s="225" t="s">
        <v>576</v>
      </c>
      <c r="H274" s="226">
        <v>172</v>
      </c>
      <c r="I274" s="227"/>
      <c r="J274" s="227"/>
      <c r="K274" s="228">
        <f>ROUND(P274*H274,2)</f>
        <v>0</v>
      </c>
      <c r="L274" s="224" t="s">
        <v>478</v>
      </c>
      <c r="M274" s="45"/>
      <c r="N274" s="229" t="s">
        <v>1</v>
      </c>
      <c r="O274" s="230" t="s">
        <v>41</v>
      </c>
      <c r="P274" s="231">
        <f>I274+J274</f>
        <v>0</v>
      </c>
      <c r="Q274" s="231">
        <f>ROUND(I274*H274,2)</f>
        <v>0</v>
      </c>
      <c r="R274" s="231">
        <f>ROUND(J274*H274,2)</f>
        <v>0</v>
      </c>
      <c r="S274" s="92"/>
      <c r="T274" s="232">
        <f>S274*H274</f>
        <v>0</v>
      </c>
      <c r="U274" s="232">
        <v>0</v>
      </c>
      <c r="V274" s="232">
        <f>U274*H274</f>
        <v>0</v>
      </c>
      <c r="W274" s="232">
        <v>0</v>
      </c>
      <c r="X274" s="233">
        <f>W274*H274</f>
        <v>0</v>
      </c>
      <c r="Y274" s="39"/>
      <c r="Z274" s="39"/>
      <c r="AA274" s="39"/>
      <c r="AB274" s="39"/>
      <c r="AC274" s="39"/>
      <c r="AD274" s="39"/>
      <c r="AE274" s="39"/>
      <c r="AR274" s="234" t="s">
        <v>774</v>
      </c>
      <c r="AT274" s="234" t="s">
        <v>169</v>
      </c>
      <c r="AU274" s="234" t="s">
        <v>88</v>
      </c>
      <c r="AY274" s="18" t="s">
        <v>167</v>
      </c>
      <c r="BE274" s="235">
        <f>IF(O274="základní",K274,0)</f>
        <v>0</v>
      </c>
      <c r="BF274" s="235">
        <f>IF(O274="snížená",K274,0)</f>
        <v>0</v>
      </c>
      <c r="BG274" s="235">
        <f>IF(O274="zákl. přenesená",K274,0)</f>
        <v>0</v>
      </c>
      <c r="BH274" s="235">
        <f>IF(O274="sníž. přenesená",K274,0)</f>
        <v>0</v>
      </c>
      <c r="BI274" s="235">
        <f>IF(O274="nulová",K274,0)</f>
        <v>0</v>
      </c>
      <c r="BJ274" s="18" t="s">
        <v>86</v>
      </c>
      <c r="BK274" s="235">
        <f>ROUND(P274*H274,2)</f>
        <v>0</v>
      </c>
      <c r="BL274" s="18" t="s">
        <v>774</v>
      </c>
      <c r="BM274" s="234" t="s">
        <v>3232</v>
      </c>
    </row>
    <row r="275" s="2" customFormat="1">
      <c r="A275" s="39"/>
      <c r="B275" s="40"/>
      <c r="C275" s="41"/>
      <c r="D275" s="236" t="s">
        <v>176</v>
      </c>
      <c r="E275" s="41"/>
      <c r="F275" s="237" t="s">
        <v>2971</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176</v>
      </c>
      <c r="AU275" s="18" t="s">
        <v>88</v>
      </c>
    </row>
    <row r="276" s="2" customFormat="1">
      <c r="A276" s="39"/>
      <c r="B276" s="40"/>
      <c r="C276" s="41"/>
      <c r="D276" s="241" t="s">
        <v>178</v>
      </c>
      <c r="E276" s="41"/>
      <c r="F276" s="242" t="s">
        <v>2972</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178</v>
      </c>
      <c r="AU276" s="18" t="s">
        <v>88</v>
      </c>
    </row>
    <row r="277" s="2" customFormat="1" ht="24.15" customHeight="1">
      <c r="A277" s="39"/>
      <c r="B277" s="40"/>
      <c r="C277" s="222" t="s">
        <v>708</v>
      </c>
      <c r="D277" s="222" t="s">
        <v>169</v>
      </c>
      <c r="E277" s="223" t="s">
        <v>2973</v>
      </c>
      <c r="F277" s="224" t="s">
        <v>2974</v>
      </c>
      <c r="G277" s="225" t="s">
        <v>182</v>
      </c>
      <c r="H277" s="226">
        <v>15</v>
      </c>
      <c r="I277" s="227"/>
      <c r="J277" s="227"/>
      <c r="K277" s="228">
        <f>ROUND(P277*H277,2)</f>
        <v>0</v>
      </c>
      <c r="L277" s="224" t="s">
        <v>478</v>
      </c>
      <c r="M277" s="45"/>
      <c r="N277" s="229" t="s">
        <v>1</v>
      </c>
      <c r="O277" s="230" t="s">
        <v>41</v>
      </c>
      <c r="P277" s="231">
        <f>I277+J277</f>
        <v>0</v>
      </c>
      <c r="Q277" s="231">
        <f>ROUND(I277*H277,2)</f>
        <v>0</v>
      </c>
      <c r="R277" s="231">
        <f>ROUND(J277*H277,2)</f>
        <v>0</v>
      </c>
      <c r="S277" s="92"/>
      <c r="T277" s="232">
        <f>S277*H277</f>
        <v>0</v>
      </c>
      <c r="U277" s="232">
        <v>0.19400000000000001</v>
      </c>
      <c r="V277" s="232">
        <f>U277*H277</f>
        <v>2.9100000000000001</v>
      </c>
      <c r="W277" s="232">
        <v>0</v>
      </c>
      <c r="X277" s="233">
        <f>W277*H277</f>
        <v>0</v>
      </c>
      <c r="Y277" s="39"/>
      <c r="Z277" s="39"/>
      <c r="AA277" s="39"/>
      <c r="AB277" s="39"/>
      <c r="AC277" s="39"/>
      <c r="AD277" s="39"/>
      <c r="AE277" s="39"/>
      <c r="AR277" s="234" t="s">
        <v>774</v>
      </c>
      <c r="AT277" s="234" t="s">
        <v>169</v>
      </c>
      <c r="AU277" s="234" t="s">
        <v>88</v>
      </c>
      <c r="AY277" s="18" t="s">
        <v>167</v>
      </c>
      <c r="BE277" s="235">
        <f>IF(O277="základní",K277,0)</f>
        <v>0</v>
      </c>
      <c r="BF277" s="235">
        <f>IF(O277="snížená",K277,0)</f>
        <v>0</v>
      </c>
      <c r="BG277" s="235">
        <f>IF(O277="zákl. přenesená",K277,0)</f>
        <v>0</v>
      </c>
      <c r="BH277" s="235">
        <f>IF(O277="sníž. přenesená",K277,0)</f>
        <v>0</v>
      </c>
      <c r="BI277" s="235">
        <f>IF(O277="nulová",K277,0)</f>
        <v>0</v>
      </c>
      <c r="BJ277" s="18" t="s">
        <v>86</v>
      </c>
      <c r="BK277" s="235">
        <f>ROUND(P277*H277,2)</f>
        <v>0</v>
      </c>
      <c r="BL277" s="18" t="s">
        <v>774</v>
      </c>
      <c r="BM277" s="234" t="s">
        <v>3233</v>
      </c>
    </row>
    <row r="278" s="2" customFormat="1">
      <c r="A278" s="39"/>
      <c r="B278" s="40"/>
      <c r="C278" s="41"/>
      <c r="D278" s="236" t="s">
        <v>176</v>
      </c>
      <c r="E278" s="41"/>
      <c r="F278" s="237" t="s">
        <v>2976</v>
      </c>
      <c r="G278" s="41"/>
      <c r="H278" s="41"/>
      <c r="I278" s="238"/>
      <c r="J278" s="238"/>
      <c r="K278" s="41"/>
      <c r="L278" s="41"/>
      <c r="M278" s="45"/>
      <c r="N278" s="239"/>
      <c r="O278" s="240"/>
      <c r="P278" s="92"/>
      <c r="Q278" s="92"/>
      <c r="R278" s="92"/>
      <c r="S278" s="92"/>
      <c r="T278" s="92"/>
      <c r="U278" s="92"/>
      <c r="V278" s="92"/>
      <c r="W278" s="92"/>
      <c r="X278" s="93"/>
      <c r="Y278" s="39"/>
      <c r="Z278" s="39"/>
      <c r="AA278" s="39"/>
      <c r="AB278" s="39"/>
      <c r="AC278" s="39"/>
      <c r="AD278" s="39"/>
      <c r="AE278" s="39"/>
      <c r="AT278" s="18" t="s">
        <v>176</v>
      </c>
      <c r="AU278" s="18" t="s">
        <v>88</v>
      </c>
    </row>
    <row r="279" s="2" customFormat="1">
      <c r="A279" s="39"/>
      <c r="B279" s="40"/>
      <c r="C279" s="41"/>
      <c r="D279" s="241" t="s">
        <v>178</v>
      </c>
      <c r="E279" s="41"/>
      <c r="F279" s="242" t="s">
        <v>2977</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178</v>
      </c>
      <c r="AU279" s="18" t="s">
        <v>88</v>
      </c>
    </row>
    <row r="280" s="2" customFormat="1">
      <c r="A280" s="39"/>
      <c r="B280" s="40"/>
      <c r="C280" s="41"/>
      <c r="D280" s="236" t="s">
        <v>186</v>
      </c>
      <c r="E280" s="41"/>
      <c r="F280" s="243" t="s">
        <v>2982</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186</v>
      </c>
      <c r="AU280" s="18" t="s">
        <v>88</v>
      </c>
    </row>
    <row r="281" s="2" customFormat="1" ht="16.5" customHeight="1">
      <c r="A281" s="39"/>
      <c r="B281" s="40"/>
      <c r="C281" s="254" t="s">
        <v>714</v>
      </c>
      <c r="D281" s="254" t="s">
        <v>345</v>
      </c>
      <c r="E281" s="255" t="s">
        <v>3234</v>
      </c>
      <c r="F281" s="256" t="s">
        <v>3235</v>
      </c>
      <c r="G281" s="257" t="s">
        <v>576</v>
      </c>
      <c r="H281" s="258">
        <v>15</v>
      </c>
      <c r="I281" s="259"/>
      <c r="J281" s="260"/>
      <c r="K281" s="261">
        <f>ROUND(P281*H281,2)</f>
        <v>0</v>
      </c>
      <c r="L281" s="256" t="s">
        <v>1</v>
      </c>
      <c r="M281" s="262"/>
      <c r="N281" s="263" t="s">
        <v>1</v>
      </c>
      <c r="O281" s="230" t="s">
        <v>41</v>
      </c>
      <c r="P281" s="231">
        <f>I281+J281</f>
        <v>0</v>
      </c>
      <c r="Q281" s="231">
        <f>ROUND(I281*H281,2)</f>
        <v>0</v>
      </c>
      <c r="R281" s="231">
        <f>ROUND(J281*H281,2)</f>
        <v>0</v>
      </c>
      <c r="S281" s="92"/>
      <c r="T281" s="232">
        <f>S281*H281</f>
        <v>0</v>
      </c>
      <c r="U281" s="232">
        <v>0</v>
      </c>
      <c r="V281" s="232">
        <f>U281*H281</f>
        <v>0</v>
      </c>
      <c r="W281" s="232">
        <v>0</v>
      </c>
      <c r="X281" s="233">
        <f>W281*H281</f>
        <v>0</v>
      </c>
      <c r="Y281" s="39"/>
      <c r="Z281" s="39"/>
      <c r="AA281" s="39"/>
      <c r="AB281" s="39"/>
      <c r="AC281" s="39"/>
      <c r="AD281" s="39"/>
      <c r="AE281" s="39"/>
      <c r="AR281" s="234" t="s">
        <v>2608</v>
      </c>
      <c r="AT281" s="234" t="s">
        <v>345</v>
      </c>
      <c r="AU281" s="234" t="s">
        <v>88</v>
      </c>
      <c r="AY281" s="18" t="s">
        <v>167</v>
      </c>
      <c r="BE281" s="235">
        <f>IF(O281="základní",K281,0)</f>
        <v>0</v>
      </c>
      <c r="BF281" s="235">
        <f>IF(O281="snížená",K281,0)</f>
        <v>0</v>
      </c>
      <c r="BG281" s="235">
        <f>IF(O281="zákl. přenesená",K281,0)</f>
        <v>0</v>
      </c>
      <c r="BH281" s="235">
        <f>IF(O281="sníž. přenesená",K281,0)</f>
        <v>0</v>
      </c>
      <c r="BI281" s="235">
        <f>IF(O281="nulová",K281,0)</f>
        <v>0</v>
      </c>
      <c r="BJ281" s="18" t="s">
        <v>86</v>
      </c>
      <c r="BK281" s="235">
        <f>ROUND(P281*H281,2)</f>
        <v>0</v>
      </c>
      <c r="BL281" s="18" t="s">
        <v>774</v>
      </c>
      <c r="BM281" s="234" t="s">
        <v>3236</v>
      </c>
    </row>
    <row r="282" s="2" customFormat="1">
      <c r="A282" s="39"/>
      <c r="B282" s="40"/>
      <c r="C282" s="41"/>
      <c r="D282" s="236" t="s">
        <v>176</v>
      </c>
      <c r="E282" s="41"/>
      <c r="F282" s="237" t="s">
        <v>3237</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176</v>
      </c>
      <c r="AU282" s="18" t="s">
        <v>88</v>
      </c>
    </row>
    <row r="283" s="2" customFormat="1" ht="24.15" customHeight="1">
      <c r="A283" s="39"/>
      <c r="B283" s="40"/>
      <c r="C283" s="222" t="s">
        <v>758</v>
      </c>
      <c r="D283" s="222" t="s">
        <v>169</v>
      </c>
      <c r="E283" s="223" t="s">
        <v>2983</v>
      </c>
      <c r="F283" s="224" t="s">
        <v>2984</v>
      </c>
      <c r="G283" s="225" t="s">
        <v>576</v>
      </c>
      <c r="H283" s="226">
        <v>34</v>
      </c>
      <c r="I283" s="227"/>
      <c r="J283" s="227"/>
      <c r="K283" s="228">
        <f>ROUND(P283*H283,2)</f>
        <v>0</v>
      </c>
      <c r="L283" s="224" t="s">
        <v>478</v>
      </c>
      <c r="M283" s="45"/>
      <c r="N283" s="229" t="s">
        <v>1</v>
      </c>
      <c r="O283" s="230" t="s">
        <v>41</v>
      </c>
      <c r="P283" s="231">
        <f>I283+J283</f>
        <v>0</v>
      </c>
      <c r="Q283" s="231">
        <f>ROUND(I283*H283,2)</f>
        <v>0</v>
      </c>
      <c r="R283" s="231">
        <f>ROUND(J283*H283,2)</f>
        <v>0</v>
      </c>
      <c r="S283" s="92"/>
      <c r="T283" s="232">
        <f>S283*H283</f>
        <v>0</v>
      </c>
      <c r="U283" s="232">
        <v>0</v>
      </c>
      <c r="V283" s="232">
        <f>U283*H283</f>
        <v>0</v>
      </c>
      <c r="W283" s="232">
        <v>0</v>
      </c>
      <c r="X283" s="233">
        <f>W283*H283</f>
        <v>0</v>
      </c>
      <c r="Y283" s="39"/>
      <c r="Z283" s="39"/>
      <c r="AA283" s="39"/>
      <c r="AB283" s="39"/>
      <c r="AC283" s="39"/>
      <c r="AD283" s="39"/>
      <c r="AE283" s="39"/>
      <c r="AR283" s="234" t="s">
        <v>774</v>
      </c>
      <c r="AT283" s="234" t="s">
        <v>169</v>
      </c>
      <c r="AU283" s="234" t="s">
        <v>88</v>
      </c>
      <c r="AY283" s="18" t="s">
        <v>167</v>
      </c>
      <c r="BE283" s="235">
        <f>IF(O283="základní",K283,0)</f>
        <v>0</v>
      </c>
      <c r="BF283" s="235">
        <f>IF(O283="snížená",K283,0)</f>
        <v>0</v>
      </c>
      <c r="BG283" s="235">
        <f>IF(O283="zákl. přenesená",K283,0)</f>
        <v>0</v>
      </c>
      <c r="BH283" s="235">
        <f>IF(O283="sníž. přenesená",K283,0)</f>
        <v>0</v>
      </c>
      <c r="BI283" s="235">
        <f>IF(O283="nulová",K283,0)</f>
        <v>0</v>
      </c>
      <c r="BJ283" s="18" t="s">
        <v>86</v>
      </c>
      <c r="BK283" s="235">
        <f>ROUND(P283*H283,2)</f>
        <v>0</v>
      </c>
      <c r="BL283" s="18" t="s">
        <v>774</v>
      </c>
      <c r="BM283" s="234" t="s">
        <v>3238</v>
      </c>
    </row>
    <row r="284" s="2" customFormat="1">
      <c r="A284" s="39"/>
      <c r="B284" s="40"/>
      <c r="C284" s="41"/>
      <c r="D284" s="236" t="s">
        <v>176</v>
      </c>
      <c r="E284" s="41"/>
      <c r="F284" s="237" t="s">
        <v>2986</v>
      </c>
      <c r="G284" s="41"/>
      <c r="H284" s="41"/>
      <c r="I284" s="238"/>
      <c r="J284" s="238"/>
      <c r="K284" s="41"/>
      <c r="L284" s="41"/>
      <c r="M284" s="45"/>
      <c r="N284" s="239"/>
      <c r="O284" s="240"/>
      <c r="P284" s="92"/>
      <c r="Q284" s="92"/>
      <c r="R284" s="92"/>
      <c r="S284" s="92"/>
      <c r="T284" s="92"/>
      <c r="U284" s="92"/>
      <c r="V284" s="92"/>
      <c r="W284" s="92"/>
      <c r="X284" s="93"/>
      <c r="Y284" s="39"/>
      <c r="Z284" s="39"/>
      <c r="AA284" s="39"/>
      <c r="AB284" s="39"/>
      <c r="AC284" s="39"/>
      <c r="AD284" s="39"/>
      <c r="AE284" s="39"/>
      <c r="AT284" s="18" t="s">
        <v>176</v>
      </c>
      <c r="AU284" s="18" t="s">
        <v>88</v>
      </c>
    </row>
    <row r="285" s="2" customFormat="1">
      <c r="A285" s="39"/>
      <c r="B285" s="40"/>
      <c r="C285" s="41"/>
      <c r="D285" s="241" t="s">
        <v>178</v>
      </c>
      <c r="E285" s="41"/>
      <c r="F285" s="242" t="s">
        <v>2987</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178</v>
      </c>
      <c r="AU285" s="18" t="s">
        <v>88</v>
      </c>
    </row>
    <row r="286" s="2" customFormat="1" ht="24.15" customHeight="1">
      <c r="A286" s="39"/>
      <c r="B286" s="40"/>
      <c r="C286" s="254" t="s">
        <v>764</v>
      </c>
      <c r="D286" s="254" t="s">
        <v>345</v>
      </c>
      <c r="E286" s="255" t="s">
        <v>2988</v>
      </c>
      <c r="F286" s="256" t="s">
        <v>2989</v>
      </c>
      <c r="G286" s="257" t="s">
        <v>576</v>
      </c>
      <c r="H286" s="258">
        <v>39.100000000000001</v>
      </c>
      <c r="I286" s="259"/>
      <c r="J286" s="260"/>
      <c r="K286" s="261">
        <f>ROUND(P286*H286,2)</f>
        <v>0</v>
      </c>
      <c r="L286" s="256" t="s">
        <v>478</v>
      </c>
      <c r="M286" s="262"/>
      <c r="N286" s="263" t="s">
        <v>1</v>
      </c>
      <c r="O286" s="230" t="s">
        <v>41</v>
      </c>
      <c r="P286" s="231">
        <f>I286+J286</f>
        <v>0</v>
      </c>
      <c r="Q286" s="231">
        <f>ROUND(I286*H286,2)</f>
        <v>0</v>
      </c>
      <c r="R286" s="231">
        <f>ROUND(J286*H286,2)</f>
        <v>0</v>
      </c>
      <c r="S286" s="92"/>
      <c r="T286" s="232">
        <f>S286*H286</f>
        <v>0</v>
      </c>
      <c r="U286" s="232">
        <v>0.00068999999999999997</v>
      </c>
      <c r="V286" s="232">
        <f>U286*H286</f>
        <v>0.026979</v>
      </c>
      <c r="W286" s="232">
        <v>0</v>
      </c>
      <c r="X286" s="233">
        <f>W286*H286</f>
        <v>0</v>
      </c>
      <c r="Y286" s="39"/>
      <c r="Z286" s="39"/>
      <c r="AA286" s="39"/>
      <c r="AB286" s="39"/>
      <c r="AC286" s="39"/>
      <c r="AD286" s="39"/>
      <c r="AE286" s="39"/>
      <c r="AR286" s="234" t="s">
        <v>1151</v>
      </c>
      <c r="AT286" s="234" t="s">
        <v>345</v>
      </c>
      <c r="AU286" s="234" t="s">
        <v>88</v>
      </c>
      <c r="AY286" s="18" t="s">
        <v>167</v>
      </c>
      <c r="BE286" s="235">
        <f>IF(O286="základní",K286,0)</f>
        <v>0</v>
      </c>
      <c r="BF286" s="235">
        <f>IF(O286="snížená",K286,0)</f>
        <v>0</v>
      </c>
      <c r="BG286" s="235">
        <f>IF(O286="zákl. přenesená",K286,0)</f>
        <v>0</v>
      </c>
      <c r="BH286" s="235">
        <f>IF(O286="sníž. přenesená",K286,0)</f>
        <v>0</v>
      </c>
      <c r="BI286" s="235">
        <f>IF(O286="nulová",K286,0)</f>
        <v>0</v>
      </c>
      <c r="BJ286" s="18" t="s">
        <v>86</v>
      </c>
      <c r="BK286" s="235">
        <f>ROUND(P286*H286,2)</f>
        <v>0</v>
      </c>
      <c r="BL286" s="18" t="s">
        <v>1151</v>
      </c>
      <c r="BM286" s="234" t="s">
        <v>3239</v>
      </c>
    </row>
    <row r="287" s="2" customFormat="1">
      <c r="A287" s="39"/>
      <c r="B287" s="40"/>
      <c r="C287" s="41"/>
      <c r="D287" s="236" t="s">
        <v>176</v>
      </c>
      <c r="E287" s="41"/>
      <c r="F287" s="237" t="s">
        <v>2989</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176</v>
      </c>
      <c r="AU287" s="18" t="s">
        <v>88</v>
      </c>
    </row>
    <row r="288" s="13" customFormat="1">
      <c r="A288" s="13"/>
      <c r="B288" s="244"/>
      <c r="C288" s="245"/>
      <c r="D288" s="236" t="s">
        <v>304</v>
      </c>
      <c r="E288" s="245"/>
      <c r="F288" s="246" t="s">
        <v>3240</v>
      </c>
      <c r="G288" s="245"/>
      <c r="H288" s="247">
        <v>39.100000000000001</v>
      </c>
      <c r="I288" s="248"/>
      <c r="J288" s="248"/>
      <c r="K288" s="245"/>
      <c r="L288" s="245"/>
      <c r="M288" s="249"/>
      <c r="N288" s="250"/>
      <c r="O288" s="251"/>
      <c r="P288" s="251"/>
      <c r="Q288" s="251"/>
      <c r="R288" s="251"/>
      <c r="S288" s="251"/>
      <c r="T288" s="251"/>
      <c r="U288" s="251"/>
      <c r="V288" s="251"/>
      <c r="W288" s="251"/>
      <c r="X288" s="252"/>
      <c r="Y288" s="13"/>
      <c r="Z288" s="13"/>
      <c r="AA288" s="13"/>
      <c r="AB288" s="13"/>
      <c r="AC288" s="13"/>
      <c r="AD288" s="13"/>
      <c r="AE288" s="13"/>
      <c r="AT288" s="253" t="s">
        <v>304</v>
      </c>
      <c r="AU288" s="253" t="s">
        <v>88</v>
      </c>
      <c r="AV288" s="13" t="s">
        <v>88</v>
      </c>
      <c r="AW288" s="13" t="s">
        <v>4</v>
      </c>
      <c r="AX288" s="13" t="s">
        <v>86</v>
      </c>
      <c r="AY288" s="253" t="s">
        <v>167</v>
      </c>
    </row>
    <row r="289" s="2" customFormat="1" ht="24.15" customHeight="1">
      <c r="A289" s="39"/>
      <c r="B289" s="40"/>
      <c r="C289" s="222" t="s">
        <v>740</v>
      </c>
      <c r="D289" s="222" t="s">
        <v>169</v>
      </c>
      <c r="E289" s="223" t="s">
        <v>2992</v>
      </c>
      <c r="F289" s="224" t="s">
        <v>2993</v>
      </c>
      <c r="G289" s="225" t="s">
        <v>576</v>
      </c>
      <c r="H289" s="226">
        <v>434</v>
      </c>
      <c r="I289" s="227"/>
      <c r="J289" s="227"/>
      <c r="K289" s="228">
        <f>ROUND(P289*H289,2)</f>
        <v>0</v>
      </c>
      <c r="L289" s="224" t="s">
        <v>478</v>
      </c>
      <c r="M289" s="45"/>
      <c r="N289" s="229" t="s">
        <v>1</v>
      </c>
      <c r="O289" s="230" t="s">
        <v>41</v>
      </c>
      <c r="P289" s="231">
        <f>I289+J289</f>
        <v>0</v>
      </c>
      <c r="Q289" s="231">
        <f>ROUND(I289*H289,2)</f>
        <v>0</v>
      </c>
      <c r="R289" s="231">
        <f>ROUND(J289*H289,2)</f>
        <v>0</v>
      </c>
      <c r="S289" s="92"/>
      <c r="T289" s="232">
        <f>S289*H289</f>
        <v>0</v>
      </c>
      <c r="U289" s="232">
        <v>0</v>
      </c>
      <c r="V289" s="232">
        <f>U289*H289</f>
        <v>0</v>
      </c>
      <c r="W289" s="232">
        <v>0</v>
      </c>
      <c r="X289" s="233">
        <f>W289*H289</f>
        <v>0</v>
      </c>
      <c r="Y289" s="39"/>
      <c r="Z289" s="39"/>
      <c r="AA289" s="39"/>
      <c r="AB289" s="39"/>
      <c r="AC289" s="39"/>
      <c r="AD289" s="39"/>
      <c r="AE289" s="39"/>
      <c r="AR289" s="234" t="s">
        <v>774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774</v>
      </c>
      <c r="BM289" s="234" t="s">
        <v>3241</v>
      </c>
    </row>
    <row r="290" s="2" customFormat="1">
      <c r="A290" s="39"/>
      <c r="B290" s="40"/>
      <c r="C290" s="41"/>
      <c r="D290" s="236" t="s">
        <v>176</v>
      </c>
      <c r="E290" s="41"/>
      <c r="F290" s="237" t="s">
        <v>2995</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2996</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ht="24.15" customHeight="1">
      <c r="A292" s="39"/>
      <c r="B292" s="40"/>
      <c r="C292" s="254" t="s">
        <v>746</v>
      </c>
      <c r="D292" s="254" t="s">
        <v>345</v>
      </c>
      <c r="E292" s="255" t="s">
        <v>2997</v>
      </c>
      <c r="F292" s="256" t="s">
        <v>2998</v>
      </c>
      <c r="G292" s="257" t="s">
        <v>576</v>
      </c>
      <c r="H292" s="258">
        <v>499.10000000000002</v>
      </c>
      <c r="I292" s="259"/>
      <c r="J292" s="260"/>
      <c r="K292" s="261">
        <f>ROUND(P292*H292,2)</f>
        <v>0</v>
      </c>
      <c r="L292" s="256" t="s">
        <v>478</v>
      </c>
      <c r="M292" s="262"/>
      <c r="N292" s="263" t="s">
        <v>1</v>
      </c>
      <c r="O292" s="230" t="s">
        <v>41</v>
      </c>
      <c r="P292" s="231">
        <f>I292+J292</f>
        <v>0</v>
      </c>
      <c r="Q292" s="231">
        <f>ROUND(I292*H292,2)</f>
        <v>0</v>
      </c>
      <c r="R292" s="231">
        <f>ROUND(J292*H292,2)</f>
        <v>0</v>
      </c>
      <c r="S292" s="92"/>
      <c r="T292" s="232">
        <f>S292*H292</f>
        <v>0</v>
      </c>
      <c r="U292" s="232">
        <v>0.00025999999999999998</v>
      </c>
      <c r="V292" s="232">
        <f>U292*H292</f>
        <v>0.12976599999999999</v>
      </c>
      <c r="W292" s="232">
        <v>0</v>
      </c>
      <c r="X292" s="233">
        <f>W292*H292</f>
        <v>0</v>
      </c>
      <c r="Y292" s="39"/>
      <c r="Z292" s="39"/>
      <c r="AA292" s="39"/>
      <c r="AB292" s="39"/>
      <c r="AC292" s="39"/>
      <c r="AD292" s="39"/>
      <c r="AE292" s="39"/>
      <c r="AR292" s="234" t="s">
        <v>1151</v>
      </c>
      <c r="AT292" s="234" t="s">
        <v>345</v>
      </c>
      <c r="AU292" s="234" t="s">
        <v>88</v>
      </c>
      <c r="AY292" s="18" t="s">
        <v>167</v>
      </c>
      <c r="BE292" s="235">
        <f>IF(O292="základní",K292,0)</f>
        <v>0</v>
      </c>
      <c r="BF292" s="235">
        <f>IF(O292="snížená",K292,0)</f>
        <v>0</v>
      </c>
      <c r="BG292" s="235">
        <f>IF(O292="zákl. přenesená",K292,0)</f>
        <v>0</v>
      </c>
      <c r="BH292" s="235">
        <f>IF(O292="sníž. přenesená",K292,0)</f>
        <v>0</v>
      </c>
      <c r="BI292" s="235">
        <f>IF(O292="nulová",K292,0)</f>
        <v>0</v>
      </c>
      <c r="BJ292" s="18" t="s">
        <v>86</v>
      </c>
      <c r="BK292" s="235">
        <f>ROUND(P292*H292,2)</f>
        <v>0</v>
      </c>
      <c r="BL292" s="18" t="s">
        <v>1151</v>
      </c>
      <c r="BM292" s="234" t="s">
        <v>3242</v>
      </c>
    </row>
    <row r="293" s="2" customFormat="1">
      <c r="A293" s="39"/>
      <c r="B293" s="40"/>
      <c r="C293" s="41"/>
      <c r="D293" s="236" t="s">
        <v>176</v>
      </c>
      <c r="E293" s="41"/>
      <c r="F293" s="237" t="s">
        <v>2998</v>
      </c>
      <c r="G293" s="41"/>
      <c r="H293" s="41"/>
      <c r="I293" s="238"/>
      <c r="J293" s="238"/>
      <c r="K293" s="41"/>
      <c r="L293" s="41"/>
      <c r="M293" s="45"/>
      <c r="N293" s="239"/>
      <c r="O293" s="240"/>
      <c r="P293" s="92"/>
      <c r="Q293" s="92"/>
      <c r="R293" s="92"/>
      <c r="S293" s="92"/>
      <c r="T293" s="92"/>
      <c r="U293" s="92"/>
      <c r="V293" s="92"/>
      <c r="W293" s="92"/>
      <c r="X293" s="93"/>
      <c r="Y293" s="39"/>
      <c r="Z293" s="39"/>
      <c r="AA293" s="39"/>
      <c r="AB293" s="39"/>
      <c r="AC293" s="39"/>
      <c r="AD293" s="39"/>
      <c r="AE293" s="39"/>
      <c r="AT293" s="18" t="s">
        <v>176</v>
      </c>
      <c r="AU293" s="18" t="s">
        <v>88</v>
      </c>
    </row>
    <row r="294" s="13" customFormat="1">
      <c r="A294" s="13"/>
      <c r="B294" s="244"/>
      <c r="C294" s="245"/>
      <c r="D294" s="236" t="s">
        <v>304</v>
      </c>
      <c r="E294" s="245"/>
      <c r="F294" s="246" t="s">
        <v>3243</v>
      </c>
      <c r="G294" s="245"/>
      <c r="H294" s="247">
        <v>499.10000000000002</v>
      </c>
      <c r="I294" s="248"/>
      <c r="J294" s="248"/>
      <c r="K294" s="245"/>
      <c r="L294" s="245"/>
      <c r="M294" s="249"/>
      <c r="N294" s="250"/>
      <c r="O294" s="251"/>
      <c r="P294" s="251"/>
      <c r="Q294" s="251"/>
      <c r="R294" s="251"/>
      <c r="S294" s="251"/>
      <c r="T294" s="251"/>
      <c r="U294" s="251"/>
      <c r="V294" s="251"/>
      <c r="W294" s="251"/>
      <c r="X294" s="252"/>
      <c r="Y294" s="13"/>
      <c r="Z294" s="13"/>
      <c r="AA294" s="13"/>
      <c r="AB294" s="13"/>
      <c r="AC294" s="13"/>
      <c r="AD294" s="13"/>
      <c r="AE294" s="13"/>
      <c r="AT294" s="253" t="s">
        <v>304</v>
      </c>
      <c r="AU294" s="253" t="s">
        <v>88</v>
      </c>
      <c r="AV294" s="13" t="s">
        <v>88</v>
      </c>
      <c r="AW294" s="13" t="s">
        <v>4</v>
      </c>
      <c r="AX294" s="13" t="s">
        <v>86</v>
      </c>
      <c r="AY294" s="253" t="s">
        <v>167</v>
      </c>
    </row>
    <row r="295" s="2" customFormat="1" ht="24.15" customHeight="1">
      <c r="A295" s="39"/>
      <c r="B295" s="40"/>
      <c r="C295" s="222" t="s">
        <v>751</v>
      </c>
      <c r="D295" s="222" t="s">
        <v>169</v>
      </c>
      <c r="E295" s="223" t="s">
        <v>3244</v>
      </c>
      <c r="F295" s="224" t="s">
        <v>3245</v>
      </c>
      <c r="G295" s="225" t="s">
        <v>576</v>
      </c>
      <c r="H295" s="226">
        <v>96</v>
      </c>
      <c r="I295" s="227"/>
      <c r="J295" s="227"/>
      <c r="K295" s="228">
        <f>ROUND(P295*H295,2)</f>
        <v>0</v>
      </c>
      <c r="L295" s="224" t="s">
        <v>478</v>
      </c>
      <c r="M295" s="45"/>
      <c r="N295" s="229" t="s">
        <v>1</v>
      </c>
      <c r="O295" s="230" t="s">
        <v>41</v>
      </c>
      <c r="P295" s="231">
        <f>I295+J295</f>
        <v>0</v>
      </c>
      <c r="Q295" s="231">
        <f>ROUND(I295*H295,2)</f>
        <v>0</v>
      </c>
      <c r="R295" s="231">
        <f>ROUND(J295*H295,2)</f>
        <v>0</v>
      </c>
      <c r="S295" s="92"/>
      <c r="T295" s="232">
        <f>S295*H295</f>
        <v>0</v>
      </c>
      <c r="U295" s="232">
        <v>0</v>
      </c>
      <c r="V295" s="232">
        <f>U295*H295</f>
        <v>0</v>
      </c>
      <c r="W295" s="232">
        <v>0</v>
      </c>
      <c r="X295" s="233">
        <f>W295*H295</f>
        <v>0</v>
      </c>
      <c r="Y295" s="39"/>
      <c r="Z295" s="39"/>
      <c r="AA295" s="39"/>
      <c r="AB295" s="39"/>
      <c r="AC295" s="39"/>
      <c r="AD295" s="39"/>
      <c r="AE295" s="39"/>
      <c r="AR295" s="234" t="s">
        <v>774</v>
      </c>
      <c r="AT295" s="234" t="s">
        <v>169</v>
      </c>
      <c r="AU295" s="234" t="s">
        <v>88</v>
      </c>
      <c r="AY295" s="18" t="s">
        <v>167</v>
      </c>
      <c r="BE295" s="235">
        <f>IF(O295="základní",K295,0)</f>
        <v>0</v>
      </c>
      <c r="BF295" s="235">
        <f>IF(O295="snížená",K295,0)</f>
        <v>0</v>
      </c>
      <c r="BG295" s="235">
        <f>IF(O295="zákl. přenesená",K295,0)</f>
        <v>0</v>
      </c>
      <c r="BH295" s="235">
        <f>IF(O295="sníž. přenesená",K295,0)</f>
        <v>0</v>
      </c>
      <c r="BI295" s="235">
        <f>IF(O295="nulová",K295,0)</f>
        <v>0</v>
      </c>
      <c r="BJ295" s="18" t="s">
        <v>86</v>
      </c>
      <c r="BK295" s="235">
        <f>ROUND(P295*H295,2)</f>
        <v>0</v>
      </c>
      <c r="BL295" s="18" t="s">
        <v>774</v>
      </c>
      <c r="BM295" s="234" t="s">
        <v>3246</v>
      </c>
    </row>
    <row r="296" s="2" customFormat="1">
      <c r="A296" s="39"/>
      <c r="B296" s="40"/>
      <c r="C296" s="41"/>
      <c r="D296" s="236" t="s">
        <v>176</v>
      </c>
      <c r="E296" s="41"/>
      <c r="F296" s="237" t="s">
        <v>3247</v>
      </c>
      <c r="G296" s="41"/>
      <c r="H296" s="41"/>
      <c r="I296" s="238"/>
      <c r="J296" s="238"/>
      <c r="K296" s="41"/>
      <c r="L296" s="41"/>
      <c r="M296" s="45"/>
      <c r="N296" s="239"/>
      <c r="O296" s="240"/>
      <c r="P296" s="92"/>
      <c r="Q296" s="92"/>
      <c r="R296" s="92"/>
      <c r="S296" s="92"/>
      <c r="T296" s="92"/>
      <c r="U296" s="92"/>
      <c r="V296" s="92"/>
      <c r="W296" s="92"/>
      <c r="X296" s="93"/>
      <c r="Y296" s="39"/>
      <c r="Z296" s="39"/>
      <c r="AA296" s="39"/>
      <c r="AB296" s="39"/>
      <c r="AC296" s="39"/>
      <c r="AD296" s="39"/>
      <c r="AE296" s="39"/>
      <c r="AT296" s="18" t="s">
        <v>176</v>
      </c>
      <c r="AU296" s="18" t="s">
        <v>88</v>
      </c>
    </row>
    <row r="297" s="2" customFormat="1">
      <c r="A297" s="39"/>
      <c r="B297" s="40"/>
      <c r="C297" s="41"/>
      <c r="D297" s="241" t="s">
        <v>178</v>
      </c>
      <c r="E297" s="41"/>
      <c r="F297" s="242" t="s">
        <v>3248</v>
      </c>
      <c r="G297" s="41"/>
      <c r="H297" s="41"/>
      <c r="I297" s="238"/>
      <c r="J297" s="238"/>
      <c r="K297" s="41"/>
      <c r="L297" s="41"/>
      <c r="M297" s="45"/>
      <c r="N297" s="239"/>
      <c r="O297" s="240"/>
      <c r="P297" s="92"/>
      <c r="Q297" s="92"/>
      <c r="R297" s="92"/>
      <c r="S297" s="92"/>
      <c r="T297" s="92"/>
      <c r="U297" s="92"/>
      <c r="V297" s="92"/>
      <c r="W297" s="92"/>
      <c r="X297" s="93"/>
      <c r="Y297" s="39"/>
      <c r="Z297" s="39"/>
      <c r="AA297" s="39"/>
      <c r="AB297" s="39"/>
      <c r="AC297" s="39"/>
      <c r="AD297" s="39"/>
      <c r="AE297" s="39"/>
      <c r="AT297" s="18" t="s">
        <v>178</v>
      </c>
      <c r="AU297" s="18" t="s">
        <v>88</v>
      </c>
    </row>
    <row r="298" s="2" customFormat="1" ht="24.15" customHeight="1">
      <c r="A298" s="39"/>
      <c r="B298" s="40"/>
      <c r="C298" s="254" t="s">
        <v>755</v>
      </c>
      <c r="D298" s="254" t="s">
        <v>345</v>
      </c>
      <c r="E298" s="255" t="s">
        <v>3249</v>
      </c>
      <c r="F298" s="256" t="s">
        <v>3250</v>
      </c>
      <c r="G298" s="257" t="s">
        <v>576</v>
      </c>
      <c r="H298" s="258">
        <v>110.40000000000001</v>
      </c>
      <c r="I298" s="259"/>
      <c r="J298" s="260"/>
      <c r="K298" s="261">
        <f>ROUND(P298*H298,2)</f>
        <v>0</v>
      </c>
      <c r="L298" s="256" t="s">
        <v>478</v>
      </c>
      <c r="M298" s="262"/>
      <c r="N298" s="263" t="s">
        <v>1</v>
      </c>
      <c r="O298" s="230" t="s">
        <v>41</v>
      </c>
      <c r="P298" s="231">
        <f>I298+J298</f>
        <v>0</v>
      </c>
      <c r="Q298" s="231">
        <f>ROUND(I298*H298,2)</f>
        <v>0</v>
      </c>
      <c r="R298" s="231">
        <f>ROUND(J298*H298,2)</f>
        <v>0</v>
      </c>
      <c r="S298" s="92"/>
      <c r="T298" s="232">
        <f>S298*H298</f>
        <v>0</v>
      </c>
      <c r="U298" s="232">
        <v>0.00042999999999999999</v>
      </c>
      <c r="V298" s="232">
        <f>U298*H298</f>
        <v>0.047472</v>
      </c>
      <c r="W298" s="232">
        <v>0</v>
      </c>
      <c r="X298" s="233">
        <f>W298*H298</f>
        <v>0</v>
      </c>
      <c r="Y298" s="39"/>
      <c r="Z298" s="39"/>
      <c r="AA298" s="39"/>
      <c r="AB298" s="39"/>
      <c r="AC298" s="39"/>
      <c r="AD298" s="39"/>
      <c r="AE298" s="39"/>
      <c r="AR298" s="234" t="s">
        <v>1151</v>
      </c>
      <c r="AT298" s="234" t="s">
        <v>345</v>
      </c>
      <c r="AU298" s="234" t="s">
        <v>88</v>
      </c>
      <c r="AY298" s="18" t="s">
        <v>167</v>
      </c>
      <c r="BE298" s="235">
        <f>IF(O298="základní",K298,0)</f>
        <v>0</v>
      </c>
      <c r="BF298" s="235">
        <f>IF(O298="snížená",K298,0)</f>
        <v>0</v>
      </c>
      <c r="BG298" s="235">
        <f>IF(O298="zákl. přenesená",K298,0)</f>
        <v>0</v>
      </c>
      <c r="BH298" s="235">
        <f>IF(O298="sníž. přenesená",K298,0)</f>
        <v>0</v>
      </c>
      <c r="BI298" s="235">
        <f>IF(O298="nulová",K298,0)</f>
        <v>0</v>
      </c>
      <c r="BJ298" s="18" t="s">
        <v>86</v>
      </c>
      <c r="BK298" s="235">
        <f>ROUND(P298*H298,2)</f>
        <v>0</v>
      </c>
      <c r="BL298" s="18" t="s">
        <v>1151</v>
      </c>
      <c r="BM298" s="234" t="s">
        <v>3251</v>
      </c>
    </row>
    <row r="299" s="2" customFormat="1">
      <c r="A299" s="39"/>
      <c r="B299" s="40"/>
      <c r="C299" s="41"/>
      <c r="D299" s="236" t="s">
        <v>176</v>
      </c>
      <c r="E299" s="41"/>
      <c r="F299" s="237" t="s">
        <v>3250</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176</v>
      </c>
      <c r="AU299" s="18" t="s">
        <v>88</v>
      </c>
    </row>
    <row r="300" s="13" customFormat="1">
      <c r="A300" s="13"/>
      <c r="B300" s="244"/>
      <c r="C300" s="245"/>
      <c r="D300" s="236" t="s">
        <v>304</v>
      </c>
      <c r="E300" s="245"/>
      <c r="F300" s="246" t="s">
        <v>3252</v>
      </c>
      <c r="G300" s="245"/>
      <c r="H300" s="247">
        <v>110.40000000000001</v>
      </c>
      <c r="I300" s="248"/>
      <c r="J300" s="248"/>
      <c r="K300" s="245"/>
      <c r="L300" s="245"/>
      <c r="M300" s="249"/>
      <c r="N300" s="250"/>
      <c r="O300" s="251"/>
      <c r="P300" s="251"/>
      <c r="Q300" s="251"/>
      <c r="R300" s="251"/>
      <c r="S300" s="251"/>
      <c r="T300" s="251"/>
      <c r="U300" s="251"/>
      <c r="V300" s="251"/>
      <c r="W300" s="251"/>
      <c r="X300" s="252"/>
      <c r="Y300" s="13"/>
      <c r="Z300" s="13"/>
      <c r="AA300" s="13"/>
      <c r="AB300" s="13"/>
      <c r="AC300" s="13"/>
      <c r="AD300" s="13"/>
      <c r="AE300" s="13"/>
      <c r="AT300" s="253" t="s">
        <v>304</v>
      </c>
      <c r="AU300" s="253" t="s">
        <v>88</v>
      </c>
      <c r="AV300" s="13" t="s">
        <v>88</v>
      </c>
      <c r="AW300" s="13" t="s">
        <v>4</v>
      </c>
      <c r="AX300" s="13" t="s">
        <v>86</v>
      </c>
      <c r="AY300" s="253" t="s">
        <v>167</v>
      </c>
    </row>
    <row r="301" s="2" customFormat="1" ht="24.15" customHeight="1">
      <c r="A301" s="39"/>
      <c r="B301" s="40"/>
      <c r="C301" s="222" t="s">
        <v>722</v>
      </c>
      <c r="D301" s="222" t="s">
        <v>169</v>
      </c>
      <c r="E301" s="223" t="s">
        <v>3253</v>
      </c>
      <c r="F301" s="224" t="s">
        <v>3254</v>
      </c>
      <c r="G301" s="225" t="s">
        <v>182</v>
      </c>
      <c r="H301" s="226">
        <v>1</v>
      </c>
      <c r="I301" s="227"/>
      <c r="J301" s="227"/>
      <c r="K301" s="228">
        <f>ROUND(P301*H301,2)</f>
        <v>0</v>
      </c>
      <c r="L301" s="224" t="s">
        <v>478</v>
      </c>
      <c r="M301" s="45"/>
      <c r="N301" s="229" t="s">
        <v>1</v>
      </c>
      <c r="O301" s="230" t="s">
        <v>41</v>
      </c>
      <c r="P301" s="231">
        <f>I301+J301</f>
        <v>0</v>
      </c>
      <c r="Q301" s="231">
        <f>ROUND(I301*H301,2)</f>
        <v>0</v>
      </c>
      <c r="R301" s="231">
        <f>ROUND(J301*H301,2)</f>
        <v>0</v>
      </c>
      <c r="S301" s="92"/>
      <c r="T301" s="232">
        <f>S301*H301</f>
        <v>0</v>
      </c>
      <c r="U301" s="232">
        <v>0.032759999999999997</v>
      </c>
      <c r="V301" s="232">
        <f>U301*H301</f>
        <v>0.032759999999999997</v>
      </c>
      <c r="W301" s="232">
        <v>0</v>
      </c>
      <c r="X301" s="233">
        <f>W301*H301</f>
        <v>0</v>
      </c>
      <c r="Y301" s="39"/>
      <c r="Z301" s="39"/>
      <c r="AA301" s="39"/>
      <c r="AB301" s="39"/>
      <c r="AC301" s="39"/>
      <c r="AD301" s="39"/>
      <c r="AE301" s="39"/>
      <c r="AR301" s="234" t="s">
        <v>774</v>
      </c>
      <c r="AT301" s="234" t="s">
        <v>169</v>
      </c>
      <c r="AU301" s="234" t="s">
        <v>88</v>
      </c>
      <c r="AY301" s="18" t="s">
        <v>167</v>
      </c>
      <c r="BE301" s="235">
        <f>IF(O301="základní",K301,0)</f>
        <v>0</v>
      </c>
      <c r="BF301" s="235">
        <f>IF(O301="snížená",K301,0)</f>
        <v>0</v>
      </c>
      <c r="BG301" s="235">
        <f>IF(O301="zákl. přenesená",K301,0)</f>
        <v>0</v>
      </c>
      <c r="BH301" s="235">
        <f>IF(O301="sníž. přenesená",K301,0)</f>
        <v>0</v>
      </c>
      <c r="BI301" s="235">
        <f>IF(O301="nulová",K301,0)</f>
        <v>0</v>
      </c>
      <c r="BJ301" s="18" t="s">
        <v>86</v>
      </c>
      <c r="BK301" s="235">
        <f>ROUND(P301*H301,2)</f>
        <v>0</v>
      </c>
      <c r="BL301" s="18" t="s">
        <v>774</v>
      </c>
      <c r="BM301" s="234" t="s">
        <v>3255</v>
      </c>
    </row>
    <row r="302" s="2" customFormat="1">
      <c r="A302" s="39"/>
      <c r="B302" s="40"/>
      <c r="C302" s="41"/>
      <c r="D302" s="236" t="s">
        <v>176</v>
      </c>
      <c r="E302" s="41"/>
      <c r="F302" s="237" t="s">
        <v>3256</v>
      </c>
      <c r="G302" s="41"/>
      <c r="H302" s="41"/>
      <c r="I302" s="238"/>
      <c r="J302" s="238"/>
      <c r="K302" s="41"/>
      <c r="L302" s="41"/>
      <c r="M302" s="45"/>
      <c r="N302" s="239"/>
      <c r="O302" s="240"/>
      <c r="P302" s="92"/>
      <c r="Q302" s="92"/>
      <c r="R302" s="92"/>
      <c r="S302" s="92"/>
      <c r="T302" s="92"/>
      <c r="U302" s="92"/>
      <c r="V302" s="92"/>
      <c r="W302" s="92"/>
      <c r="X302" s="93"/>
      <c r="Y302" s="39"/>
      <c r="Z302" s="39"/>
      <c r="AA302" s="39"/>
      <c r="AB302" s="39"/>
      <c r="AC302" s="39"/>
      <c r="AD302" s="39"/>
      <c r="AE302" s="39"/>
      <c r="AT302" s="18" t="s">
        <v>176</v>
      </c>
      <c r="AU302" s="18" t="s">
        <v>88</v>
      </c>
    </row>
    <row r="303" s="2" customFormat="1">
      <c r="A303" s="39"/>
      <c r="B303" s="40"/>
      <c r="C303" s="41"/>
      <c r="D303" s="241" t="s">
        <v>178</v>
      </c>
      <c r="E303" s="41"/>
      <c r="F303" s="242" t="s">
        <v>3257</v>
      </c>
      <c r="G303" s="41"/>
      <c r="H303" s="41"/>
      <c r="I303" s="238"/>
      <c r="J303" s="238"/>
      <c r="K303" s="41"/>
      <c r="L303" s="41"/>
      <c r="M303" s="45"/>
      <c r="N303" s="239"/>
      <c r="O303" s="240"/>
      <c r="P303" s="92"/>
      <c r="Q303" s="92"/>
      <c r="R303" s="92"/>
      <c r="S303" s="92"/>
      <c r="T303" s="92"/>
      <c r="U303" s="92"/>
      <c r="V303" s="92"/>
      <c r="W303" s="92"/>
      <c r="X303" s="93"/>
      <c r="Y303" s="39"/>
      <c r="Z303" s="39"/>
      <c r="AA303" s="39"/>
      <c r="AB303" s="39"/>
      <c r="AC303" s="39"/>
      <c r="AD303" s="39"/>
      <c r="AE303" s="39"/>
      <c r="AT303" s="18" t="s">
        <v>178</v>
      </c>
      <c r="AU303" s="18" t="s">
        <v>88</v>
      </c>
    </row>
    <row r="304" s="2" customFormat="1" ht="16.5" customHeight="1">
      <c r="A304" s="39"/>
      <c r="B304" s="40"/>
      <c r="C304" s="254" t="s">
        <v>800</v>
      </c>
      <c r="D304" s="254" t="s">
        <v>345</v>
      </c>
      <c r="E304" s="255" t="s">
        <v>3258</v>
      </c>
      <c r="F304" s="256" t="s">
        <v>3259</v>
      </c>
      <c r="G304" s="257" t="s">
        <v>2616</v>
      </c>
      <c r="H304" s="258">
        <v>1</v>
      </c>
      <c r="I304" s="259"/>
      <c r="J304" s="260"/>
      <c r="K304" s="261">
        <f>ROUND(P304*H304,2)</f>
        <v>0</v>
      </c>
      <c r="L304" s="256" t="s">
        <v>1</v>
      </c>
      <c r="M304" s="262"/>
      <c r="N304" s="263" t="s">
        <v>1</v>
      </c>
      <c r="O304" s="230" t="s">
        <v>41</v>
      </c>
      <c r="P304" s="231">
        <f>I304+J304</f>
        <v>0</v>
      </c>
      <c r="Q304" s="231">
        <f>ROUND(I304*H304,2)</f>
        <v>0</v>
      </c>
      <c r="R304" s="231">
        <f>ROUND(J304*H304,2)</f>
        <v>0</v>
      </c>
      <c r="S304" s="92"/>
      <c r="T304" s="232">
        <f>S304*H304</f>
        <v>0</v>
      </c>
      <c r="U304" s="232">
        <v>0</v>
      </c>
      <c r="V304" s="232">
        <f>U304*H304</f>
        <v>0</v>
      </c>
      <c r="W304" s="232">
        <v>0</v>
      </c>
      <c r="X304" s="233">
        <f>W304*H304</f>
        <v>0</v>
      </c>
      <c r="Y304" s="39"/>
      <c r="Z304" s="39"/>
      <c r="AA304" s="39"/>
      <c r="AB304" s="39"/>
      <c r="AC304" s="39"/>
      <c r="AD304" s="39"/>
      <c r="AE304" s="39"/>
      <c r="AR304" s="234" t="s">
        <v>2608</v>
      </c>
      <c r="AT304" s="234" t="s">
        <v>345</v>
      </c>
      <c r="AU304" s="234" t="s">
        <v>88</v>
      </c>
      <c r="AY304" s="18" t="s">
        <v>167</v>
      </c>
      <c r="BE304" s="235">
        <f>IF(O304="základní",K304,0)</f>
        <v>0</v>
      </c>
      <c r="BF304" s="235">
        <f>IF(O304="snížená",K304,0)</f>
        <v>0</v>
      </c>
      <c r="BG304" s="235">
        <f>IF(O304="zákl. přenesená",K304,0)</f>
        <v>0</v>
      </c>
      <c r="BH304" s="235">
        <f>IF(O304="sníž. přenesená",K304,0)</f>
        <v>0</v>
      </c>
      <c r="BI304" s="235">
        <f>IF(O304="nulová",K304,0)</f>
        <v>0</v>
      </c>
      <c r="BJ304" s="18" t="s">
        <v>86</v>
      </c>
      <c r="BK304" s="235">
        <f>ROUND(P304*H304,2)</f>
        <v>0</v>
      </c>
      <c r="BL304" s="18" t="s">
        <v>774</v>
      </c>
      <c r="BM304" s="234" t="s">
        <v>3260</v>
      </c>
    </row>
    <row r="305" s="2" customFormat="1">
      <c r="A305" s="39"/>
      <c r="B305" s="40"/>
      <c r="C305" s="41"/>
      <c r="D305" s="236" t="s">
        <v>176</v>
      </c>
      <c r="E305" s="41"/>
      <c r="F305" s="237" t="s">
        <v>3261</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176</v>
      </c>
      <c r="AU305" s="18" t="s">
        <v>88</v>
      </c>
    </row>
    <row r="306" s="2" customFormat="1" ht="33" customHeight="1">
      <c r="A306" s="39"/>
      <c r="B306" s="40"/>
      <c r="C306" s="222" t="s">
        <v>766</v>
      </c>
      <c r="D306" s="222" t="s">
        <v>169</v>
      </c>
      <c r="E306" s="223" t="s">
        <v>3262</v>
      </c>
      <c r="F306" s="224" t="s">
        <v>3263</v>
      </c>
      <c r="G306" s="225" t="s">
        <v>182</v>
      </c>
      <c r="H306" s="226">
        <v>1</v>
      </c>
      <c r="I306" s="227"/>
      <c r="J306" s="227"/>
      <c r="K306" s="228">
        <f>ROUND(P306*H306,2)</f>
        <v>0</v>
      </c>
      <c r="L306" s="224" t="s">
        <v>478</v>
      </c>
      <c r="M306" s="45"/>
      <c r="N306" s="229" t="s">
        <v>1</v>
      </c>
      <c r="O306" s="230" t="s">
        <v>41</v>
      </c>
      <c r="P306" s="231">
        <f>I306+J306</f>
        <v>0</v>
      </c>
      <c r="Q306" s="231">
        <f>ROUND(I306*H306,2)</f>
        <v>0</v>
      </c>
      <c r="R306" s="231">
        <f>ROUND(J306*H306,2)</f>
        <v>0</v>
      </c>
      <c r="S306" s="92"/>
      <c r="T306" s="232">
        <f>S306*H306</f>
        <v>0</v>
      </c>
      <c r="U306" s="232">
        <v>0</v>
      </c>
      <c r="V306" s="232">
        <f>U306*H306</f>
        <v>0</v>
      </c>
      <c r="W306" s="232">
        <v>0.014999999999999999</v>
      </c>
      <c r="X306" s="233">
        <f>W306*H306</f>
        <v>0.014999999999999999</v>
      </c>
      <c r="Y306" s="39"/>
      <c r="Z306" s="39"/>
      <c r="AA306" s="39"/>
      <c r="AB306" s="39"/>
      <c r="AC306" s="39"/>
      <c r="AD306" s="39"/>
      <c r="AE306" s="39"/>
      <c r="AR306" s="234" t="s">
        <v>774</v>
      </c>
      <c r="AT306" s="234" t="s">
        <v>169</v>
      </c>
      <c r="AU306" s="234" t="s">
        <v>88</v>
      </c>
      <c r="AY306" s="18" t="s">
        <v>167</v>
      </c>
      <c r="BE306" s="235">
        <f>IF(O306="základní",K306,0)</f>
        <v>0</v>
      </c>
      <c r="BF306" s="235">
        <f>IF(O306="snížená",K306,0)</f>
        <v>0</v>
      </c>
      <c r="BG306" s="235">
        <f>IF(O306="zákl. přenesená",K306,0)</f>
        <v>0</v>
      </c>
      <c r="BH306" s="235">
        <f>IF(O306="sníž. přenesená",K306,0)</f>
        <v>0</v>
      </c>
      <c r="BI306" s="235">
        <f>IF(O306="nulová",K306,0)</f>
        <v>0</v>
      </c>
      <c r="BJ306" s="18" t="s">
        <v>86</v>
      </c>
      <c r="BK306" s="235">
        <f>ROUND(P306*H306,2)</f>
        <v>0</v>
      </c>
      <c r="BL306" s="18" t="s">
        <v>774</v>
      </c>
      <c r="BM306" s="234" t="s">
        <v>3264</v>
      </c>
    </row>
    <row r="307" s="2" customFormat="1">
      <c r="A307" s="39"/>
      <c r="B307" s="40"/>
      <c r="C307" s="41"/>
      <c r="D307" s="236" t="s">
        <v>176</v>
      </c>
      <c r="E307" s="41"/>
      <c r="F307" s="237" t="s">
        <v>3265</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176</v>
      </c>
      <c r="AU307" s="18" t="s">
        <v>88</v>
      </c>
    </row>
    <row r="308" s="2" customFormat="1">
      <c r="A308" s="39"/>
      <c r="B308" s="40"/>
      <c r="C308" s="41"/>
      <c r="D308" s="241" t="s">
        <v>178</v>
      </c>
      <c r="E308" s="41"/>
      <c r="F308" s="242" t="s">
        <v>3266</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178</v>
      </c>
      <c r="AU308" s="18" t="s">
        <v>88</v>
      </c>
    </row>
    <row r="309" s="2" customFormat="1">
      <c r="A309" s="39"/>
      <c r="B309" s="40"/>
      <c r="C309" s="41"/>
      <c r="D309" s="236" t="s">
        <v>186</v>
      </c>
      <c r="E309" s="41"/>
      <c r="F309" s="243" t="s">
        <v>3267</v>
      </c>
      <c r="G309" s="41"/>
      <c r="H309" s="41"/>
      <c r="I309" s="238"/>
      <c r="J309" s="238"/>
      <c r="K309" s="41"/>
      <c r="L309" s="41"/>
      <c r="M309" s="45"/>
      <c r="N309" s="239"/>
      <c r="O309" s="240"/>
      <c r="P309" s="92"/>
      <c r="Q309" s="92"/>
      <c r="R309" s="92"/>
      <c r="S309" s="92"/>
      <c r="T309" s="92"/>
      <c r="U309" s="92"/>
      <c r="V309" s="92"/>
      <c r="W309" s="92"/>
      <c r="X309" s="93"/>
      <c r="Y309" s="39"/>
      <c r="Z309" s="39"/>
      <c r="AA309" s="39"/>
      <c r="AB309" s="39"/>
      <c r="AC309" s="39"/>
      <c r="AD309" s="39"/>
      <c r="AE309" s="39"/>
      <c r="AT309" s="18" t="s">
        <v>186</v>
      </c>
      <c r="AU309" s="18" t="s">
        <v>88</v>
      </c>
    </row>
    <row r="310" s="2" customFormat="1" ht="16.5" customHeight="1">
      <c r="A310" s="39"/>
      <c r="B310" s="40"/>
      <c r="C310" s="254" t="s">
        <v>774</v>
      </c>
      <c r="D310" s="254" t="s">
        <v>345</v>
      </c>
      <c r="E310" s="255" t="s">
        <v>3268</v>
      </c>
      <c r="F310" s="256" t="s">
        <v>3269</v>
      </c>
      <c r="G310" s="257" t="s">
        <v>2616</v>
      </c>
      <c r="H310" s="258">
        <v>1</v>
      </c>
      <c r="I310" s="259"/>
      <c r="J310" s="260"/>
      <c r="K310" s="261">
        <f>ROUND(P310*H310,2)</f>
        <v>0</v>
      </c>
      <c r="L310" s="256" t="s">
        <v>1</v>
      </c>
      <c r="M310" s="262"/>
      <c r="N310" s="263" t="s">
        <v>1</v>
      </c>
      <c r="O310" s="230" t="s">
        <v>41</v>
      </c>
      <c r="P310" s="231">
        <f>I310+J310</f>
        <v>0</v>
      </c>
      <c r="Q310" s="231">
        <f>ROUND(I310*H310,2)</f>
        <v>0</v>
      </c>
      <c r="R310" s="231">
        <f>ROUND(J310*H310,2)</f>
        <v>0</v>
      </c>
      <c r="S310" s="92"/>
      <c r="T310" s="232">
        <f>S310*H310</f>
        <v>0</v>
      </c>
      <c r="U310" s="232">
        <v>0</v>
      </c>
      <c r="V310" s="232">
        <f>U310*H310</f>
        <v>0</v>
      </c>
      <c r="W310" s="232">
        <v>0</v>
      </c>
      <c r="X310" s="233">
        <f>W310*H310</f>
        <v>0</v>
      </c>
      <c r="Y310" s="39"/>
      <c r="Z310" s="39"/>
      <c r="AA310" s="39"/>
      <c r="AB310" s="39"/>
      <c r="AC310" s="39"/>
      <c r="AD310" s="39"/>
      <c r="AE310" s="39"/>
      <c r="AR310" s="234" t="s">
        <v>2608</v>
      </c>
      <c r="AT310" s="234" t="s">
        <v>345</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774</v>
      </c>
      <c r="BM310" s="234" t="s">
        <v>3270</v>
      </c>
    </row>
    <row r="311" s="2" customFormat="1">
      <c r="A311" s="39"/>
      <c r="B311" s="40"/>
      <c r="C311" s="41"/>
      <c r="D311" s="236" t="s">
        <v>176</v>
      </c>
      <c r="E311" s="41"/>
      <c r="F311" s="237" t="s">
        <v>3271</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36" t="s">
        <v>186</v>
      </c>
      <c r="E312" s="41"/>
      <c r="F312" s="243" t="s">
        <v>3272</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186</v>
      </c>
      <c r="AU312" s="18" t="s">
        <v>88</v>
      </c>
    </row>
    <row r="313" s="12" customFormat="1" ht="25.92" customHeight="1">
      <c r="A313" s="12"/>
      <c r="B313" s="205"/>
      <c r="C313" s="206"/>
      <c r="D313" s="207" t="s">
        <v>77</v>
      </c>
      <c r="E313" s="208" t="s">
        <v>3064</v>
      </c>
      <c r="F313" s="208" t="s">
        <v>3065</v>
      </c>
      <c r="G313" s="206"/>
      <c r="H313" s="206"/>
      <c r="I313" s="209"/>
      <c r="J313" s="209"/>
      <c r="K313" s="210">
        <f>BK313</f>
        <v>0</v>
      </c>
      <c r="L313" s="206"/>
      <c r="M313" s="211"/>
      <c r="N313" s="212"/>
      <c r="O313" s="213"/>
      <c r="P313" s="213"/>
      <c r="Q313" s="214">
        <f>SUM(Q314:Q324)</f>
        <v>0</v>
      </c>
      <c r="R313" s="214">
        <f>SUM(R314:R324)</f>
        <v>0</v>
      </c>
      <c r="S313" s="213"/>
      <c r="T313" s="215">
        <f>SUM(T314:T324)</f>
        <v>0</v>
      </c>
      <c r="U313" s="213"/>
      <c r="V313" s="215">
        <f>SUM(V314:V324)</f>
        <v>0</v>
      </c>
      <c r="W313" s="213"/>
      <c r="X313" s="216">
        <f>SUM(X314:X324)</f>
        <v>0</v>
      </c>
      <c r="Y313" s="12"/>
      <c r="Z313" s="12"/>
      <c r="AA313" s="12"/>
      <c r="AB313" s="12"/>
      <c r="AC313" s="12"/>
      <c r="AD313" s="12"/>
      <c r="AE313" s="12"/>
      <c r="AR313" s="217" t="s">
        <v>174</v>
      </c>
      <c r="AT313" s="218" t="s">
        <v>77</v>
      </c>
      <c r="AU313" s="218" t="s">
        <v>78</v>
      </c>
      <c r="AY313" s="217" t="s">
        <v>167</v>
      </c>
      <c r="BK313" s="219">
        <f>SUM(BK314:BK324)</f>
        <v>0</v>
      </c>
    </row>
    <row r="314" s="2" customFormat="1" ht="16.5" customHeight="1">
      <c r="A314" s="39"/>
      <c r="B314" s="40"/>
      <c r="C314" s="222" t="s">
        <v>781</v>
      </c>
      <c r="D314" s="222" t="s">
        <v>169</v>
      </c>
      <c r="E314" s="223" t="s">
        <v>3066</v>
      </c>
      <c r="F314" s="224" t="s">
        <v>3067</v>
      </c>
      <c r="G314" s="225" t="s">
        <v>2028</v>
      </c>
      <c r="H314" s="226">
        <v>60</v>
      </c>
      <c r="I314" s="227"/>
      <c r="J314" s="227"/>
      <c r="K314" s="228">
        <f>ROUND(P314*H314,2)</f>
        <v>0</v>
      </c>
      <c r="L314" s="224" t="s">
        <v>1</v>
      </c>
      <c r="M314" s="45"/>
      <c r="N314" s="229" t="s">
        <v>1</v>
      </c>
      <c r="O314" s="230" t="s">
        <v>41</v>
      </c>
      <c r="P314" s="231">
        <f>I314+J314</f>
        <v>0</v>
      </c>
      <c r="Q314" s="231">
        <f>ROUND(I314*H314,2)</f>
        <v>0</v>
      </c>
      <c r="R314" s="231">
        <f>ROUND(J314*H314,2)</f>
        <v>0</v>
      </c>
      <c r="S314" s="92"/>
      <c r="T314" s="232">
        <f>S314*H314</f>
        <v>0</v>
      </c>
      <c r="U314" s="232">
        <v>0</v>
      </c>
      <c r="V314" s="232">
        <f>U314*H314</f>
        <v>0</v>
      </c>
      <c r="W314" s="232">
        <v>0</v>
      </c>
      <c r="X314" s="233">
        <f>W314*H314</f>
        <v>0</v>
      </c>
      <c r="Y314" s="39"/>
      <c r="Z314" s="39"/>
      <c r="AA314" s="39"/>
      <c r="AB314" s="39"/>
      <c r="AC314" s="39"/>
      <c r="AD314" s="39"/>
      <c r="AE314" s="39"/>
      <c r="AR314" s="234" t="s">
        <v>3068</v>
      </c>
      <c r="AT314" s="234" t="s">
        <v>169</v>
      </c>
      <c r="AU314" s="234" t="s">
        <v>86</v>
      </c>
      <c r="AY314" s="18" t="s">
        <v>167</v>
      </c>
      <c r="BE314" s="235">
        <f>IF(O314="základní",K314,0)</f>
        <v>0</v>
      </c>
      <c r="BF314" s="235">
        <f>IF(O314="snížená",K314,0)</f>
        <v>0</v>
      </c>
      <c r="BG314" s="235">
        <f>IF(O314="zákl. přenesená",K314,0)</f>
        <v>0</v>
      </c>
      <c r="BH314" s="235">
        <f>IF(O314="sníž. přenesená",K314,0)</f>
        <v>0</v>
      </c>
      <c r="BI314" s="235">
        <f>IF(O314="nulová",K314,0)</f>
        <v>0</v>
      </c>
      <c r="BJ314" s="18" t="s">
        <v>86</v>
      </c>
      <c r="BK314" s="235">
        <f>ROUND(P314*H314,2)</f>
        <v>0</v>
      </c>
      <c r="BL314" s="18" t="s">
        <v>3068</v>
      </c>
      <c r="BM314" s="234" t="s">
        <v>3273</v>
      </c>
    </row>
    <row r="315" s="2" customFormat="1">
      <c r="A315" s="39"/>
      <c r="B315" s="40"/>
      <c r="C315" s="41"/>
      <c r="D315" s="236" t="s">
        <v>176</v>
      </c>
      <c r="E315" s="41"/>
      <c r="F315" s="237" t="s">
        <v>3070</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176</v>
      </c>
      <c r="AU315" s="18" t="s">
        <v>86</v>
      </c>
    </row>
    <row r="316" s="2" customFormat="1">
      <c r="A316" s="39"/>
      <c r="B316" s="40"/>
      <c r="C316" s="41"/>
      <c r="D316" s="236" t="s">
        <v>186</v>
      </c>
      <c r="E316" s="41"/>
      <c r="F316" s="243" t="s">
        <v>3071</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186</v>
      </c>
      <c r="AU316" s="18" t="s">
        <v>86</v>
      </c>
    </row>
    <row r="317" s="2" customFormat="1">
      <c r="A317" s="39"/>
      <c r="B317" s="40"/>
      <c r="C317" s="222" t="s">
        <v>787</v>
      </c>
      <c r="D317" s="222" t="s">
        <v>169</v>
      </c>
      <c r="E317" s="223" t="s">
        <v>3072</v>
      </c>
      <c r="F317" s="224" t="s">
        <v>3073</v>
      </c>
      <c r="G317" s="225" t="s">
        <v>2028</v>
      </c>
      <c r="H317" s="226">
        <v>30</v>
      </c>
      <c r="I317" s="227"/>
      <c r="J317" s="227"/>
      <c r="K317" s="228">
        <f>ROUND(P317*H317,2)</f>
        <v>0</v>
      </c>
      <c r="L317" s="224" t="s">
        <v>478</v>
      </c>
      <c r="M317" s="45"/>
      <c r="N317" s="229" t="s">
        <v>1</v>
      </c>
      <c r="O317" s="230" t="s">
        <v>41</v>
      </c>
      <c r="P317" s="231">
        <f>I317+J317</f>
        <v>0</v>
      </c>
      <c r="Q317" s="231">
        <f>ROUND(I317*H317,2)</f>
        <v>0</v>
      </c>
      <c r="R317" s="231">
        <f>ROUND(J317*H317,2)</f>
        <v>0</v>
      </c>
      <c r="S317" s="92"/>
      <c r="T317" s="232">
        <f>S317*H317</f>
        <v>0</v>
      </c>
      <c r="U317" s="232">
        <v>0</v>
      </c>
      <c r="V317" s="232">
        <f>U317*H317</f>
        <v>0</v>
      </c>
      <c r="W317" s="232">
        <v>0</v>
      </c>
      <c r="X317" s="233">
        <f>W317*H317</f>
        <v>0</v>
      </c>
      <c r="Y317" s="39"/>
      <c r="Z317" s="39"/>
      <c r="AA317" s="39"/>
      <c r="AB317" s="39"/>
      <c r="AC317" s="39"/>
      <c r="AD317" s="39"/>
      <c r="AE317" s="39"/>
      <c r="AR317" s="234" t="s">
        <v>3068</v>
      </c>
      <c r="AT317" s="234" t="s">
        <v>169</v>
      </c>
      <c r="AU317" s="234" t="s">
        <v>86</v>
      </c>
      <c r="AY317" s="18" t="s">
        <v>167</v>
      </c>
      <c r="BE317" s="235">
        <f>IF(O317="základní",K317,0)</f>
        <v>0</v>
      </c>
      <c r="BF317" s="235">
        <f>IF(O317="snížená",K317,0)</f>
        <v>0</v>
      </c>
      <c r="BG317" s="235">
        <f>IF(O317="zákl. přenesená",K317,0)</f>
        <v>0</v>
      </c>
      <c r="BH317" s="235">
        <f>IF(O317="sníž. přenesená",K317,0)</f>
        <v>0</v>
      </c>
      <c r="BI317" s="235">
        <f>IF(O317="nulová",K317,0)</f>
        <v>0</v>
      </c>
      <c r="BJ317" s="18" t="s">
        <v>86</v>
      </c>
      <c r="BK317" s="235">
        <f>ROUND(P317*H317,2)</f>
        <v>0</v>
      </c>
      <c r="BL317" s="18" t="s">
        <v>3068</v>
      </c>
      <c r="BM317" s="234" t="s">
        <v>3274</v>
      </c>
    </row>
    <row r="318" s="2" customFormat="1">
      <c r="A318" s="39"/>
      <c r="B318" s="40"/>
      <c r="C318" s="41"/>
      <c r="D318" s="236" t="s">
        <v>176</v>
      </c>
      <c r="E318" s="41"/>
      <c r="F318" s="237" t="s">
        <v>3075</v>
      </c>
      <c r="G318" s="41"/>
      <c r="H318" s="41"/>
      <c r="I318" s="238"/>
      <c r="J318" s="238"/>
      <c r="K318" s="41"/>
      <c r="L318" s="41"/>
      <c r="M318" s="45"/>
      <c r="N318" s="239"/>
      <c r="O318" s="240"/>
      <c r="P318" s="92"/>
      <c r="Q318" s="92"/>
      <c r="R318" s="92"/>
      <c r="S318" s="92"/>
      <c r="T318" s="92"/>
      <c r="U318" s="92"/>
      <c r="V318" s="92"/>
      <c r="W318" s="92"/>
      <c r="X318" s="93"/>
      <c r="Y318" s="39"/>
      <c r="Z318" s="39"/>
      <c r="AA318" s="39"/>
      <c r="AB318" s="39"/>
      <c r="AC318" s="39"/>
      <c r="AD318" s="39"/>
      <c r="AE318" s="39"/>
      <c r="AT318" s="18" t="s">
        <v>176</v>
      </c>
      <c r="AU318" s="18" t="s">
        <v>86</v>
      </c>
    </row>
    <row r="319" s="2" customFormat="1">
      <c r="A319" s="39"/>
      <c r="B319" s="40"/>
      <c r="C319" s="41"/>
      <c r="D319" s="241" t="s">
        <v>178</v>
      </c>
      <c r="E319" s="41"/>
      <c r="F319" s="242" t="s">
        <v>3076</v>
      </c>
      <c r="G319" s="41"/>
      <c r="H319" s="41"/>
      <c r="I319" s="238"/>
      <c r="J319" s="238"/>
      <c r="K319" s="41"/>
      <c r="L319" s="41"/>
      <c r="M319" s="45"/>
      <c r="N319" s="239"/>
      <c r="O319" s="240"/>
      <c r="P319" s="92"/>
      <c r="Q319" s="92"/>
      <c r="R319" s="92"/>
      <c r="S319" s="92"/>
      <c r="T319" s="92"/>
      <c r="U319" s="92"/>
      <c r="V319" s="92"/>
      <c r="W319" s="92"/>
      <c r="X319" s="93"/>
      <c r="Y319" s="39"/>
      <c r="Z319" s="39"/>
      <c r="AA319" s="39"/>
      <c r="AB319" s="39"/>
      <c r="AC319" s="39"/>
      <c r="AD319" s="39"/>
      <c r="AE319" s="39"/>
      <c r="AT319" s="18" t="s">
        <v>178</v>
      </c>
      <c r="AU319" s="18" t="s">
        <v>86</v>
      </c>
    </row>
    <row r="320" s="2" customFormat="1">
      <c r="A320" s="39"/>
      <c r="B320" s="40"/>
      <c r="C320" s="41"/>
      <c r="D320" s="236" t="s">
        <v>186</v>
      </c>
      <c r="E320" s="41"/>
      <c r="F320" s="243" t="s">
        <v>3077</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186</v>
      </c>
      <c r="AU320" s="18" t="s">
        <v>86</v>
      </c>
    </row>
    <row r="321" s="2" customFormat="1" ht="24.15" customHeight="1">
      <c r="A321" s="39"/>
      <c r="B321" s="40"/>
      <c r="C321" s="222" t="s">
        <v>793</v>
      </c>
      <c r="D321" s="222" t="s">
        <v>169</v>
      </c>
      <c r="E321" s="223" t="s">
        <v>3078</v>
      </c>
      <c r="F321" s="224" t="s">
        <v>3079</v>
      </c>
      <c r="G321" s="225" t="s">
        <v>2028</v>
      </c>
      <c r="H321" s="226">
        <v>35</v>
      </c>
      <c r="I321" s="227"/>
      <c r="J321" s="227"/>
      <c r="K321" s="228">
        <f>ROUND(P321*H321,2)</f>
        <v>0</v>
      </c>
      <c r="L321" s="224" t="s">
        <v>478</v>
      </c>
      <c r="M321" s="45"/>
      <c r="N321" s="229" t="s">
        <v>1</v>
      </c>
      <c r="O321" s="230" t="s">
        <v>41</v>
      </c>
      <c r="P321" s="231">
        <f>I321+J321</f>
        <v>0</v>
      </c>
      <c r="Q321" s="231">
        <f>ROUND(I321*H321,2)</f>
        <v>0</v>
      </c>
      <c r="R321" s="231">
        <f>ROUND(J321*H321,2)</f>
        <v>0</v>
      </c>
      <c r="S321" s="92"/>
      <c r="T321" s="232">
        <f>S321*H321</f>
        <v>0</v>
      </c>
      <c r="U321" s="232">
        <v>0</v>
      </c>
      <c r="V321" s="232">
        <f>U321*H321</f>
        <v>0</v>
      </c>
      <c r="W321" s="232">
        <v>0</v>
      </c>
      <c r="X321" s="233">
        <f>W321*H321</f>
        <v>0</v>
      </c>
      <c r="Y321" s="39"/>
      <c r="Z321" s="39"/>
      <c r="AA321" s="39"/>
      <c r="AB321" s="39"/>
      <c r="AC321" s="39"/>
      <c r="AD321" s="39"/>
      <c r="AE321" s="39"/>
      <c r="AR321" s="234" t="s">
        <v>3068</v>
      </c>
      <c r="AT321" s="234" t="s">
        <v>169</v>
      </c>
      <c r="AU321" s="234" t="s">
        <v>86</v>
      </c>
      <c r="AY321" s="18" t="s">
        <v>167</v>
      </c>
      <c r="BE321" s="235">
        <f>IF(O321="základní",K321,0)</f>
        <v>0</v>
      </c>
      <c r="BF321" s="235">
        <f>IF(O321="snížená",K321,0)</f>
        <v>0</v>
      </c>
      <c r="BG321" s="235">
        <f>IF(O321="zákl. přenesená",K321,0)</f>
        <v>0</v>
      </c>
      <c r="BH321" s="235">
        <f>IF(O321="sníž. přenesená",K321,0)</f>
        <v>0</v>
      </c>
      <c r="BI321" s="235">
        <f>IF(O321="nulová",K321,0)</f>
        <v>0</v>
      </c>
      <c r="BJ321" s="18" t="s">
        <v>86</v>
      </c>
      <c r="BK321" s="235">
        <f>ROUND(P321*H321,2)</f>
        <v>0</v>
      </c>
      <c r="BL321" s="18" t="s">
        <v>3068</v>
      </c>
      <c r="BM321" s="234" t="s">
        <v>3275</v>
      </c>
    </row>
    <row r="322" s="2" customFormat="1">
      <c r="A322" s="39"/>
      <c r="B322" s="40"/>
      <c r="C322" s="41"/>
      <c r="D322" s="236" t="s">
        <v>176</v>
      </c>
      <c r="E322" s="41"/>
      <c r="F322" s="237" t="s">
        <v>3081</v>
      </c>
      <c r="G322" s="41"/>
      <c r="H322" s="41"/>
      <c r="I322" s="238"/>
      <c r="J322" s="238"/>
      <c r="K322" s="41"/>
      <c r="L322" s="41"/>
      <c r="M322" s="45"/>
      <c r="N322" s="239"/>
      <c r="O322" s="240"/>
      <c r="P322" s="92"/>
      <c r="Q322" s="92"/>
      <c r="R322" s="92"/>
      <c r="S322" s="92"/>
      <c r="T322" s="92"/>
      <c r="U322" s="92"/>
      <c r="V322" s="92"/>
      <c r="W322" s="92"/>
      <c r="X322" s="93"/>
      <c r="Y322" s="39"/>
      <c r="Z322" s="39"/>
      <c r="AA322" s="39"/>
      <c r="AB322" s="39"/>
      <c r="AC322" s="39"/>
      <c r="AD322" s="39"/>
      <c r="AE322" s="39"/>
      <c r="AT322" s="18" t="s">
        <v>176</v>
      </c>
      <c r="AU322" s="18" t="s">
        <v>86</v>
      </c>
    </row>
    <row r="323" s="2" customFormat="1">
      <c r="A323" s="39"/>
      <c r="B323" s="40"/>
      <c r="C323" s="41"/>
      <c r="D323" s="241" t="s">
        <v>178</v>
      </c>
      <c r="E323" s="41"/>
      <c r="F323" s="242" t="s">
        <v>3082</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178</v>
      </c>
      <c r="AU323" s="18" t="s">
        <v>86</v>
      </c>
    </row>
    <row r="324" s="2" customFormat="1">
      <c r="A324" s="39"/>
      <c r="B324" s="40"/>
      <c r="C324" s="41"/>
      <c r="D324" s="236" t="s">
        <v>186</v>
      </c>
      <c r="E324" s="41"/>
      <c r="F324" s="243" t="s">
        <v>3083</v>
      </c>
      <c r="G324" s="41"/>
      <c r="H324" s="41"/>
      <c r="I324" s="238"/>
      <c r="J324" s="238"/>
      <c r="K324" s="41"/>
      <c r="L324" s="41"/>
      <c r="M324" s="45"/>
      <c r="N324" s="264"/>
      <c r="O324" s="265"/>
      <c r="P324" s="266"/>
      <c r="Q324" s="266"/>
      <c r="R324" s="266"/>
      <c r="S324" s="266"/>
      <c r="T324" s="266"/>
      <c r="U324" s="266"/>
      <c r="V324" s="266"/>
      <c r="W324" s="266"/>
      <c r="X324" s="267"/>
      <c r="Y324" s="39"/>
      <c r="Z324" s="39"/>
      <c r="AA324" s="39"/>
      <c r="AB324" s="39"/>
      <c r="AC324" s="39"/>
      <c r="AD324" s="39"/>
      <c r="AE324" s="39"/>
      <c r="AT324" s="18" t="s">
        <v>186</v>
      </c>
      <c r="AU324" s="18" t="s">
        <v>86</v>
      </c>
    </row>
    <row r="325" s="2" customFormat="1" ht="6.96" customHeight="1">
      <c r="A325" s="39"/>
      <c r="B325" s="67"/>
      <c r="C325" s="68"/>
      <c r="D325" s="68"/>
      <c r="E325" s="68"/>
      <c r="F325" s="68"/>
      <c r="G325" s="68"/>
      <c r="H325" s="68"/>
      <c r="I325" s="68"/>
      <c r="J325" s="68"/>
      <c r="K325" s="68"/>
      <c r="L325" s="68"/>
      <c r="M325" s="45"/>
      <c r="N325" s="39"/>
      <c r="P325" s="39"/>
      <c r="Q325" s="39"/>
      <c r="R325" s="39"/>
      <c r="S325" s="39"/>
      <c r="T325" s="39"/>
      <c r="U325" s="39"/>
      <c r="V325" s="39"/>
      <c r="W325" s="39"/>
      <c r="X325" s="39"/>
      <c r="Y325" s="39"/>
      <c r="Z325" s="39"/>
      <c r="AA325" s="39"/>
      <c r="AB325" s="39"/>
      <c r="AC325" s="39"/>
      <c r="AD325" s="39"/>
      <c r="AE325" s="39"/>
    </row>
  </sheetData>
  <sheetProtection sheet="1" autoFilter="0" formatColumns="0" formatRows="0" objects="1" scenarios="1" spinCount="100000" saltValue="ekJI7RZKeJhPw26nLEbV4wfEsINxgqKSmtzNu/PGeJukGx225wIvbjYX1mSDjdTHpmLQTNpauCjKxZyRiqJVGg==" hashValue="BWZh3ZWsR0cEAU395aNFCiTz/y6ZPdE/aLTXCFbOJiodYfezPTBj26xj7np+h4CGzzBhOqLqbFjnzi39ynfumg==" algorithmName="SHA-512" password="CC35"/>
  <autoFilter ref="C121:L324"/>
  <mergeCells count="9">
    <mergeCell ref="E7:H7"/>
    <mergeCell ref="E9:H9"/>
    <mergeCell ref="E18:H18"/>
    <mergeCell ref="E27:H27"/>
    <mergeCell ref="E85:H85"/>
    <mergeCell ref="E87:H87"/>
    <mergeCell ref="E112:H112"/>
    <mergeCell ref="E114:H114"/>
    <mergeCell ref="M2:Z2"/>
  </mergeCells>
  <hyperlinks>
    <hyperlink ref="F127" r:id="rId1" display="https://podminky.urs.cz/item/CS_URS_2023_02/741110002"/>
    <hyperlink ref="F133" r:id="rId2" display="https://podminky.urs.cz/item/CS_URS_2023_02/741112111"/>
    <hyperlink ref="F138" r:id="rId3" display="https://podminky.urs.cz/item/CS_URS_2023_02/741120301"/>
    <hyperlink ref="F145" r:id="rId4" display="https://podminky.urs.cz/item/CS_URS_2023_02/741122122"/>
    <hyperlink ref="F151" r:id="rId5" display="https://podminky.urs.cz/item/CS_URS_2023_02/741122122"/>
    <hyperlink ref="F157" r:id="rId6" display="https://podminky.urs.cz/item/CS_URS_2023_02/741122143"/>
    <hyperlink ref="F163" r:id="rId7" display="https://podminky.urs.cz/item/CS_URS_2023_02/741210002"/>
    <hyperlink ref="F168" r:id="rId8" display="https://podminky.urs.cz/item/CS_URS_2023_02/741310031"/>
    <hyperlink ref="F173" r:id="rId9" display="https://podminky.urs.cz/item/CS_URS_2023_02/741313082"/>
    <hyperlink ref="F178" r:id="rId10" display="https://podminky.urs.cz/item/CS_URS_2023_02/741372153"/>
    <hyperlink ref="F187" r:id="rId11" display="https://podminky.urs.cz/item/CS_URS_2023_02/210100259"/>
    <hyperlink ref="F202" r:id="rId12" display="https://podminky.urs.cz/item/CS_URS_2023_02/210220022"/>
    <hyperlink ref="F210" r:id="rId13" display="https://podminky.urs.cz/item/CS_URS_2023_02/210220301"/>
    <hyperlink ref="F215" r:id="rId14" display="https://podminky.urs.cz/item/CS_URS_2023_02/210812065"/>
    <hyperlink ref="F230" r:id="rId15" display="https://podminky.urs.cz/item/CS_URS_2023_02/460010024"/>
    <hyperlink ref="F233" r:id="rId16" display="https://podminky.urs.cz/item/CS_URS_2023_02/460131113"/>
    <hyperlink ref="F238" r:id="rId17" display="https://podminky.urs.cz/item/CS_URS_2023_02/460161172"/>
    <hyperlink ref="F242" r:id="rId18" display="https://podminky.urs.cz/item/CS_URS_2023_02/460161272"/>
    <hyperlink ref="F246" r:id="rId19" display="https://podminky.urs.cz/item/CS_URS_2023_02/460161482"/>
    <hyperlink ref="F250" r:id="rId20" display="https://podminky.urs.cz/item/CS_URS_2023_02/460341113"/>
    <hyperlink ref="F253" r:id="rId21" display="https://podminky.urs.cz/item/CS_URS_2023_02/460341121"/>
    <hyperlink ref="F258" r:id="rId22" display="https://podminky.urs.cz/item/CS_URS_2023_02/460361111"/>
    <hyperlink ref="F262" r:id="rId23" display="https://podminky.urs.cz/item/CS_URS_2023_02/460431182"/>
    <hyperlink ref="F265" r:id="rId24" display="https://podminky.urs.cz/item/CS_URS_2023_02/460431282"/>
    <hyperlink ref="F268" r:id="rId25" display="https://podminky.urs.cz/item/CS_URS_2023_02/460431512"/>
    <hyperlink ref="F271" r:id="rId26" display="https://podminky.urs.cz/item/CS_URS_2023_02/460641111"/>
    <hyperlink ref="F276" r:id="rId27" display="https://podminky.urs.cz/item/CS_URS_2023_02/460661512"/>
    <hyperlink ref="F279" r:id="rId28" display="https://podminky.urs.cz/item/CS_URS_2023_02/460762111"/>
    <hyperlink ref="F285" r:id="rId29" display="https://podminky.urs.cz/item/CS_URS_2023_02/460791114"/>
    <hyperlink ref="F291" r:id="rId30" display="https://podminky.urs.cz/item/CS_URS_2023_02/460791212"/>
    <hyperlink ref="F297" r:id="rId31" display="https://podminky.urs.cz/item/CS_URS_2023_02/460791213"/>
    <hyperlink ref="F303" r:id="rId32" display="https://podminky.urs.cz/item/CS_URS_2023_02/460903219"/>
    <hyperlink ref="F308" r:id="rId33" display="https://podminky.urs.cz/item/CS_URS_2023_02/468081412"/>
    <hyperlink ref="F319" r:id="rId34" display="https://podminky.urs.cz/item/CS_URS_2023_02/HZS4212"/>
    <hyperlink ref="F323" r:id="rId35" display="https://podminky.urs.cz/item/CS_URS_2023_02/HZS4221"/>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125</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3276</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135</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136</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ROUND(K118,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ROUND((SUM(BE118:BE262)),  2)</f>
        <v>0</v>
      </c>
      <c r="G35" s="39"/>
      <c r="H35" s="39"/>
      <c r="I35" s="157">
        <v>0.20999999999999999</v>
      </c>
      <c r="J35" s="39"/>
      <c r="K35" s="152">
        <f>ROUND(((SUM(BE118:BE262))*I35),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ROUND((SUM(BF118:BF262)),  2)</f>
        <v>0</v>
      </c>
      <c r="G36" s="39"/>
      <c r="H36" s="39"/>
      <c r="I36" s="157">
        <v>0.14999999999999999</v>
      </c>
      <c r="J36" s="39"/>
      <c r="K36" s="152">
        <f>ROUND(((SUM(BF118:BF262))*I36),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ROUND((SUM(BG118:BG262)),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ROUND((SUM(BH118:BH262)),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ROUND((SUM(BI118:BI262)),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801 - Sadové úpravy</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Bc. Jana Kadlecová, DiS.</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Q118</f>
        <v>0</v>
      </c>
      <c r="J96" s="111">
        <f>R118</f>
        <v>0</v>
      </c>
      <c r="K96" s="111">
        <f>K118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Q119</f>
        <v>0</v>
      </c>
      <c r="J97" s="185">
        <f>R119</f>
        <v>0</v>
      </c>
      <c r="K97" s="185">
        <f>K119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Q120</f>
        <v>0</v>
      </c>
      <c r="J98" s="191">
        <f>R120</f>
        <v>0</v>
      </c>
      <c r="K98" s="191">
        <f>K120</f>
        <v>0</v>
      </c>
      <c r="L98" s="188"/>
      <c r="M98" s="192"/>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41"/>
      <c r="M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8"/>
      <c r="M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70"/>
      <c r="M104" s="64"/>
      <c r="S104" s="39"/>
      <c r="T104" s="39"/>
      <c r="U104" s="39"/>
      <c r="V104" s="39"/>
      <c r="W104" s="39"/>
      <c r="X104" s="39"/>
      <c r="Y104" s="39"/>
      <c r="Z104" s="39"/>
      <c r="AA104" s="39"/>
      <c r="AB104" s="39"/>
      <c r="AC104" s="39"/>
      <c r="AD104" s="39"/>
      <c r="AE104" s="39"/>
    </row>
    <row r="105" s="2" customFormat="1" ht="24.96" customHeight="1">
      <c r="A105" s="39"/>
      <c r="B105" s="40"/>
      <c r="C105" s="24" t="s">
        <v>148</v>
      </c>
      <c r="D105" s="41"/>
      <c r="E105" s="41"/>
      <c r="F105" s="41"/>
      <c r="G105" s="41"/>
      <c r="H105" s="41"/>
      <c r="I105" s="41"/>
      <c r="J105" s="41"/>
      <c r="K105" s="41"/>
      <c r="L105" s="41"/>
      <c r="M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12" customHeight="1">
      <c r="A107" s="39"/>
      <c r="B107" s="40"/>
      <c r="C107" s="33" t="s">
        <v>17</v>
      </c>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16.5" customHeight="1">
      <c r="A108" s="39"/>
      <c r="B108" s="40"/>
      <c r="C108" s="41"/>
      <c r="D108" s="41"/>
      <c r="E108" s="176" t="str">
        <f>E7</f>
        <v>Úpravy náměstí Republiky v rámci MPZ Tachov</v>
      </c>
      <c r="F108" s="33"/>
      <c r="G108" s="33"/>
      <c r="H108" s="33"/>
      <c r="I108" s="41"/>
      <c r="J108" s="41"/>
      <c r="K108" s="41"/>
      <c r="L108" s="41"/>
      <c r="M108" s="64"/>
      <c r="S108" s="39"/>
      <c r="T108" s="39"/>
      <c r="U108" s="39"/>
      <c r="V108" s="39"/>
      <c r="W108" s="39"/>
      <c r="X108" s="39"/>
      <c r="Y108" s="39"/>
      <c r="Z108" s="39"/>
      <c r="AA108" s="39"/>
      <c r="AB108" s="39"/>
      <c r="AC108" s="39"/>
      <c r="AD108" s="39"/>
      <c r="AE108" s="39"/>
    </row>
    <row r="109" s="2" customFormat="1" ht="12" customHeight="1">
      <c r="A109" s="39"/>
      <c r="B109" s="40"/>
      <c r="C109" s="33" t="s">
        <v>133</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SO 801 - Sadové úpravy</v>
      </c>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2" customHeight="1">
      <c r="A112" s="39"/>
      <c r="B112" s="40"/>
      <c r="C112" s="33" t="s">
        <v>21</v>
      </c>
      <c r="D112" s="41"/>
      <c r="E112" s="41"/>
      <c r="F112" s="28" t="str">
        <f>F12</f>
        <v>Tachov</v>
      </c>
      <c r="G112" s="41"/>
      <c r="H112" s="41"/>
      <c r="I112" s="33" t="s">
        <v>23</v>
      </c>
      <c r="J112" s="80" t="str">
        <f>IF(J12="","",J12)</f>
        <v>11. 12. 2023</v>
      </c>
      <c r="K112" s="41"/>
      <c r="L112" s="41"/>
      <c r="M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5.15" customHeight="1">
      <c r="A114" s="39"/>
      <c r="B114" s="40"/>
      <c r="C114" s="33" t="s">
        <v>25</v>
      </c>
      <c r="D114" s="41"/>
      <c r="E114" s="41"/>
      <c r="F114" s="28" t="str">
        <f>E15</f>
        <v>Město Tachov</v>
      </c>
      <c r="G114" s="41"/>
      <c r="H114" s="41"/>
      <c r="I114" s="33" t="s">
        <v>31</v>
      </c>
      <c r="J114" s="37" t="str">
        <f>E21</f>
        <v>Ing. Václav Lacyk</v>
      </c>
      <c r="K114" s="41"/>
      <c r="L114" s="41"/>
      <c r="M114" s="64"/>
      <c r="S114" s="39"/>
      <c r="T114" s="39"/>
      <c r="U114" s="39"/>
      <c r="V114" s="39"/>
      <c r="W114" s="39"/>
      <c r="X114" s="39"/>
      <c r="Y114" s="39"/>
      <c r="Z114" s="39"/>
      <c r="AA114" s="39"/>
      <c r="AB114" s="39"/>
      <c r="AC114" s="39"/>
      <c r="AD114" s="39"/>
      <c r="AE114" s="39"/>
    </row>
    <row r="115" s="2" customFormat="1" ht="25.65" customHeight="1">
      <c r="A115" s="39"/>
      <c r="B115" s="40"/>
      <c r="C115" s="33" t="s">
        <v>29</v>
      </c>
      <c r="D115" s="41"/>
      <c r="E115" s="41"/>
      <c r="F115" s="28" t="str">
        <f>IF(E18="","",E18)</f>
        <v>Vyplň údaj</v>
      </c>
      <c r="G115" s="41"/>
      <c r="H115" s="41"/>
      <c r="I115" s="33" t="s">
        <v>33</v>
      </c>
      <c r="J115" s="37" t="str">
        <f>E24</f>
        <v>Bc. Jana Kadlecová, DiS.</v>
      </c>
      <c r="K115" s="41"/>
      <c r="L115" s="41"/>
      <c r="M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11" customFormat="1" ht="29.28" customHeight="1">
      <c r="A117" s="193"/>
      <c r="B117" s="194"/>
      <c r="C117" s="195" t="s">
        <v>149</v>
      </c>
      <c r="D117" s="196" t="s">
        <v>61</v>
      </c>
      <c r="E117" s="196" t="s">
        <v>57</v>
      </c>
      <c r="F117" s="196" t="s">
        <v>58</v>
      </c>
      <c r="G117" s="196" t="s">
        <v>150</v>
      </c>
      <c r="H117" s="196" t="s">
        <v>151</v>
      </c>
      <c r="I117" s="196" t="s">
        <v>152</v>
      </c>
      <c r="J117" s="196" t="s">
        <v>153</v>
      </c>
      <c r="K117" s="196" t="s">
        <v>143</v>
      </c>
      <c r="L117" s="197" t="s">
        <v>154</v>
      </c>
      <c r="M117" s="198"/>
      <c r="N117" s="101" t="s">
        <v>1</v>
      </c>
      <c r="O117" s="102" t="s">
        <v>40</v>
      </c>
      <c r="P117" s="102" t="s">
        <v>155</v>
      </c>
      <c r="Q117" s="102" t="s">
        <v>156</v>
      </c>
      <c r="R117" s="102" t="s">
        <v>157</v>
      </c>
      <c r="S117" s="102" t="s">
        <v>158</v>
      </c>
      <c r="T117" s="102" t="s">
        <v>159</v>
      </c>
      <c r="U117" s="102" t="s">
        <v>160</v>
      </c>
      <c r="V117" s="102" t="s">
        <v>161</v>
      </c>
      <c r="W117" s="102" t="s">
        <v>162</v>
      </c>
      <c r="X117" s="103" t="s">
        <v>163</v>
      </c>
      <c r="Y117" s="193"/>
      <c r="Z117" s="193"/>
      <c r="AA117" s="193"/>
      <c r="AB117" s="193"/>
      <c r="AC117" s="193"/>
      <c r="AD117" s="193"/>
      <c r="AE117" s="193"/>
    </row>
    <row r="118" s="2" customFormat="1" ht="22.8" customHeight="1">
      <c r="A118" s="39"/>
      <c r="B118" s="40"/>
      <c r="C118" s="108" t="s">
        <v>164</v>
      </c>
      <c r="D118" s="41"/>
      <c r="E118" s="41"/>
      <c r="F118" s="41"/>
      <c r="G118" s="41"/>
      <c r="H118" s="41"/>
      <c r="I118" s="41"/>
      <c r="J118" s="41"/>
      <c r="K118" s="199">
        <f>BK118</f>
        <v>0</v>
      </c>
      <c r="L118" s="41"/>
      <c r="M118" s="45"/>
      <c r="N118" s="104"/>
      <c r="O118" s="200"/>
      <c r="P118" s="105"/>
      <c r="Q118" s="201">
        <f>Q119</f>
        <v>0</v>
      </c>
      <c r="R118" s="201">
        <f>R119</f>
        <v>0</v>
      </c>
      <c r="S118" s="105"/>
      <c r="T118" s="202">
        <f>T119</f>
        <v>0</v>
      </c>
      <c r="U118" s="105"/>
      <c r="V118" s="202">
        <f>V119</f>
        <v>51.817472999999993</v>
      </c>
      <c r="W118" s="105"/>
      <c r="X118" s="203">
        <f>X119</f>
        <v>0</v>
      </c>
      <c r="Y118" s="39"/>
      <c r="Z118" s="39"/>
      <c r="AA118" s="39"/>
      <c r="AB118" s="39"/>
      <c r="AC118" s="39"/>
      <c r="AD118" s="39"/>
      <c r="AE118" s="39"/>
      <c r="AT118" s="18" t="s">
        <v>77</v>
      </c>
      <c r="AU118" s="18" t="s">
        <v>145</v>
      </c>
      <c r="BK118" s="204">
        <f>BK119</f>
        <v>0</v>
      </c>
    </row>
    <row r="119" s="12" customFormat="1" ht="25.92" customHeight="1">
      <c r="A119" s="12"/>
      <c r="B119" s="205"/>
      <c r="C119" s="206"/>
      <c r="D119" s="207" t="s">
        <v>77</v>
      </c>
      <c r="E119" s="208" t="s">
        <v>165</v>
      </c>
      <c r="F119" s="208" t="s">
        <v>166</v>
      </c>
      <c r="G119" s="206"/>
      <c r="H119" s="206"/>
      <c r="I119" s="209"/>
      <c r="J119" s="209"/>
      <c r="K119" s="210">
        <f>BK119</f>
        <v>0</v>
      </c>
      <c r="L119" s="206"/>
      <c r="M119" s="211"/>
      <c r="N119" s="212"/>
      <c r="O119" s="213"/>
      <c r="P119" s="213"/>
      <c r="Q119" s="214">
        <f>Q120</f>
        <v>0</v>
      </c>
      <c r="R119" s="214">
        <f>R120</f>
        <v>0</v>
      </c>
      <c r="S119" s="213"/>
      <c r="T119" s="215">
        <f>T120</f>
        <v>0</v>
      </c>
      <c r="U119" s="213"/>
      <c r="V119" s="215">
        <f>V120</f>
        <v>51.817472999999993</v>
      </c>
      <c r="W119" s="213"/>
      <c r="X119" s="216">
        <f>X120</f>
        <v>0</v>
      </c>
      <c r="Y119" s="12"/>
      <c r="Z119" s="12"/>
      <c r="AA119" s="12"/>
      <c r="AB119" s="12"/>
      <c r="AC119" s="12"/>
      <c r="AD119" s="12"/>
      <c r="AE119" s="12"/>
      <c r="AR119" s="217" t="s">
        <v>86</v>
      </c>
      <c r="AT119" s="218" t="s">
        <v>77</v>
      </c>
      <c r="AU119" s="218" t="s">
        <v>78</v>
      </c>
      <c r="AY119" s="217" t="s">
        <v>167</v>
      </c>
      <c r="BK119" s="219">
        <f>BK120</f>
        <v>0</v>
      </c>
    </row>
    <row r="120" s="12" customFormat="1" ht="22.8" customHeight="1">
      <c r="A120" s="12"/>
      <c r="B120" s="205"/>
      <c r="C120" s="206"/>
      <c r="D120" s="207" t="s">
        <v>77</v>
      </c>
      <c r="E120" s="220" t="s">
        <v>86</v>
      </c>
      <c r="F120" s="220" t="s">
        <v>168</v>
      </c>
      <c r="G120" s="206"/>
      <c r="H120" s="206"/>
      <c r="I120" s="209"/>
      <c r="J120" s="209"/>
      <c r="K120" s="221">
        <f>BK120</f>
        <v>0</v>
      </c>
      <c r="L120" s="206"/>
      <c r="M120" s="211"/>
      <c r="N120" s="212"/>
      <c r="O120" s="213"/>
      <c r="P120" s="213"/>
      <c r="Q120" s="214">
        <f>SUM(Q121:Q262)</f>
        <v>0</v>
      </c>
      <c r="R120" s="214">
        <f>SUM(R121:R262)</f>
        <v>0</v>
      </c>
      <c r="S120" s="213"/>
      <c r="T120" s="215">
        <f>SUM(T121:T262)</f>
        <v>0</v>
      </c>
      <c r="U120" s="213"/>
      <c r="V120" s="215">
        <f>SUM(V121:V262)</f>
        <v>51.817472999999993</v>
      </c>
      <c r="W120" s="213"/>
      <c r="X120" s="216">
        <f>SUM(X121:X262)</f>
        <v>0</v>
      </c>
      <c r="Y120" s="12"/>
      <c r="Z120" s="12"/>
      <c r="AA120" s="12"/>
      <c r="AB120" s="12"/>
      <c r="AC120" s="12"/>
      <c r="AD120" s="12"/>
      <c r="AE120" s="12"/>
      <c r="AR120" s="217" t="s">
        <v>86</v>
      </c>
      <c r="AT120" s="218" t="s">
        <v>77</v>
      </c>
      <c r="AU120" s="218" t="s">
        <v>86</v>
      </c>
      <c r="AY120" s="217" t="s">
        <v>167</v>
      </c>
      <c r="BK120" s="219">
        <f>SUM(BK121:BK262)</f>
        <v>0</v>
      </c>
    </row>
    <row r="121" s="2" customFormat="1" ht="37.8" customHeight="1">
      <c r="A121" s="39"/>
      <c r="B121" s="40"/>
      <c r="C121" s="222" t="s">
        <v>86</v>
      </c>
      <c r="D121" s="222" t="s">
        <v>169</v>
      </c>
      <c r="E121" s="223" t="s">
        <v>643</v>
      </c>
      <c r="F121" s="224" t="s">
        <v>644</v>
      </c>
      <c r="G121" s="225" t="s">
        <v>433</v>
      </c>
      <c r="H121" s="226">
        <v>36</v>
      </c>
      <c r="I121" s="227"/>
      <c r="J121" s="227"/>
      <c r="K121" s="228">
        <f>ROUND(P121*H121,2)</f>
        <v>0</v>
      </c>
      <c r="L121" s="224" t="s">
        <v>173</v>
      </c>
      <c r="M121" s="45"/>
      <c r="N121" s="229" t="s">
        <v>1</v>
      </c>
      <c r="O121" s="230" t="s">
        <v>41</v>
      </c>
      <c r="P121" s="231">
        <f>I121+J121</f>
        <v>0</v>
      </c>
      <c r="Q121" s="231">
        <f>ROUND(I121*H121,2)</f>
        <v>0</v>
      </c>
      <c r="R121" s="231">
        <f>ROUND(J121*H121,2)</f>
        <v>0</v>
      </c>
      <c r="S121" s="92"/>
      <c r="T121" s="232">
        <f>S121*H121</f>
        <v>0</v>
      </c>
      <c r="U121" s="232">
        <v>0</v>
      </c>
      <c r="V121" s="232">
        <f>U121*H121</f>
        <v>0</v>
      </c>
      <c r="W121" s="232">
        <v>0</v>
      </c>
      <c r="X121" s="233">
        <f>W121*H121</f>
        <v>0</v>
      </c>
      <c r="Y121" s="39"/>
      <c r="Z121" s="39"/>
      <c r="AA121" s="39"/>
      <c r="AB121" s="39"/>
      <c r="AC121" s="39"/>
      <c r="AD121" s="39"/>
      <c r="AE121" s="39"/>
      <c r="AR121" s="234" t="s">
        <v>174</v>
      </c>
      <c r="AT121" s="234" t="s">
        <v>169</v>
      </c>
      <c r="AU121" s="234" t="s">
        <v>88</v>
      </c>
      <c r="AY121" s="18" t="s">
        <v>167</v>
      </c>
      <c r="BE121" s="235">
        <f>IF(O121="základní",K121,0)</f>
        <v>0</v>
      </c>
      <c r="BF121" s="235">
        <f>IF(O121="snížená",K121,0)</f>
        <v>0</v>
      </c>
      <c r="BG121" s="235">
        <f>IF(O121="zákl. přenesená",K121,0)</f>
        <v>0</v>
      </c>
      <c r="BH121" s="235">
        <f>IF(O121="sníž. přenesená",K121,0)</f>
        <v>0</v>
      </c>
      <c r="BI121" s="235">
        <f>IF(O121="nulová",K121,0)</f>
        <v>0</v>
      </c>
      <c r="BJ121" s="18" t="s">
        <v>86</v>
      </c>
      <c r="BK121" s="235">
        <f>ROUND(P121*H121,2)</f>
        <v>0</v>
      </c>
      <c r="BL121" s="18" t="s">
        <v>174</v>
      </c>
      <c r="BM121" s="234" t="s">
        <v>3277</v>
      </c>
    </row>
    <row r="122" s="2" customFormat="1">
      <c r="A122" s="39"/>
      <c r="B122" s="40"/>
      <c r="C122" s="41"/>
      <c r="D122" s="236" t="s">
        <v>176</v>
      </c>
      <c r="E122" s="41"/>
      <c r="F122" s="237" t="s">
        <v>646</v>
      </c>
      <c r="G122" s="41"/>
      <c r="H122" s="41"/>
      <c r="I122" s="238"/>
      <c r="J122" s="238"/>
      <c r="K122" s="41"/>
      <c r="L122" s="41"/>
      <c r="M122" s="45"/>
      <c r="N122" s="239"/>
      <c r="O122" s="240"/>
      <c r="P122" s="92"/>
      <c r="Q122" s="92"/>
      <c r="R122" s="92"/>
      <c r="S122" s="92"/>
      <c r="T122" s="92"/>
      <c r="U122" s="92"/>
      <c r="V122" s="92"/>
      <c r="W122" s="92"/>
      <c r="X122" s="93"/>
      <c r="Y122" s="39"/>
      <c r="Z122" s="39"/>
      <c r="AA122" s="39"/>
      <c r="AB122" s="39"/>
      <c r="AC122" s="39"/>
      <c r="AD122" s="39"/>
      <c r="AE122" s="39"/>
      <c r="AT122" s="18" t="s">
        <v>176</v>
      </c>
      <c r="AU122" s="18" t="s">
        <v>88</v>
      </c>
    </row>
    <row r="123" s="2" customFormat="1">
      <c r="A123" s="39"/>
      <c r="B123" s="40"/>
      <c r="C123" s="41"/>
      <c r="D123" s="241" t="s">
        <v>178</v>
      </c>
      <c r="E123" s="41"/>
      <c r="F123" s="242" t="s">
        <v>2115</v>
      </c>
      <c r="G123" s="41"/>
      <c r="H123" s="41"/>
      <c r="I123" s="238"/>
      <c r="J123" s="238"/>
      <c r="K123" s="41"/>
      <c r="L123" s="41"/>
      <c r="M123" s="45"/>
      <c r="N123" s="239"/>
      <c r="O123" s="240"/>
      <c r="P123" s="92"/>
      <c r="Q123" s="92"/>
      <c r="R123" s="92"/>
      <c r="S123" s="92"/>
      <c r="T123" s="92"/>
      <c r="U123" s="92"/>
      <c r="V123" s="92"/>
      <c r="W123" s="92"/>
      <c r="X123" s="93"/>
      <c r="Y123" s="39"/>
      <c r="Z123" s="39"/>
      <c r="AA123" s="39"/>
      <c r="AB123" s="39"/>
      <c r="AC123" s="39"/>
      <c r="AD123" s="39"/>
      <c r="AE123" s="39"/>
      <c r="AT123" s="18" t="s">
        <v>178</v>
      </c>
      <c r="AU123" s="18" t="s">
        <v>88</v>
      </c>
    </row>
    <row r="124" s="2" customFormat="1" ht="37.8" customHeight="1">
      <c r="A124" s="39"/>
      <c r="B124" s="40"/>
      <c r="C124" s="222" t="s">
        <v>88</v>
      </c>
      <c r="D124" s="222" t="s">
        <v>169</v>
      </c>
      <c r="E124" s="223" t="s">
        <v>653</v>
      </c>
      <c r="F124" s="224" t="s">
        <v>654</v>
      </c>
      <c r="G124" s="225" t="s">
        <v>433</v>
      </c>
      <c r="H124" s="226">
        <v>360</v>
      </c>
      <c r="I124" s="227"/>
      <c r="J124" s="227"/>
      <c r="K124" s="228">
        <f>ROUND(P124*H124,2)</f>
        <v>0</v>
      </c>
      <c r="L124" s="224" t="s">
        <v>173</v>
      </c>
      <c r="M124" s="45"/>
      <c r="N124" s="229" t="s">
        <v>1</v>
      </c>
      <c r="O124" s="230" t="s">
        <v>41</v>
      </c>
      <c r="P124" s="231">
        <f>I124+J124</f>
        <v>0</v>
      </c>
      <c r="Q124" s="231">
        <f>ROUND(I124*H124,2)</f>
        <v>0</v>
      </c>
      <c r="R124" s="231">
        <f>ROUND(J124*H124,2)</f>
        <v>0</v>
      </c>
      <c r="S124" s="92"/>
      <c r="T124" s="232">
        <f>S124*H124</f>
        <v>0</v>
      </c>
      <c r="U124" s="232">
        <v>0</v>
      </c>
      <c r="V124" s="232">
        <f>U124*H124</f>
        <v>0</v>
      </c>
      <c r="W124" s="232">
        <v>0</v>
      </c>
      <c r="X124" s="233">
        <f>W124*H124</f>
        <v>0</v>
      </c>
      <c r="Y124" s="39"/>
      <c r="Z124" s="39"/>
      <c r="AA124" s="39"/>
      <c r="AB124" s="39"/>
      <c r="AC124" s="39"/>
      <c r="AD124" s="39"/>
      <c r="AE124" s="39"/>
      <c r="AR124" s="234" t="s">
        <v>174</v>
      </c>
      <c r="AT124" s="234" t="s">
        <v>169</v>
      </c>
      <c r="AU124" s="234" t="s">
        <v>88</v>
      </c>
      <c r="AY124" s="18" t="s">
        <v>167</v>
      </c>
      <c r="BE124" s="235">
        <f>IF(O124="základní",K124,0)</f>
        <v>0</v>
      </c>
      <c r="BF124" s="235">
        <f>IF(O124="snížená",K124,0)</f>
        <v>0</v>
      </c>
      <c r="BG124" s="235">
        <f>IF(O124="zákl. přenesená",K124,0)</f>
        <v>0</v>
      </c>
      <c r="BH124" s="235">
        <f>IF(O124="sníž. přenesená",K124,0)</f>
        <v>0</v>
      </c>
      <c r="BI124" s="235">
        <f>IF(O124="nulová",K124,0)</f>
        <v>0</v>
      </c>
      <c r="BJ124" s="18" t="s">
        <v>86</v>
      </c>
      <c r="BK124" s="235">
        <f>ROUND(P124*H124,2)</f>
        <v>0</v>
      </c>
      <c r="BL124" s="18" t="s">
        <v>174</v>
      </c>
      <c r="BM124" s="234" t="s">
        <v>3278</v>
      </c>
    </row>
    <row r="125" s="2" customFormat="1">
      <c r="A125" s="39"/>
      <c r="B125" s="40"/>
      <c r="C125" s="41"/>
      <c r="D125" s="236" t="s">
        <v>176</v>
      </c>
      <c r="E125" s="41"/>
      <c r="F125" s="237" t="s">
        <v>656</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176</v>
      </c>
      <c r="AU125" s="18" t="s">
        <v>88</v>
      </c>
    </row>
    <row r="126" s="2" customFormat="1">
      <c r="A126" s="39"/>
      <c r="B126" s="40"/>
      <c r="C126" s="41"/>
      <c r="D126" s="241" t="s">
        <v>178</v>
      </c>
      <c r="E126" s="41"/>
      <c r="F126" s="242" t="s">
        <v>3279</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178</v>
      </c>
      <c r="AU126" s="18" t="s">
        <v>88</v>
      </c>
    </row>
    <row r="127" s="2" customFormat="1">
      <c r="A127" s="39"/>
      <c r="B127" s="40"/>
      <c r="C127" s="41"/>
      <c r="D127" s="236" t="s">
        <v>186</v>
      </c>
      <c r="E127" s="41"/>
      <c r="F127" s="243" t="s">
        <v>3280</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186</v>
      </c>
      <c r="AU127" s="18" t="s">
        <v>88</v>
      </c>
    </row>
    <row r="128" s="13" customFormat="1">
      <c r="A128" s="13"/>
      <c r="B128" s="244"/>
      <c r="C128" s="245"/>
      <c r="D128" s="236" t="s">
        <v>304</v>
      </c>
      <c r="E128" s="268" t="s">
        <v>1</v>
      </c>
      <c r="F128" s="246" t="s">
        <v>3281</v>
      </c>
      <c r="G128" s="245"/>
      <c r="H128" s="247">
        <v>360</v>
      </c>
      <c r="I128" s="248"/>
      <c r="J128" s="248"/>
      <c r="K128" s="245"/>
      <c r="L128" s="245"/>
      <c r="M128" s="249"/>
      <c r="N128" s="250"/>
      <c r="O128" s="251"/>
      <c r="P128" s="251"/>
      <c r="Q128" s="251"/>
      <c r="R128" s="251"/>
      <c r="S128" s="251"/>
      <c r="T128" s="251"/>
      <c r="U128" s="251"/>
      <c r="V128" s="251"/>
      <c r="W128" s="251"/>
      <c r="X128" s="252"/>
      <c r="Y128" s="13"/>
      <c r="Z128" s="13"/>
      <c r="AA128" s="13"/>
      <c r="AB128" s="13"/>
      <c r="AC128" s="13"/>
      <c r="AD128" s="13"/>
      <c r="AE128" s="13"/>
      <c r="AT128" s="253" t="s">
        <v>304</v>
      </c>
      <c r="AU128" s="253" t="s">
        <v>88</v>
      </c>
      <c r="AV128" s="13" t="s">
        <v>88</v>
      </c>
      <c r="AW128" s="13" t="s">
        <v>5</v>
      </c>
      <c r="AX128" s="13" t="s">
        <v>86</v>
      </c>
      <c r="AY128" s="253" t="s">
        <v>167</v>
      </c>
    </row>
    <row r="129" s="2" customFormat="1" ht="24.15" customHeight="1">
      <c r="A129" s="39"/>
      <c r="B129" s="40"/>
      <c r="C129" s="222" t="s">
        <v>188</v>
      </c>
      <c r="D129" s="222" t="s">
        <v>169</v>
      </c>
      <c r="E129" s="223" t="s">
        <v>2109</v>
      </c>
      <c r="F129" s="224" t="s">
        <v>2110</v>
      </c>
      <c r="G129" s="225" t="s">
        <v>433</v>
      </c>
      <c r="H129" s="226">
        <v>36</v>
      </c>
      <c r="I129" s="227"/>
      <c r="J129" s="227"/>
      <c r="K129" s="228">
        <f>ROUND(P129*H129,2)</f>
        <v>0</v>
      </c>
      <c r="L129" s="224" t="s">
        <v>173</v>
      </c>
      <c r="M129" s="45"/>
      <c r="N129" s="229" t="s">
        <v>1</v>
      </c>
      <c r="O129" s="230" t="s">
        <v>41</v>
      </c>
      <c r="P129" s="231">
        <f>I129+J129</f>
        <v>0</v>
      </c>
      <c r="Q129" s="231">
        <f>ROUND(I129*H129,2)</f>
        <v>0</v>
      </c>
      <c r="R129" s="231">
        <f>ROUND(J129*H129,2)</f>
        <v>0</v>
      </c>
      <c r="S129" s="92"/>
      <c r="T129" s="232">
        <f>S129*H129</f>
        <v>0</v>
      </c>
      <c r="U129" s="232">
        <v>0</v>
      </c>
      <c r="V129" s="232">
        <f>U129*H129</f>
        <v>0</v>
      </c>
      <c r="W129" s="232">
        <v>0</v>
      </c>
      <c r="X129" s="233">
        <f>W129*H129</f>
        <v>0</v>
      </c>
      <c r="Y129" s="39"/>
      <c r="Z129" s="39"/>
      <c r="AA129" s="39"/>
      <c r="AB129" s="39"/>
      <c r="AC129" s="39"/>
      <c r="AD129" s="39"/>
      <c r="AE129" s="39"/>
      <c r="AR129" s="234" t="s">
        <v>174</v>
      </c>
      <c r="AT129" s="234" t="s">
        <v>169</v>
      </c>
      <c r="AU129" s="234" t="s">
        <v>88</v>
      </c>
      <c r="AY129" s="18" t="s">
        <v>167</v>
      </c>
      <c r="BE129" s="235">
        <f>IF(O129="základní",K129,0)</f>
        <v>0</v>
      </c>
      <c r="BF129" s="235">
        <f>IF(O129="snížená",K129,0)</f>
        <v>0</v>
      </c>
      <c r="BG129" s="235">
        <f>IF(O129="zákl. přenesená",K129,0)</f>
        <v>0</v>
      </c>
      <c r="BH129" s="235">
        <f>IF(O129="sníž. přenesená",K129,0)</f>
        <v>0</v>
      </c>
      <c r="BI129" s="235">
        <f>IF(O129="nulová",K129,0)</f>
        <v>0</v>
      </c>
      <c r="BJ129" s="18" t="s">
        <v>86</v>
      </c>
      <c r="BK129" s="235">
        <f>ROUND(P129*H129,2)</f>
        <v>0</v>
      </c>
      <c r="BL129" s="18" t="s">
        <v>174</v>
      </c>
      <c r="BM129" s="234" t="s">
        <v>3282</v>
      </c>
    </row>
    <row r="130" s="2" customFormat="1">
      <c r="A130" s="39"/>
      <c r="B130" s="40"/>
      <c r="C130" s="41"/>
      <c r="D130" s="236" t="s">
        <v>176</v>
      </c>
      <c r="E130" s="41"/>
      <c r="F130" s="237" t="s">
        <v>3283</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176</v>
      </c>
      <c r="AU130" s="18" t="s">
        <v>88</v>
      </c>
    </row>
    <row r="131" s="2" customFormat="1">
      <c r="A131" s="39"/>
      <c r="B131" s="40"/>
      <c r="C131" s="41"/>
      <c r="D131" s="241" t="s">
        <v>178</v>
      </c>
      <c r="E131" s="41"/>
      <c r="F131" s="242" t="s">
        <v>2112</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178</v>
      </c>
      <c r="AU131" s="18" t="s">
        <v>88</v>
      </c>
    </row>
    <row r="132" s="2" customFormat="1" ht="33" customHeight="1">
      <c r="A132" s="39"/>
      <c r="B132" s="40"/>
      <c r="C132" s="222" t="s">
        <v>174</v>
      </c>
      <c r="D132" s="222" t="s">
        <v>169</v>
      </c>
      <c r="E132" s="223" t="s">
        <v>2117</v>
      </c>
      <c r="F132" s="224" t="s">
        <v>2118</v>
      </c>
      <c r="G132" s="225" t="s">
        <v>348</v>
      </c>
      <c r="H132" s="226">
        <v>54</v>
      </c>
      <c r="I132" s="227"/>
      <c r="J132" s="227"/>
      <c r="K132" s="228">
        <f>ROUND(P132*H132,2)</f>
        <v>0</v>
      </c>
      <c r="L132" s="224" t="s">
        <v>173</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174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3284</v>
      </c>
    </row>
    <row r="133" s="2" customFormat="1">
      <c r="A133" s="39"/>
      <c r="B133" s="40"/>
      <c r="C133" s="41"/>
      <c r="D133" s="236" t="s">
        <v>176</v>
      </c>
      <c r="E133" s="41"/>
      <c r="F133" s="237" t="s">
        <v>1269</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2120</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13" customFormat="1">
      <c r="A135" s="13"/>
      <c r="B135" s="244"/>
      <c r="C135" s="245"/>
      <c r="D135" s="236" t="s">
        <v>304</v>
      </c>
      <c r="E135" s="268" t="s">
        <v>1</v>
      </c>
      <c r="F135" s="246" t="s">
        <v>3285</v>
      </c>
      <c r="G135" s="245"/>
      <c r="H135" s="247">
        <v>54</v>
      </c>
      <c r="I135" s="248"/>
      <c r="J135" s="248"/>
      <c r="K135" s="245"/>
      <c r="L135" s="245"/>
      <c r="M135" s="249"/>
      <c r="N135" s="250"/>
      <c r="O135" s="251"/>
      <c r="P135" s="251"/>
      <c r="Q135" s="251"/>
      <c r="R135" s="251"/>
      <c r="S135" s="251"/>
      <c r="T135" s="251"/>
      <c r="U135" s="251"/>
      <c r="V135" s="251"/>
      <c r="W135" s="251"/>
      <c r="X135" s="252"/>
      <c r="Y135" s="13"/>
      <c r="Z135" s="13"/>
      <c r="AA135" s="13"/>
      <c r="AB135" s="13"/>
      <c r="AC135" s="13"/>
      <c r="AD135" s="13"/>
      <c r="AE135" s="13"/>
      <c r="AT135" s="253" t="s">
        <v>304</v>
      </c>
      <c r="AU135" s="253" t="s">
        <v>88</v>
      </c>
      <c r="AV135" s="13" t="s">
        <v>88</v>
      </c>
      <c r="AW135" s="13" t="s">
        <v>5</v>
      </c>
      <c r="AX135" s="13" t="s">
        <v>86</v>
      </c>
      <c r="AY135" s="253" t="s">
        <v>167</v>
      </c>
    </row>
    <row r="136" s="2" customFormat="1" ht="37.8" customHeight="1">
      <c r="A136" s="39"/>
      <c r="B136" s="40"/>
      <c r="C136" s="222" t="s">
        <v>201</v>
      </c>
      <c r="D136" s="222" t="s">
        <v>169</v>
      </c>
      <c r="E136" s="223" t="s">
        <v>3286</v>
      </c>
      <c r="F136" s="224" t="s">
        <v>3287</v>
      </c>
      <c r="G136" s="225" t="s">
        <v>182</v>
      </c>
      <c r="H136" s="226">
        <v>9</v>
      </c>
      <c r="I136" s="227"/>
      <c r="J136" s="227"/>
      <c r="K136" s="228">
        <f>ROUND(P136*H136,2)</f>
        <v>0</v>
      </c>
      <c r="L136" s="224" t="s">
        <v>173</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174</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174</v>
      </c>
      <c r="BM136" s="234" t="s">
        <v>3288</v>
      </c>
    </row>
    <row r="137" s="2" customFormat="1">
      <c r="A137" s="39"/>
      <c r="B137" s="40"/>
      <c r="C137" s="41"/>
      <c r="D137" s="236" t="s">
        <v>176</v>
      </c>
      <c r="E137" s="41"/>
      <c r="F137" s="237" t="s">
        <v>3289</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3290</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2" customFormat="1" ht="37.8" customHeight="1">
      <c r="A139" s="39"/>
      <c r="B139" s="40"/>
      <c r="C139" s="222" t="s">
        <v>208</v>
      </c>
      <c r="D139" s="222" t="s">
        <v>169</v>
      </c>
      <c r="E139" s="223" t="s">
        <v>359</v>
      </c>
      <c r="F139" s="224" t="s">
        <v>360</v>
      </c>
      <c r="G139" s="225" t="s">
        <v>182</v>
      </c>
      <c r="H139" s="226">
        <v>130</v>
      </c>
      <c r="I139" s="227"/>
      <c r="J139" s="227"/>
      <c r="K139" s="228">
        <f>ROUND(P139*H139,2)</f>
        <v>0</v>
      </c>
      <c r="L139" s="224" t="s">
        <v>173</v>
      </c>
      <c r="M139" s="45"/>
      <c r="N139" s="229" t="s">
        <v>1</v>
      </c>
      <c r="O139" s="230" t="s">
        <v>41</v>
      </c>
      <c r="P139" s="231">
        <f>I139+J139</f>
        <v>0</v>
      </c>
      <c r="Q139" s="231">
        <f>ROUND(I139*H139,2)</f>
        <v>0</v>
      </c>
      <c r="R139" s="231">
        <f>ROUND(J139*H139,2)</f>
        <v>0</v>
      </c>
      <c r="S139" s="92"/>
      <c r="T139" s="232">
        <f>S139*H139</f>
        <v>0</v>
      </c>
      <c r="U139" s="232">
        <v>0</v>
      </c>
      <c r="V139" s="232">
        <f>U139*H139</f>
        <v>0</v>
      </c>
      <c r="W139" s="232">
        <v>0</v>
      </c>
      <c r="X139" s="233">
        <f>W139*H139</f>
        <v>0</v>
      </c>
      <c r="Y139" s="39"/>
      <c r="Z139" s="39"/>
      <c r="AA139" s="39"/>
      <c r="AB139" s="39"/>
      <c r="AC139" s="39"/>
      <c r="AD139" s="39"/>
      <c r="AE139" s="39"/>
      <c r="AR139" s="234" t="s">
        <v>174</v>
      </c>
      <c r="AT139" s="234" t="s">
        <v>169</v>
      </c>
      <c r="AU139" s="234" t="s">
        <v>88</v>
      </c>
      <c r="AY139" s="18" t="s">
        <v>167</v>
      </c>
      <c r="BE139" s="235">
        <f>IF(O139="základní",K139,0)</f>
        <v>0</v>
      </c>
      <c r="BF139" s="235">
        <f>IF(O139="snížená",K139,0)</f>
        <v>0</v>
      </c>
      <c r="BG139" s="235">
        <f>IF(O139="zákl. přenesená",K139,0)</f>
        <v>0</v>
      </c>
      <c r="BH139" s="235">
        <f>IF(O139="sníž. přenesená",K139,0)</f>
        <v>0</v>
      </c>
      <c r="BI139" s="235">
        <f>IF(O139="nulová",K139,0)</f>
        <v>0</v>
      </c>
      <c r="BJ139" s="18" t="s">
        <v>86</v>
      </c>
      <c r="BK139" s="235">
        <f>ROUND(P139*H139,2)</f>
        <v>0</v>
      </c>
      <c r="BL139" s="18" t="s">
        <v>174</v>
      </c>
      <c r="BM139" s="234" t="s">
        <v>3291</v>
      </c>
    </row>
    <row r="140" s="2" customFormat="1">
      <c r="A140" s="39"/>
      <c r="B140" s="40"/>
      <c r="C140" s="41"/>
      <c r="D140" s="236" t="s">
        <v>176</v>
      </c>
      <c r="E140" s="41"/>
      <c r="F140" s="237" t="s">
        <v>362</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176</v>
      </c>
      <c r="AU140" s="18" t="s">
        <v>88</v>
      </c>
    </row>
    <row r="141" s="2" customFormat="1">
      <c r="A141" s="39"/>
      <c r="B141" s="40"/>
      <c r="C141" s="41"/>
      <c r="D141" s="241" t="s">
        <v>178</v>
      </c>
      <c r="E141" s="41"/>
      <c r="F141" s="242" t="s">
        <v>363</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178</v>
      </c>
      <c r="AU141" s="18" t="s">
        <v>88</v>
      </c>
    </row>
    <row r="142" s="2" customFormat="1" ht="24.15" customHeight="1">
      <c r="A142" s="39"/>
      <c r="B142" s="40"/>
      <c r="C142" s="222" t="s">
        <v>215</v>
      </c>
      <c r="D142" s="222" t="s">
        <v>169</v>
      </c>
      <c r="E142" s="223" t="s">
        <v>366</v>
      </c>
      <c r="F142" s="224" t="s">
        <v>367</v>
      </c>
      <c r="G142" s="225" t="s">
        <v>172</v>
      </c>
      <c r="H142" s="226">
        <v>37</v>
      </c>
      <c r="I142" s="227"/>
      <c r="J142" s="227"/>
      <c r="K142" s="228">
        <f>ROUND(P142*H142,2)</f>
        <v>0</v>
      </c>
      <c r="L142" s="224" t="s">
        <v>173</v>
      </c>
      <c r="M142" s="45"/>
      <c r="N142" s="229" t="s">
        <v>1</v>
      </c>
      <c r="O142" s="230" t="s">
        <v>41</v>
      </c>
      <c r="P142" s="231">
        <f>I142+J142</f>
        <v>0</v>
      </c>
      <c r="Q142" s="231">
        <f>ROUND(I142*H142,2)</f>
        <v>0</v>
      </c>
      <c r="R142" s="231">
        <f>ROUND(J142*H142,2)</f>
        <v>0</v>
      </c>
      <c r="S142" s="92"/>
      <c r="T142" s="232">
        <f>S142*H142</f>
        <v>0</v>
      </c>
      <c r="U142" s="232">
        <v>0</v>
      </c>
      <c r="V142" s="232">
        <f>U142*H142</f>
        <v>0</v>
      </c>
      <c r="W142" s="232">
        <v>0</v>
      </c>
      <c r="X142" s="233">
        <f>W142*H142</f>
        <v>0</v>
      </c>
      <c r="Y142" s="39"/>
      <c r="Z142" s="39"/>
      <c r="AA142" s="39"/>
      <c r="AB142" s="39"/>
      <c r="AC142" s="39"/>
      <c r="AD142" s="39"/>
      <c r="AE142" s="39"/>
      <c r="AR142" s="234" t="s">
        <v>174</v>
      </c>
      <c r="AT142" s="234" t="s">
        <v>169</v>
      </c>
      <c r="AU142" s="234" t="s">
        <v>88</v>
      </c>
      <c r="AY142" s="18" t="s">
        <v>167</v>
      </c>
      <c r="BE142" s="235">
        <f>IF(O142="základní",K142,0)</f>
        <v>0</v>
      </c>
      <c r="BF142" s="235">
        <f>IF(O142="snížená",K142,0)</f>
        <v>0</v>
      </c>
      <c r="BG142" s="235">
        <f>IF(O142="zákl. přenesená",K142,0)</f>
        <v>0</v>
      </c>
      <c r="BH142" s="235">
        <f>IF(O142="sníž. přenesená",K142,0)</f>
        <v>0</v>
      </c>
      <c r="BI142" s="235">
        <f>IF(O142="nulová",K142,0)</f>
        <v>0</v>
      </c>
      <c r="BJ142" s="18" t="s">
        <v>86</v>
      </c>
      <c r="BK142" s="235">
        <f>ROUND(P142*H142,2)</f>
        <v>0</v>
      </c>
      <c r="BL142" s="18" t="s">
        <v>174</v>
      </c>
      <c r="BM142" s="234" t="s">
        <v>3292</v>
      </c>
    </row>
    <row r="143" s="2" customFormat="1">
      <c r="A143" s="39"/>
      <c r="B143" s="40"/>
      <c r="C143" s="41"/>
      <c r="D143" s="236" t="s">
        <v>176</v>
      </c>
      <c r="E143" s="41"/>
      <c r="F143" s="237" t="s">
        <v>369</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176</v>
      </c>
      <c r="AU143" s="18" t="s">
        <v>88</v>
      </c>
    </row>
    <row r="144" s="2" customFormat="1">
      <c r="A144" s="39"/>
      <c r="B144" s="40"/>
      <c r="C144" s="41"/>
      <c r="D144" s="241" t="s">
        <v>178</v>
      </c>
      <c r="E144" s="41"/>
      <c r="F144" s="242" t="s">
        <v>370</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178</v>
      </c>
      <c r="AU144" s="18" t="s">
        <v>88</v>
      </c>
    </row>
    <row r="145" s="2" customFormat="1">
      <c r="A145" s="39"/>
      <c r="B145" s="40"/>
      <c r="C145" s="222" t="s">
        <v>221</v>
      </c>
      <c r="D145" s="222" t="s">
        <v>169</v>
      </c>
      <c r="E145" s="223" t="s">
        <v>373</v>
      </c>
      <c r="F145" s="224" t="s">
        <v>374</v>
      </c>
      <c r="G145" s="225" t="s">
        <v>172</v>
      </c>
      <c r="H145" s="226">
        <v>37</v>
      </c>
      <c r="I145" s="227"/>
      <c r="J145" s="227"/>
      <c r="K145" s="228">
        <f>ROUND(P145*H145,2)</f>
        <v>0</v>
      </c>
      <c r="L145" s="224" t="s">
        <v>173</v>
      </c>
      <c r="M145" s="45"/>
      <c r="N145" s="229" t="s">
        <v>1</v>
      </c>
      <c r="O145" s="230" t="s">
        <v>41</v>
      </c>
      <c r="P145" s="231">
        <f>I145+J145</f>
        <v>0</v>
      </c>
      <c r="Q145" s="231">
        <f>ROUND(I145*H145,2)</f>
        <v>0</v>
      </c>
      <c r="R145" s="231">
        <f>ROUND(J145*H145,2)</f>
        <v>0</v>
      </c>
      <c r="S145" s="92"/>
      <c r="T145" s="232">
        <f>S145*H145</f>
        <v>0</v>
      </c>
      <c r="U145" s="232">
        <v>0</v>
      </c>
      <c r="V145" s="232">
        <f>U145*H145</f>
        <v>0</v>
      </c>
      <c r="W145" s="232">
        <v>0</v>
      </c>
      <c r="X145" s="233">
        <f>W145*H145</f>
        <v>0</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3293</v>
      </c>
    </row>
    <row r="146" s="2" customFormat="1">
      <c r="A146" s="39"/>
      <c r="B146" s="40"/>
      <c r="C146" s="41"/>
      <c r="D146" s="236" t="s">
        <v>176</v>
      </c>
      <c r="E146" s="41"/>
      <c r="F146" s="237" t="s">
        <v>376</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377</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2" customFormat="1">
      <c r="A148" s="39"/>
      <c r="B148" s="40"/>
      <c r="C148" s="222" t="s">
        <v>227</v>
      </c>
      <c r="D148" s="222" t="s">
        <v>169</v>
      </c>
      <c r="E148" s="223" t="s">
        <v>379</v>
      </c>
      <c r="F148" s="224" t="s">
        <v>380</v>
      </c>
      <c r="G148" s="225" t="s">
        <v>172</v>
      </c>
      <c r="H148" s="226">
        <v>37</v>
      </c>
      <c r="I148" s="227"/>
      <c r="J148" s="227"/>
      <c r="K148" s="228">
        <f>ROUND(P148*H148,2)</f>
        <v>0</v>
      </c>
      <c r="L148" s="224" t="s">
        <v>173</v>
      </c>
      <c r="M148" s="45"/>
      <c r="N148" s="229" t="s">
        <v>1</v>
      </c>
      <c r="O148" s="230" t="s">
        <v>41</v>
      </c>
      <c r="P148" s="231">
        <f>I148+J148</f>
        <v>0</v>
      </c>
      <c r="Q148" s="231">
        <f>ROUND(I148*H148,2)</f>
        <v>0</v>
      </c>
      <c r="R148" s="231">
        <f>ROUND(J148*H148,2)</f>
        <v>0</v>
      </c>
      <c r="S148" s="92"/>
      <c r="T148" s="232">
        <f>S148*H148</f>
        <v>0</v>
      </c>
      <c r="U148" s="232">
        <v>0</v>
      </c>
      <c r="V148" s="232">
        <f>U148*H148</f>
        <v>0</v>
      </c>
      <c r="W148" s="232">
        <v>0</v>
      </c>
      <c r="X148" s="233">
        <f>W148*H148</f>
        <v>0</v>
      </c>
      <c r="Y148" s="39"/>
      <c r="Z148" s="39"/>
      <c r="AA148" s="39"/>
      <c r="AB148" s="39"/>
      <c r="AC148" s="39"/>
      <c r="AD148" s="39"/>
      <c r="AE148" s="39"/>
      <c r="AR148" s="234" t="s">
        <v>174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174</v>
      </c>
      <c r="BM148" s="234" t="s">
        <v>3294</v>
      </c>
    </row>
    <row r="149" s="2" customFormat="1">
      <c r="A149" s="39"/>
      <c r="B149" s="40"/>
      <c r="C149" s="41"/>
      <c r="D149" s="236" t="s">
        <v>176</v>
      </c>
      <c r="E149" s="41"/>
      <c r="F149" s="237" t="s">
        <v>382</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383</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2" customFormat="1" ht="24.15" customHeight="1">
      <c r="A151" s="39"/>
      <c r="B151" s="40"/>
      <c r="C151" s="222" t="s">
        <v>233</v>
      </c>
      <c r="D151" s="222" t="s">
        <v>169</v>
      </c>
      <c r="E151" s="223" t="s">
        <v>3295</v>
      </c>
      <c r="F151" s="224" t="s">
        <v>3296</v>
      </c>
      <c r="G151" s="225" t="s">
        <v>182</v>
      </c>
      <c r="H151" s="226">
        <v>130</v>
      </c>
      <c r="I151" s="227"/>
      <c r="J151" s="227"/>
      <c r="K151" s="228">
        <f>ROUND(P151*H151,2)</f>
        <v>0</v>
      </c>
      <c r="L151" s="224" t="s">
        <v>173</v>
      </c>
      <c r="M151" s="45"/>
      <c r="N151" s="229" t="s">
        <v>1</v>
      </c>
      <c r="O151" s="230" t="s">
        <v>41</v>
      </c>
      <c r="P151" s="231">
        <f>I151+J151</f>
        <v>0</v>
      </c>
      <c r="Q151" s="231">
        <f>ROUND(I151*H151,2)</f>
        <v>0</v>
      </c>
      <c r="R151" s="231">
        <f>ROUND(J151*H151,2)</f>
        <v>0</v>
      </c>
      <c r="S151" s="92"/>
      <c r="T151" s="232">
        <f>S151*H151</f>
        <v>0</v>
      </c>
      <c r="U151" s="232">
        <v>0</v>
      </c>
      <c r="V151" s="232">
        <f>U151*H151</f>
        <v>0</v>
      </c>
      <c r="W151" s="232">
        <v>0</v>
      </c>
      <c r="X151" s="233">
        <f>W151*H151</f>
        <v>0</v>
      </c>
      <c r="Y151" s="39"/>
      <c r="Z151" s="39"/>
      <c r="AA151" s="39"/>
      <c r="AB151" s="39"/>
      <c r="AC151" s="39"/>
      <c r="AD151" s="39"/>
      <c r="AE151" s="39"/>
      <c r="AR151" s="234" t="s">
        <v>174</v>
      </c>
      <c r="AT151" s="234" t="s">
        <v>169</v>
      </c>
      <c r="AU151" s="234" t="s">
        <v>88</v>
      </c>
      <c r="AY151" s="18" t="s">
        <v>167</v>
      </c>
      <c r="BE151" s="235">
        <f>IF(O151="základní",K151,0)</f>
        <v>0</v>
      </c>
      <c r="BF151" s="235">
        <f>IF(O151="snížená",K151,0)</f>
        <v>0</v>
      </c>
      <c r="BG151" s="235">
        <f>IF(O151="zákl. přenesená",K151,0)</f>
        <v>0</v>
      </c>
      <c r="BH151" s="235">
        <f>IF(O151="sníž. přenesená",K151,0)</f>
        <v>0</v>
      </c>
      <c r="BI151" s="235">
        <f>IF(O151="nulová",K151,0)</f>
        <v>0</v>
      </c>
      <c r="BJ151" s="18" t="s">
        <v>86</v>
      </c>
      <c r="BK151" s="235">
        <f>ROUND(P151*H151,2)</f>
        <v>0</v>
      </c>
      <c r="BL151" s="18" t="s">
        <v>174</v>
      </c>
      <c r="BM151" s="234" t="s">
        <v>3297</v>
      </c>
    </row>
    <row r="152" s="2" customFormat="1">
      <c r="A152" s="39"/>
      <c r="B152" s="40"/>
      <c r="C152" s="41"/>
      <c r="D152" s="236" t="s">
        <v>176</v>
      </c>
      <c r="E152" s="41"/>
      <c r="F152" s="237" t="s">
        <v>3298</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176</v>
      </c>
      <c r="AU152" s="18" t="s">
        <v>88</v>
      </c>
    </row>
    <row r="153" s="2" customFormat="1">
      <c r="A153" s="39"/>
      <c r="B153" s="40"/>
      <c r="C153" s="41"/>
      <c r="D153" s="241" t="s">
        <v>178</v>
      </c>
      <c r="E153" s="41"/>
      <c r="F153" s="242" t="s">
        <v>3299</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178</v>
      </c>
      <c r="AU153" s="18" t="s">
        <v>88</v>
      </c>
    </row>
    <row r="154" s="2" customFormat="1" ht="21.75" customHeight="1">
      <c r="A154" s="39"/>
      <c r="B154" s="40"/>
      <c r="C154" s="254" t="s">
        <v>239</v>
      </c>
      <c r="D154" s="254" t="s">
        <v>345</v>
      </c>
      <c r="E154" s="255" t="s">
        <v>3300</v>
      </c>
      <c r="F154" s="256" t="s">
        <v>3301</v>
      </c>
      <c r="G154" s="257" t="s">
        <v>182</v>
      </c>
      <c r="H154" s="258">
        <v>60</v>
      </c>
      <c r="I154" s="259"/>
      <c r="J154" s="260"/>
      <c r="K154" s="261">
        <f>ROUND(P154*H154,2)</f>
        <v>0</v>
      </c>
      <c r="L154" s="256" t="s">
        <v>1</v>
      </c>
      <c r="M154" s="262"/>
      <c r="N154" s="263" t="s">
        <v>1</v>
      </c>
      <c r="O154" s="230" t="s">
        <v>41</v>
      </c>
      <c r="P154" s="231">
        <f>I154+J154</f>
        <v>0</v>
      </c>
      <c r="Q154" s="231">
        <f>ROUND(I154*H154,2)</f>
        <v>0</v>
      </c>
      <c r="R154" s="231">
        <f>ROUND(J154*H154,2)</f>
        <v>0</v>
      </c>
      <c r="S154" s="92"/>
      <c r="T154" s="232">
        <f>S154*H154</f>
        <v>0</v>
      </c>
      <c r="U154" s="232">
        <v>0</v>
      </c>
      <c r="V154" s="232">
        <f>U154*H154</f>
        <v>0</v>
      </c>
      <c r="W154" s="232">
        <v>0</v>
      </c>
      <c r="X154" s="233">
        <f>W154*H154</f>
        <v>0</v>
      </c>
      <c r="Y154" s="39"/>
      <c r="Z154" s="39"/>
      <c r="AA154" s="39"/>
      <c r="AB154" s="39"/>
      <c r="AC154" s="39"/>
      <c r="AD154" s="39"/>
      <c r="AE154" s="39"/>
      <c r="AR154" s="234" t="s">
        <v>221</v>
      </c>
      <c r="AT154" s="234" t="s">
        <v>345</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3302</v>
      </c>
    </row>
    <row r="155" s="2" customFormat="1">
      <c r="A155" s="39"/>
      <c r="B155" s="40"/>
      <c r="C155" s="41"/>
      <c r="D155" s="236" t="s">
        <v>176</v>
      </c>
      <c r="E155" s="41"/>
      <c r="F155" s="237" t="s">
        <v>3301</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ht="24.15" customHeight="1">
      <c r="A156" s="39"/>
      <c r="B156" s="40"/>
      <c r="C156" s="254" t="s">
        <v>245</v>
      </c>
      <c r="D156" s="254" t="s">
        <v>345</v>
      </c>
      <c r="E156" s="255" t="s">
        <v>3303</v>
      </c>
      <c r="F156" s="256" t="s">
        <v>3304</v>
      </c>
      <c r="G156" s="257" t="s">
        <v>182</v>
      </c>
      <c r="H156" s="258">
        <v>70</v>
      </c>
      <c r="I156" s="259"/>
      <c r="J156" s="260"/>
      <c r="K156" s="261">
        <f>ROUND(P156*H156,2)</f>
        <v>0</v>
      </c>
      <c r="L156" s="256" t="s">
        <v>1</v>
      </c>
      <c r="M156" s="262"/>
      <c r="N156" s="263" t="s">
        <v>1</v>
      </c>
      <c r="O156" s="230" t="s">
        <v>41</v>
      </c>
      <c r="P156" s="231">
        <f>I156+J156</f>
        <v>0</v>
      </c>
      <c r="Q156" s="231">
        <f>ROUND(I156*H156,2)</f>
        <v>0</v>
      </c>
      <c r="R156" s="231">
        <f>ROUND(J156*H156,2)</f>
        <v>0</v>
      </c>
      <c r="S156" s="92"/>
      <c r="T156" s="232">
        <f>S156*H156</f>
        <v>0</v>
      </c>
      <c r="U156" s="232">
        <v>0</v>
      </c>
      <c r="V156" s="232">
        <f>U156*H156</f>
        <v>0</v>
      </c>
      <c r="W156" s="232">
        <v>0</v>
      </c>
      <c r="X156" s="233">
        <f>W156*H156</f>
        <v>0</v>
      </c>
      <c r="Y156" s="39"/>
      <c r="Z156" s="39"/>
      <c r="AA156" s="39"/>
      <c r="AB156" s="39"/>
      <c r="AC156" s="39"/>
      <c r="AD156" s="39"/>
      <c r="AE156" s="39"/>
      <c r="AR156" s="234" t="s">
        <v>221</v>
      </c>
      <c r="AT156" s="234" t="s">
        <v>345</v>
      </c>
      <c r="AU156" s="234" t="s">
        <v>88</v>
      </c>
      <c r="AY156" s="18" t="s">
        <v>167</v>
      </c>
      <c r="BE156" s="235">
        <f>IF(O156="základní",K156,0)</f>
        <v>0</v>
      </c>
      <c r="BF156" s="235">
        <f>IF(O156="snížená",K156,0)</f>
        <v>0</v>
      </c>
      <c r="BG156" s="235">
        <f>IF(O156="zákl. přenesená",K156,0)</f>
        <v>0</v>
      </c>
      <c r="BH156" s="235">
        <f>IF(O156="sníž. přenesená",K156,0)</f>
        <v>0</v>
      </c>
      <c r="BI156" s="235">
        <f>IF(O156="nulová",K156,0)</f>
        <v>0</v>
      </c>
      <c r="BJ156" s="18" t="s">
        <v>86</v>
      </c>
      <c r="BK156" s="235">
        <f>ROUND(P156*H156,2)</f>
        <v>0</v>
      </c>
      <c r="BL156" s="18" t="s">
        <v>174</v>
      </c>
      <c r="BM156" s="234" t="s">
        <v>3305</v>
      </c>
    </row>
    <row r="157" s="2" customFormat="1">
      <c r="A157" s="39"/>
      <c r="B157" s="40"/>
      <c r="C157" s="41"/>
      <c r="D157" s="236" t="s">
        <v>176</v>
      </c>
      <c r="E157" s="41"/>
      <c r="F157" s="237" t="s">
        <v>3304</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176</v>
      </c>
      <c r="AU157" s="18" t="s">
        <v>88</v>
      </c>
    </row>
    <row r="158" s="2" customFormat="1" ht="24.15" customHeight="1">
      <c r="A158" s="39"/>
      <c r="B158" s="40"/>
      <c r="C158" s="222" t="s">
        <v>251</v>
      </c>
      <c r="D158" s="222" t="s">
        <v>169</v>
      </c>
      <c r="E158" s="223" t="s">
        <v>391</v>
      </c>
      <c r="F158" s="224" t="s">
        <v>392</v>
      </c>
      <c r="G158" s="225" t="s">
        <v>182</v>
      </c>
      <c r="H158" s="226">
        <v>9</v>
      </c>
      <c r="I158" s="227"/>
      <c r="J158" s="227"/>
      <c r="K158" s="228">
        <f>ROUND(P158*H158,2)</f>
        <v>0</v>
      </c>
      <c r="L158" s="224" t="s">
        <v>393</v>
      </c>
      <c r="M158" s="45"/>
      <c r="N158" s="229" t="s">
        <v>1</v>
      </c>
      <c r="O158" s="230" t="s">
        <v>41</v>
      </c>
      <c r="P158" s="231">
        <f>I158+J158</f>
        <v>0</v>
      </c>
      <c r="Q158" s="231">
        <f>ROUND(I158*H158,2)</f>
        <v>0</v>
      </c>
      <c r="R158" s="231">
        <f>ROUND(J158*H158,2)</f>
        <v>0</v>
      </c>
      <c r="S158" s="92"/>
      <c r="T158" s="232">
        <f>S158*H158</f>
        <v>0</v>
      </c>
      <c r="U158" s="232">
        <v>0</v>
      </c>
      <c r="V158" s="232">
        <f>U158*H158</f>
        <v>0</v>
      </c>
      <c r="W158" s="232">
        <v>0</v>
      </c>
      <c r="X158" s="233">
        <f>W158*H158</f>
        <v>0</v>
      </c>
      <c r="Y158" s="39"/>
      <c r="Z158" s="39"/>
      <c r="AA158" s="39"/>
      <c r="AB158" s="39"/>
      <c r="AC158" s="39"/>
      <c r="AD158" s="39"/>
      <c r="AE158" s="39"/>
      <c r="AR158" s="234" t="s">
        <v>174</v>
      </c>
      <c r="AT158" s="234" t="s">
        <v>169</v>
      </c>
      <c r="AU158" s="234" t="s">
        <v>88</v>
      </c>
      <c r="AY158" s="18" t="s">
        <v>167</v>
      </c>
      <c r="BE158" s="235">
        <f>IF(O158="základní",K158,0)</f>
        <v>0</v>
      </c>
      <c r="BF158" s="235">
        <f>IF(O158="snížená",K158,0)</f>
        <v>0</v>
      </c>
      <c r="BG158" s="235">
        <f>IF(O158="zákl. přenesená",K158,0)</f>
        <v>0</v>
      </c>
      <c r="BH158" s="235">
        <f>IF(O158="sníž. přenesená",K158,0)</f>
        <v>0</v>
      </c>
      <c r="BI158" s="235">
        <f>IF(O158="nulová",K158,0)</f>
        <v>0</v>
      </c>
      <c r="BJ158" s="18" t="s">
        <v>86</v>
      </c>
      <c r="BK158" s="235">
        <f>ROUND(P158*H158,2)</f>
        <v>0</v>
      </c>
      <c r="BL158" s="18" t="s">
        <v>174</v>
      </c>
      <c r="BM158" s="234" t="s">
        <v>3306</v>
      </c>
    </row>
    <row r="159" s="2" customFormat="1">
      <c r="A159" s="39"/>
      <c r="B159" s="40"/>
      <c r="C159" s="41"/>
      <c r="D159" s="236" t="s">
        <v>176</v>
      </c>
      <c r="E159" s="41"/>
      <c r="F159" s="237" t="s">
        <v>395</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176</v>
      </c>
      <c r="AU159" s="18" t="s">
        <v>88</v>
      </c>
    </row>
    <row r="160" s="2" customFormat="1">
      <c r="A160" s="39"/>
      <c r="B160" s="40"/>
      <c r="C160" s="41"/>
      <c r="D160" s="236" t="s">
        <v>186</v>
      </c>
      <c r="E160" s="41"/>
      <c r="F160" s="243" t="s">
        <v>3307</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186</v>
      </c>
      <c r="AU160" s="18" t="s">
        <v>88</v>
      </c>
    </row>
    <row r="161" s="2" customFormat="1" ht="21.75" customHeight="1">
      <c r="A161" s="39"/>
      <c r="B161" s="40"/>
      <c r="C161" s="254" t="s">
        <v>257</v>
      </c>
      <c r="D161" s="254" t="s">
        <v>345</v>
      </c>
      <c r="E161" s="255" t="s">
        <v>3308</v>
      </c>
      <c r="F161" s="256" t="s">
        <v>3309</v>
      </c>
      <c r="G161" s="257" t="s">
        <v>182</v>
      </c>
      <c r="H161" s="258">
        <v>1</v>
      </c>
      <c r="I161" s="259"/>
      <c r="J161" s="260"/>
      <c r="K161" s="261">
        <f>ROUND(P161*H161,2)</f>
        <v>0</v>
      </c>
      <c r="L161" s="256" t="s">
        <v>1</v>
      </c>
      <c r="M161" s="262"/>
      <c r="N161" s="263" t="s">
        <v>1</v>
      </c>
      <c r="O161" s="230" t="s">
        <v>41</v>
      </c>
      <c r="P161" s="231">
        <f>I161+J161</f>
        <v>0</v>
      </c>
      <c r="Q161" s="231">
        <f>ROUND(I161*H161,2)</f>
        <v>0</v>
      </c>
      <c r="R161" s="231">
        <f>ROUND(J161*H161,2)</f>
        <v>0</v>
      </c>
      <c r="S161" s="92"/>
      <c r="T161" s="232">
        <f>S161*H161</f>
        <v>0</v>
      </c>
      <c r="U161" s="232">
        <v>0</v>
      </c>
      <c r="V161" s="232">
        <f>U161*H161</f>
        <v>0</v>
      </c>
      <c r="W161" s="232">
        <v>0</v>
      </c>
      <c r="X161" s="233">
        <f>W161*H161</f>
        <v>0</v>
      </c>
      <c r="Y161" s="39"/>
      <c r="Z161" s="39"/>
      <c r="AA161" s="39"/>
      <c r="AB161" s="39"/>
      <c r="AC161" s="39"/>
      <c r="AD161" s="39"/>
      <c r="AE161" s="39"/>
      <c r="AR161" s="234" t="s">
        <v>221</v>
      </c>
      <c r="AT161" s="234" t="s">
        <v>345</v>
      </c>
      <c r="AU161" s="234" t="s">
        <v>88</v>
      </c>
      <c r="AY161" s="18" t="s">
        <v>167</v>
      </c>
      <c r="BE161" s="235">
        <f>IF(O161="základní",K161,0)</f>
        <v>0</v>
      </c>
      <c r="BF161" s="235">
        <f>IF(O161="snížená",K161,0)</f>
        <v>0</v>
      </c>
      <c r="BG161" s="235">
        <f>IF(O161="zákl. přenesená",K161,0)</f>
        <v>0</v>
      </c>
      <c r="BH161" s="235">
        <f>IF(O161="sníž. přenesená",K161,0)</f>
        <v>0</v>
      </c>
      <c r="BI161" s="235">
        <f>IF(O161="nulová",K161,0)</f>
        <v>0</v>
      </c>
      <c r="BJ161" s="18" t="s">
        <v>86</v>
      </c>
      <c r="BK161" s="235">
        <f>ROUND(P161*H161,2)</f>
        <v>0</v>
      </c>
      <c r="BL161" s="18" t="s">
        <v>174</v>
      </c>
      <c r="BM161" s="234" t="s">
        <v>3310</v>
      </c>
    </row>
    <row r="162" s="2" customFormat="1">
      <c r="A162" s="39"/>
      <c r="B162" s="40"/>
      <c r="C162" s="41"/>
      <c r="D162" s="236" t="s">
        <v>176</v>
      </c>
      <c r="E162" s="41"/>
      <c r="F162" s="237" t="s">
        <v>3311</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176</v>
      </c>
      <c r="AU162" s="18" t="s">
        <v>88</v>
      </c>
    </row>
    <row r="163" s="2" customFormat="1" ht="21.75" customHeight="1">
      <c r="A163" s="39"/>
      <c r="B163" s="40"/>
      <c r="C163" s="254" t="s">
        <v>9</v>
      </c>
      <c r="D163" s="254" t="s">
        <v>345</v>
      </c>
      <c r="E163" s="255" t="s">
        <v>3312</v>
      </c>
      <c r="F163" s="256" t="s">
        <v>3313</v>
      </c>
      <c r="G163" s="257" t="s">
        <v>182</v>
      </c>
      <c r="H163" s="258">
        <v>4</v>
      </c>
      <c r="I163" s="259"/>
      <c r="J163" s="260"/>
      <c r="K163" s="261">
        <f>ROUND(P163*H163,2)</f>
        <v>0</v>
      </c>
      <c r="L163" s="256" t="s">
        <v>1</v>
      </c>
      <c r="M163" s="262"/>
      <c r="N163" s="263"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221</v>
      </c>
      <c r="AT163" s="234" t="s">
        <v>345</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3314</v>
      </c>
    </row>
    <row r="164" s="2" customFormat="1">
      <c r="A164" s="39"/>
      <c r="B164" s="40"/>
      <c r="C164" s="41"/>
      <c r="D164" s="236" t="s">
        <v>176</v>
      </c>
      <c r="E164" s="41"/>
      <c r="F164" s="237" t="s">
        <v>3315</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ht="21.75" customHeight="1">
      <c r="A165" s="39"/>
      <c r="B165" s="40"/>
      <c r="C165" s="254" t="s">
        <v>268</v>
      </c>
      <c r="D165" s="254" t="s">
        <v>345</v>
      </c>
      <c r="E165" s="255" t="s">
        <v>3316</v>
      </c>
      <c r="F165" s="256" t="s">
        <v>3317</v>
      </c>
      <c r="G165" s="257" t="s">
        <v>182</v>
      </c>
      <c r="H165" s="258">
        <v>3</v>
      </c>
      <c r="I165" s="259"/>
      <c r="J165" s="260"/>
      <c r="K165" s="261">
        <f>ROUND(P165*H165,2)</f>
        <v>0</v>
      </c>
      <c r="L165" s="256" t="s">
        <v>1</v>
      </c>
      <c r="M165" s="262"/>
      <c r="N165" s="263" t="s">
        <v>1</v>
      </c>
      <c r="O165" s="230" t="s">
        <v>41</v>
      </c>
      <c r="P165" s="231">
        <f>I165+J165</f>
        <v>0</v>
      </c>
      <c r="Q165" s="231">
        <f>ROUND(I165*H165,2)</f>
        <v>0</v>
      </c>
      <c r="R165" s="231">
        <f>ROUND(J165*H165,2)</f>
        <v>0</v>
      </c>
      <c r="S165" s="92"/>
      <c r="T165" s="232">
        <f>S165*H165</f>
        <v>0</v>
      </c>
      <c r="U165" s="232">
        <v>0</v>
      </c>
      <c r="V165" s="232">
        <f>U165*H165</f>
        <v>0</v>
      </c>
      <c r="W165" s="232">
        <v>0</v>
      </c>
      <c r="X165" s="233">
        <f>W165*H165</f>
        <v>0</v>
      </c>
      <c r="Y165" s="39"/>
      <c r="Z165" s="39"/>
      <c r="AA165" s="39"/>
      <c r="AB165" s="39"/>
      <c r="AC165" s="39"/>
      <c r="AD165" s="39"/>
      <c r="AE165" s="39"/>
      <c r="AR165" s="234" t="s">
        <v>221</v>
      </c>
      <c r="AT165" s="234" t="s">
        <v>345</v>
      </c>
      <c r="AU165" s="234" t="s">
        <v>88</v>
      </c>
      <c r="AY165" s="18" t="s">
        <v>167</v>
      </c>
      <c r="BE165" s="235">
        <f>IF(O165="základní",K165,0)</f>
        <v>0</v>
      </c>
      <c r="BF165" s="235">
        <f>IF(O165="snížená",K165,0)</f>
        <v>0</v>
      </c>
      <c r="BG165" s="235">
        <f>IF(O165="zákl. přenesená",K165,0)</f>
        <v>0</v>
      </c>
      <c r="BH165" s="235">
        <f>IF(O165="sníž. přenesená",K165,0)</f>
        <v>0</v>
      </c>
      <c r="BI165" s="235">
        <f>IF(O165="nulová",K165,0)</f>
        <v>0</v>
      </c>
      <c r="BJ165" s="18" t="s">
        <v>86</v>
      </c>
      <c r="BK165" s="235">
        <f>ROUND(P165*H165,2)</f>
        <v>0</v>
      </c>
      <c r="BL165" s="18" t="s">
        <v>174</v>
      </c>
      <c r="BM165" s="234" t="s">
        <v>3318</v>
      </c>
    </row>
    <row r="166" s="2" customFormat="1">
      <c r="A166" s="39"/>
      <c r="B166" s="40"/>
      <c r="C166" s="41"/>
      <c r="D166" s="236" t="s">
        <v>176</v>
      </c>
      <c r="E166" s="41"/>
      <c r="F166" s="237" t="s">
        <v>3319</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176</v>
      </c>
      <c r="AU166" s="18" t="s">
        <v>88</v>
      </c>
    </row>
    <row r="167" s="2" customFormat="1" ht="21.75" customHeight="1">
      <c r="A167" s="39"/>
      <c r="B167" s="40"/>
      <c r="C167" s="254" t="s">
        <v>274</v>
      </c>
      <c r="D167" s="254" t="s">
        <v>345</v>
      </c>
      <c r="E167" s="255" t="s">
        <v>3320</v>
      </c>
      <c r="F167" s="256" t="s">
        <v>3321</v>
      </c>
      <c r="G167" s="257" t="s">
        <v>182</v>
      </c>
      <c r="H167" s="258">
        <v>1</v>
      </c>
      <c r="I167" s="259"/>
      <c r="J167" s="260"/>
      <c r="K167" s="261">
        <f>ROUND(P167*H167,2)</f>
        <v>0</v>
      </c>
      <c r="L167" s="256" t="s">
        <v>1</v>
      </c>
      <c r="M167" s="262"/>
      <c r="N167" s="263" t="s">
        <v>1</v>
      </c>
      <c r="O167" s="230" t="s">
        <v>41</v>
      </c>
      <c r="P167" s="231">
        <f>I167+J167</f>
        <v>0</v>
      </c>
      <c r="Q167" s="231">
        <f>ROUND(I167*H167,2)</f>
        <v>0</v>
      </c>
      <c r="R167" s="231">
        <f>ROUND(J167*H167,2)</f>
        <v>0</v>
      </c>
      <c r="S167" s="92"/>
      <c r="T167" s="232">
        <f>S167*H167</f>
        <v>0</v>
      </c>
      <c r="U167" s="232">
        <v>0</v>
      </c>
      <c r="V167" s="232">
        <f>U167*H167</f>
        <v>0</v>
      </c>
      <c r="W167" s="232">
        <v>0</v>
      </c>
      <c r="X167" s="233">
        <f>W167*H167</f>
        <v>0</v>
      </c>
      <c r="Y167" s="39"/>
      <c r="Z167" s="39"/>
      <c r="AA167" s="39"/>
      <c r="AB167" s="39"/>
      <c r="AC167" s="39"/>
      <c r="AD167" s="39"/>
      <c r="AE167" s="39"/>
      <c r="AR167" s="234" t="s">
        <v>221</v>
      </c>
      <c r="AT167" s="234" t="s">
        <v>345</v>
      </c>
      <c r="AU167" s="234" t="s">
        <v>88</v>
      </c>
      <c r="AY167" s="18" t="s">
        <v>167</v>
      </c>
      <c r="BE167" s="235">
        <f>IF(O167="základní",K167,0)</f>
        <v>0</v>
      </c>
      <c r="BF167" s="235">
        <f>IF(O167="snížená",K167,0)</f>
        <v>0</v>
      </c>
      <c r="BG167" s="235">
        <f>IF(O167="zákl. přenesená",K167,0)</f>
        <v>0</v>
      </c>
      <c r="BH167" s="235">
        <f>IF(O167="sníž. přenesená",K167,0)</f>
        <v>0</v>
      </c>
      <c r="BI167" s="235">
        <f>IF(O167="nulová",K167,0)</f>
        <v>0</v>
      </c>
      <c r="BJ167" s="18" t="s">
        <v>86</v>
      </c>
      <c r="BK167" s="235">
        <f>ROUND(P167*H167,2)</f>
        <v>0</v>
      </c>
      <c r="BL167" s="18" t="s">
        <v>174</v>
      </c>
      <c r="BM167" s="234" t="s">
        <v>3322</v>
      </c>
    </row>
    <row r="168" s="2" customFormat="1">
      <c r="A168" s="39"/>
      <c r="B168" s="40"/>
      <c r="C168" s="41"/>
      <c r="D168" s="236" t="s">
        <v>176</v>
      </c>
      <c r="E168" s="41"/>
      <c r="F168" s="237" t="s">
        <v>3323</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176</v>
      </c>
      <c r="AU168" s="18" t="s">
        <v>88</v>
      </c>
    </row>
    <row r="169" s="2" customFormat="1" ht="33" customHeight="1">
      <c r="A169" s="39"/>
      <c r="B169" s="40"/>
      <c r="C169" s="222" t="s">
        <v>280</v>
      </c>
      <c r="D169" s="222" t="s">
        <v>169</v>
      </c>
      <c r="E169" s="223" t="s">
        <v>3324</v>
      </c>
      <c r="F169" s="224" t="s">
        <v>3325</v>
      </c>
      <c r="G169" s="225" t="s">
        <v>182</v>
      </c>
      <c r="H169" s="226">
        <v>1</v>
      </c>
      <c r="I169" s="227"/>
      <c r="J169" s="227"/>
      <c r="K169" s="228">
        <f>ROUND(P169*H169,2)</f>
        <v>0</v>
      </c>
      <c r="L169" s="224" t="s">
        <v>173</v>
      </c>
      <c r="M169" s="45"/>
      <c r="N169" s="229" t="s">
        <v>1</v>
      </c>
      <c r="O169" s="230" t="s">
        <v>41</v>
      </c>
      <c r="P169" s="231">
        <f>I169+J169</f>
        <v>0</v>
      </c>
      <c r="Q169" s="231">
        <f>ROUND(I169*H169,2)</f>
        <v>0</v>
      </c>
      <c r="R169" s="231">
        <f>ROUND(J169*H169,2)</f>
        <v>0</v>
      </c>
      <c r="S169" s="92"/>
      <c r="T169" s="232">
        <f>S169*H169</f>
        <v>0</v>
      </c>
      <c r="U169" s="232">
        <v>6.0000000000000002E-05</v>
      </c>
      <c r="V169" s="232">
        <f>U169*H169</f>
        <v>6.0000000000000002E-05</v>
      </c>
      <c r="W169" s="232">
        <v>0</v>
      </c>
      <c r="X169" s="233">
        <f>W169*H169</f>
        <v>0</v>
      </c>
      <c r="Y169" s="39"/>
      <c r="Z169" s="39"/>
      <c r="AA169" s="39"/>
      <c r="AB169" s="39"/>
      <c r="AC169" s="39"/>
      <c r="AD169" s="39"/>
      <c r="AE169" s="39"/>
      <c r="AR169" s="234" t="s">
        <v>174</v>
      </c>
      <c r="AT169" s="234" t="s">
        <v>169</v>
      </c>
      <c r="AU169" s="234" t="s">
        <v>88</v>
      </c>
      <c r="AY169" s="18" t="s">
        <v>167</v>
      </c>
      <c r="BE169" s="235">
        <f>IF(O169="základní",K169,0)</f>
        <v>0</v>
      </c>
      <c r="BF169" s="235">
        <f>IF(O169="snížená",K169,0)</f>
        <v>0</v>
      </c>
      <c r="BG169" s="235">
        <f>IF(O169="zákl. přenesená",K169,0)</f>
        <v>0</v>
      </c>
      <c r="BH169" s="235">
        <f>IF(O169="sníž. přenesená",K169,0)</f>
        <v>0</v>
      </c>
      <c r="BI169" s="235">
        <f>IF(O169="nulová",K169,0)</f>
        <v>0</v>
      </c>
      <c r="BJ169" s="18" t="s">
        <v>86</v>
      </c>
      <c r="BK169" s="235">
        <f>ROUND(P169*H169,2)</f>
        <v>0</v>
      </c>
      <c r="BL169" s="18" t="s">
        <v>174</v>
      </c>
      <c r="BM169" s="234" t="s">
        <v>3326</v>
      </c>
    </row>
    <row r="170" s="2" customFormat="1">
      <c r="A170" s="39"/>
      <c r="B170" s="40"/>
      <c r="C170" s="41"/>
      <c r="D170" s="236" t="s">
        <v>176</v>
      </c>
      <c r="E170" s="41"/>
      <c r="F170" s="237" t="s">
        <v>3327</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176</v>
      </c>
      <c r="AU170" s="18" t="s">
        <v>88</v>
      </c>
    </row>
    <row r="171" s="2" customFormat="1">
      <c r="A171" s="39"/>
      <c r="B171" s="40"/>
      <c r="C171" s="41"/>
      <c r="D171" s="241" t="s">
        <v>178</v>
      </c>
      <c r="E171" s="41"/>
      <c r="F171" s="242" t="s">
        <v>3328</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178</v>
      </c>
      <c r="AU171" s="18" t="s">
        <v>88</v>
      </c>
    </row>
    <row r="172" s="2" customFormat="1">
      <c r="A172" s="39"/>
      <c r="B172" s="40"/>
      <c r="C172" s="41"/>
      <c r="D172" s="236" t="s">
        <v>186</v>
      </c>
      <c r="E172" s="41"/>
      <c r="F172" s="243" t="s">
        <v>3329</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186</v>
      </c>
      <c r="AU172" s="18" t="s">
        <v>88</v>
      </c>
    </row>
    <row r="173" s="2" customFormat="1">
      <c r="A173" s="39"/>
      <c r="B173" s="40"/>
      <c r="C173" s="254" t="s">
        <v>286</v>
      </c>
      <c r="D173" s="254" t="s">
        <v>345</v>
      </c>
      <c r="E173" s="255" t="s">
        <v>3330</v>
      </c>
      <c r="F173" s="256" t="s">
        <v>3331</v>
      </c>
      <c r="G173" s="257" t="s">
        <v>182</v>
      </c>
      <c r="H173" s="258">
        <v>3</v>
      </c>
      <c r="I173" s="259"/>
      <c r="J173" s="260"/>
      <c r="K173" s="261">
        <f>ROUND(P173*H173,2)</f>
        <v>0</v>
      </c>
      <c r="L173" s="256" t="s">
        <v>173</v>
      </c>
      <c r="M173" s="262"/>
      <c r="N173" s="263" t="s">
        <v>1</v>
      </c>
      <c r="O173" s="230" t="s">
        <v>41</v>
      </c>
      <c r="P173" s="231">
        <f>I173+J173</f>
        <v>0</v>
      </c>
      <c r="Q173" s="231">
        <f>ROUND(I173*H173,2)</f>
        <v>0</v>
      </c>
      <c r="R173" s="231">
        <f>ROUND(J173*H173,2)</f>
        <v>0</v>
      </c>
      <c r="S173" s="92"/>
      <c r="T173" s="232">
        <f>S173*H173</f>
        <v>0</v>
      </c>
      <c r="U173" s="232">
        <v>0.0070899999999999999</v>
      </c>
      <c r="V173" s="232">
        <f>U173*H173</f>
        <v>0.021270000000000001</v>
      </c>
      <c r="W173" s="232">
        <v>0</v>
      </c>
      <c r="X173" s="233">
        <f>W173*H173</f>
        <v>0</v>
      </c>
      <c r="Y173" s="39"/>
      <c r="Z173" s="39"/>
      <c r="AA173" s="39"/>
      <c r="AB173" s="39"/>
      <c r="AC173" s="39"/>
      <c r="AD173" s="39"/>
      <c r="AE173" s="39"/>
      <c r="AR173" s="234" t="s">
        <v>221</v>
      </c>
      <c r="AT173" s="234" t="s">
        <v>345</v>
      </c>
      <c r="AU173" s="234" t="s">
        <v>88</v>
      </c>
      <c r="AY173" s="18" t="s">
        <v>167</v>
      </c>
      <c r="BE173" s="235">
        <f>IF(O173="základní",K173,0)</f>
        <v>0</v>
      </c>
      <c r="BF173" s="235">
        <f>IF(O173="snížená",K173,0)</f>
        <v>0</v>
      </c>
      <c r="BG173" s="235">
        <f>IF(O173="zákl. přenesená",K173,0)</f>
        <v>0</v>
      </c>
      <c r="BH173" s="235">
        <f>IF(O173="sníž. přenesená",K173,0)</f>
        <v>0</v>
      </c>
      <c r="BI173" s="235">
        <f>IF(O173="nulová",K173,0)</f>
        <v>0</v>
      </c>
      <c r="BJ173" s="18" t="s">
        <v>86</v>
      </c>
      <c r="BK173" s="235">
        <f>ROUND(P173*H173,2)</f>
        <v>0</v>
      </c>
      <c r="BL173" s="18" t="s">
        <v>174</v>
      </c>
      <c r="BM173" s="234" t="s">
        <v>3332</v>
      </c>
    </row>
    <row r="174" s="2" customFormat="1">
      <c r="A174" s="39"/>
      <c r="B174" s="40"/>
      <c r="C174" s="41"/>
      <c r="D174" s="236" t="s">
        <v>176</v>
      </c>
      <c r="E174" s="41"/>
      <c r="F174" s="237" t="s">
        <v>3331</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176</v>
      </c>
      <c r="AU174" s="18" t="s">
        <v>88</v>
      </c>
    </row>
    <row r="175" s="2" customFormat="1" ht="33" customHeight="1">
      <c r="A175" s="39"/>
      <c r="B175" s="40"/>
      <c r="C175" s="222" t="s">
        <v>292</v>
      </c>
      <c r="D175" s="222" t="s">
        <v>169</v>
      </c>
      <c r="E175" s="223" t="s">
        <v>3333</v>
      </c>
      <c r="F175" s="224" t="s">
        <v>3334</v>
      </c>
      <c r="G175" s="225" t="s">
        <v>182</v>
      </c>
      <c r="H175" s="226">
        <v>8</v>
      </c>
      <c r="I175" s="227"/>
      <c r="J175" s="227"/>
      <c r="K175" s="228">
        <f>ROUND(P175*H175,2)</f>
        <v>0</v>
      </c>
      <c r="L175" s="224" t="s">
        <v>173</v>
      </c>
      <c r="M175" s="45"/>
      <c r="N175" s="229" t="s">
        <v>1</v>
      </c>
      <c r="O175" s="230" t="s">
        <v>41</v>
      </c>
      <c r="P175" s="231">
        <f>I175+J175</f>
        <v>0</v>
      </c>
      <c r="Q175" s="231">
        <f>ROUND(I175*H175,2)</f>
        <v>0</v>
      </c>
      <c r="R175" s="231">
        <f>ROUND(J175*H175,2)</f>
        <v>0</v>
      </c>
      <c r="S175" s="92"/>
      <c r="T175" s="232">
        <f>S175*H175</f>
        <v>0</v>
      </c>
      <c r="U175" s="232">
        <v>0</v>
      </c>
      <c r="V175" s="232">
        <f>U175*H175</f>
        <v>0</v>
      </c>
      <c r="W175" s="232">
        <v>0</v>
      </c>
      <c r="X175" s="233">
        <f>W175*H175</f>
        <v>0</v>
      </c>
      <c r="Y175" s="39"/>
      <c r="Z175" s="39"/>
      <c r="AA175" s="39"/>
      <c r="AB175" s="39"/>
      <c r="AC175" s="39"/>
      <c r="AD175" s="39"/>
      <c r="AE175" s="39"/>
      <c r="AR175" s="234" t="s">
        <v>174</v>
      </c>
      <c r="AT175" s="234" t="s">
        <v>169</v>
      </c>
      <c r="AU175" s="234" t="s">
        <v>88</v>
      </c>
      <c r="AY175" s="18" t="s">
        <v>167</v>
      </c>
      <c r="BE175" s="235">
        <f>IF(O175="základní",K175,0)</f>
        <v>0</v>
      </c>
      <c r="BF175" s="235">
        <f>IF(O175="snížená",K175,0)</f>
        <v>0</v>
      </c>
      <c r="BG175" s="235">
        <f>IF(O175="zákl. přenesená",K175,0)</f>
        <v>0</v>
      </c>
      <c r="BH175" s="235">
        <f>IF(O175="sníž. přenesená",K175,0)</f>
        <v>0</v>
      </c>
      <c r="BI175" s="235">
        <f>IF(O175="nulová",K175,0)</f>
        <v>0</v>
      </c>
      <c r="BJ175" s="18" t="s">
        <v>86</v>
      </c>
      <c r="BK175" s="235">
        <f>ROUND(P175*H175,2)</f>
        <v>0</v>
      </c>
      <c r="BL175" s="18" t="s">
        <v>174</v>
      </c>
      <c r="BM175" s="234" t="s">
        <v>3335</v>
      </c>
    </row>
    <row r="176" s="2" customFormat="1">
      <c r="A176" s="39"/>
      <c r="B176" s="40"/>
      <c r="C176" s="41"/>
      <c r="D176" s="236" t="s">
        <v>176</v>
      </c>
      <c r="E176" s="41"/>
      <c r="F176" s="237" t="s">
        <v>3336</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176</v>
      </c>
      <c r="AU176" s="18" t="s">
        <v>88</v>
      </c>
    </row>
    <row r="177" s="2" customFormat="1">
      <c r="A177" s="39"/>
      <c r="B177" s="40"/>
      <c r="C177" s="41"/>
      <c r="D177" s="241" t="s">
        <v>178</v>
      </c>
      <c r="E177" s="41"/>
      <c r="F177" s="242" t="s">
        <v>3337</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178</v>
      </c>
      <c r="AU177" s="18" t="s">
        <v>88</v>
      </c>
    </row>
    <row r="178" s="2" customFormat="1">
      <c r="A178" s="39"/>
      <c r="B178" s="40"/>
      <c r="C178" s="41"/>
      <c r="D178" s="236" t="s">
        <v>186</v>
      </c>
      <c r="E178" s="41"/>
      <c r="F178" s="243" t="s">
        <v>3338</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186</v>
      </c>
      <c r="AU178" s="18" t="s">
        <v>88</v>
      </c>
    </row>
    <row r="179" s="2" customFormat="1" ht="37.8" customHeight="1">
      <c r="A179" s="39"/>
      <c r="B179" s="40"/>
      <c r="C179" s="254" t="s">
        <v>8</v>
      </c>
      <c r="D179" s="254" t="s">
        <v>345</v>
      </c>
      <c r="E179" s="255" t="s">
        <v>3339</v>
      </c>
      <c r="F179" s="256" t="s">
        <v>3340</v>
      </c>
      <c r="G179" s="257" t="s">
        <v>3341</v>
      </c>
      <c r="H179" s="258">
        <v>8</v>
      </c>
      <c r="I179" s="259"/>
      <c r="J179" s="260"/>
      <c r="K179" s="261">
        <f>ROUND(P179*H179,2)</f>
        <v>0</v>
      </c>
      <c r="L179" s="256" t="s">
        <v>450</v>
      </c>
      <c r="M179" s="262"/>
      <c r="N179" s="263" t="s">
        <v>1</v>
      </c>
      <c r="O179" s="230" t="s">
        <v>41</v>
      </c>
      <c r="P179" s="231">
        <f>I179+J179</f>
        <v>0</v>
      </c>
      <c r="Q179" s="231">
        <f>ROUND(I179*H179,2)</f>
        <v>0</v>
      </c>
      <c r="R179" s="231">
        <f>ROUND(J179*H179,2)</f>
        <v>0</v>
      </c>
      <c r="S179" s="92"/>
      <c r="T179" s="232">
        <f>S179*H179</f>
        <v>0</v>
      </c>
      <c r="U179" s="232">
        <v>0.0015</v>
      </c>
      <c r="V179" s="232">
        <f>U179*H179</f>
        <v>0.012</v>
      </c>
      <c r="W179" s="232">
        <v>0</v>
      </c>
      <c r="X179" s="233">
        <f>W179*H179</f>
        <v>0</v>
      </c>
      <c r="Y179" s="39"/>
      <c r="Z179" s="39"/>
      <c r="AA179" s="39"/>
      <c r="AB179" s="39"/>
      <c r="AC179" s="39"/>
      <c r="AD179" s="39"/>
      <c r="AE179" s="39"/>
      <c r="AR179" s="234" t="s">
        <v>221</v>
      </c>
      <c r="AT179" s="234" t="s">
        <v>345</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174</v>
      </c>
      <c r="BM179" s="234" t="s">
        <v>3342</v>
      </c>
    </row>
    <row r="180" s="2" customFormat="1">
      <c r="A180" s="39"/>
      <c r="B180" s="40"/>
      <c r="C180" s="41"/>
      <c r="D180" s="236" t="s">
        <v>176</v>
      </c>
      <c r="E180" s="41"/>
      <c r="F180" s="237" t="s">
        <v>3340</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2" customFormat="1" ht="24.15" customHeight="1">
      <c r="A181" s="39"/>
      <c r="B181" s="40"/>
      <c r="C181" s="222" t="s">
        <v>306</v>
      </c>
      <c r="D181" s="222" t="s">
        <v>169</v>
      </c>
      <c r="E181" s="223" t="s">
        <v>419</v>
      </c>
      <c r="F181" s="224" t="s">
        <v>420</v>
      </c>
      <c r="G181" s="225" t="s">
        <v>182</v>
      </c>
      <c r="H181" s="226">
        <v>9</v>
      </c>
      <c r="I181" s="227"/>
      <c r="J181" s="227"/>
      <c r="K181" s="228">
        <f>ROUND(P181*H181,2)</f>
        <v>0</v>
      </c>
      <c r="L181" s="224" t="s">
        <v>393</v>
      </c>
      <c r="M181" s="45"/>
      <c r="N181" s="229" t="s">
        <v>1</v>
      </c>
      <c r="O181" s="230" t="s">
        <v>41</v>
      </c>
      <c r="P181" s="231">
        <f>I181+J181</f>
        <v>0</v>
      </c>
      <c r="Q181" s="231">
        <f>ROUND(I181*H181,2)</f>
        <v>0</v>
      </c>
      <c r="R181" s="231">
        <f>ROUND(J181*H181,2)</f>
        <v>0</v>
      </c>
      <c r="S181" s="92"/>
      <c r="T181" s="232">
        <f>S181*H181</f>
        <v>0</v>
      </c>
      <c r="U181" s="232">
        <v>0</v>
      </c>
      <c r="V181" s="232">
        <f>U181*H181</f>
        <v>0</v>
      </c>
      <c r="W181" s="232">
        <v>0</v>
      </c>
      <c r="X181" s="233">
        <f>W181*H181</f>
        <v>0</v>
      </c>
      <c r="Y181" s="39"/>
      <c r="Z181" s="39"/>
      <c r="AA181" s="39"/>
      <c r="AB181" s="39"/>
      <c r="AC181" s="39"/>
      <c r="AD181" s="39"/>
      <c r="AE181" s="39"/>
      <c r="AR181" s="234" t="s">
        <v>174</v>
      </c>
      <c r="AT181" s="234" t="s">
        <v>169</v>
      </c>
      <c r="AU181" s="234" t="s">
        <v>88</v>
      </c>
      <c r="AY181" s="18" t="s">
        <v>167</v>
      </c>
      <c r="BE181" s="235">
        <f>IF(O181="základní",K181,0)</f>
        <v>0</v>
      </c>
      <c r="BF181" s="235">
        <f>IF(O181="snížená",K181,0)</f>
        <v>0</v>
      </c>
      <c r="BG181" s="235">
        <f>IF(O181="zákl. přenesená",K181,0)</f>
        <v>0</v>
      </c>
      <c r="BH181" s="235">
        <f>IF(O181="sníž. přenesená",K181,0)</f>
        <v>0</v>
      </c>
      <c r="BI181" s="235">
        <f>IF(O181="nulová",K181,0)</f>
        <v>0</v>
      </c>
      <c r="BJ181" s="18" t="s">
        <v>86</v>
      </c>
      <c r="BK181" s="235">
        <f>ROUND(P181*H181,2)</f>
        <v>0</v>
      </c>
      <c r="BL181" s="18" t="s">
        <v>174</v>
      </c>
      <c r="BM181" s="234" t="s">
        <v>3343</v>
      </c>
    </row>
    <row r="182" s="2" customFormat="1">
      <c r="A182" s="39"/>
      <c r="B182" s="40"/>
      <c r="C182" s="41"/>
      <c r="D182" s="236" t="s">
        <v>176</v>
      </c>
      <c r="E182" s="41"/>
      <c r="F182" s="237" t="s">
        <v>422</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176</v>
      </c>
      <c r="AU182" s="18" t="s">
        <v>88</v>
      </c>
    </row>
    <row r="183" s="2" customFormat="1" ht="24.15" customHeight="1">
      <c r="A183" s="39"/>
      <c r="B183" s="40"/>
      <c r="C183" s="222" t="s">
        <v>313</v>
      </c>
      <c r="D183" s="222" t="s">
        <v>169</v>
      </c>
      <c r="E183" s="223" t="s">
        <v>3344</v>
      </c>
      <c r="F183" s="224" t="s">
        <v>3345</v>
      </c>
      <c r="G183" s="225" t="s">
        <v>182</v>
      </c>
      <c r="H183" s="226">
        <v>1</v>
      </c>
      <c r="I183" s="227"/>
      <c r="J183" s="227"/>
      <c r="K183" s="228">
        <f>ROUND(P183*H183,2)</f>
        <v>0</v>
      </c>
      <c r="L183" s="224" t="s">
        <v>173</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3346</v>
      </c>
    </row>
    <row r="184" s="2" customFormat="1">
      <c r="A184" s="39"/>
      <c r="B184" s="40"/>
      <c r="C184" s="41"/>
      <c r="D184" s="236" t="s">
        <v>176</v>
      </c>
      <c r="E184" s="41"/>
      <c r="F184" s="237" t="s">
        <v>3345</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c r="A185" s="39"/>
      <c r="B185" s="40"/>
      <c r="C185" s="41"/>
      <c r="D185" s="241" t="s">
        <v>178</v>
      </c>
      <c r="E185" s="41"/>
      <c r="F185" s="242" t="s">
        <v>3347</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178</v>
      </c>
      <c r="AU185" s="18" t="s">
        <v>88</v>
      </c>
    </row>
    <row r="186" s="2" customFormat="1" ht="24.15" customHeight="1">
      <c r="A186" s="39"/>
      <c r="B186" s="40"/>
      <c r="C186" s="254" t="s">
        <v>320</v>
      </c>
      <c r="D186" s="254" t="s">
        <v>345</v>
      </c>
      <c r="E186" s="255" t="s">
        <v>3348</v>
      </c>
      <c r="F186" s="256" t="s">
        <v>3349</v>
      </c>
      <c r="G186" s="257" t="s">
        <v>182</v>
      </c>
      <c r="H186" s="258">
        <v>1</v>
      </c>
      <c r="I186" s="259"/>
      <c r="J186" s="260"/>
      <c r="K186" s="261">
        <f>ROUND(P186*H186,2)</f>
        <v>0</v>
      </c>
      <c r="L186" s="256" t="s">
        <v>173</v>
      </c>
      <c r="M186" s="262"/>
      <c r="N186" s="263" t="s">
        <v>1</v>
      </c>
      <c r="O186" s="230" t="s">
        <v>41</v>
      </c>
      <c r="P186" s="231">
        <f>I186+J186</f>
        <v>0</v>
      </c>
      <c r="Q186" s="231">
        <f>ROUND(I186*H186,2)</f>
        <v>0</v>
      </c>
      <c r="R186" s="231">
        <f>ROUND(J186*H186,2)</f>
        <v>0</v>
      </c>
      <c r="S186" s="92"/>
      <c r="T186" s="232">
        <f>S186*H186</f>
        <v>0</v>
      </c>
      <c r="U186" s="232">
        <v>0.023</v>
      </c>
      <c r="V186" s="232">
        <f>U186*H186</f>
        <v>0.023</v>
      </c>
      <c r="W186" s="232">
        <v>0</v>
      </c>
      <c r="X186" s="233">
        <f>W186*H186</f>
        <v>0</v>
      </c>
      <c r="Y186" s="39"/>
      <c r="Z186" s="39"/>
      <c r="AA186" s="39"/>
      <c r="AB186" s="39"/>
      <c r="AC186" s="39"/>
      <c r="AD186" s="39"/>
      <c r="AE186" s="39"/>
      <c r="AR186" s="234" t="s">
        <v>221</v>
      </c>
      <c r="AT186" s="234" t="s">
        <v>345</v>
      </c>
      <c r="AU186" s="234" t="s">
        <v>88</v>
      </c>
      <c r="AY186" s="18" t="s">
        <v>167</v>
      </c>
      <c r="BE186" s="235">
        <f>IF(O186="základní",K186,0)</f>
        <v>0</v>
      </c>
      <c r="BF186" s="235">
        <f>IF(O186="snížená",K186,0)</f>
        <v>0</v>
      </c>
      <c r="BG186" s="235">
        <f>IF(O186="zákl. přenesená",K186,0)</f>
        <v>0</v>
      </c>
      <c r="BH186" s="235">
        <f>IF(O186="sníž. přenesená",K186,0)</f>
        <v>0</v>
      </c>
      <c r="BI186" s="235">
        <f>IF(O186="nulová",K186,0)</f>
        <v>0</v>
      </c>
      <c r="BJ186" s="18" t="s">
        <v>86</v>
      </c>
      <c r="BK186" s="235">
        <f>ROUND(P186*H186,2)</f>
        <v>0</v>
      </c>
      <c r="BL186" s="18" t="s">
        <v>174</v>
      </c>
      <c r="BM186" s="234" t="s">
        <v>3350</v>
      </c>
    </row>
    <row r="187" s="2" customFormat="1">
      <c r="A187" s="39"/>
      <c r="B187" s="40"/>
      <c r="C187" s="41"/>
      <c r="D187" s="236" t="s">
        <v>176</v>
      </c>
      <c r="E187" s="41"/>
      <c r="F187" s="237" t="s">
        <v>3349</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176</v>
      </c>
      <c r="AU187" s="18" t="s">
        <v>88</v>
      </c>
    </row>
    <row r="188" s="2" customFormat="1" ht="24.15" customHeight="1">
      <c r="A188" s="39"/>
      <c r="B188" s="40"/>
      <c r="C188" s="222" t="s">
        <v>326</v>
      </c>
      <c r="D188" s="222" t="s">
        <v>169</v>
      </c>
      <c r="E188" s="223" t="s">
        <v>3351</v>
      </c>
      <c r="F188" s="224" t="s">
        <v>3352</v>
      </c>
      <c r="G188" s="225" t="s">
        <v>172</v>
      </c>
      <c r="H188" s="226">
        <v>69</v>
      </c>
      <c r="I188" s="227"/>
      <c r="J188" s="227"/>
      <c r="K188" s="228">
        <f>ROUND(P188*H188,2)</f>
        <v>0</v>
      </c>
      <c r="L188" s="224" t="s">
        <v>173</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3353</v>
      </c>
    </row>
    <row r="189" s="2" customFormat="1">
      <c r="A189" s="39"/>
      <c r="B189" s="40"/>
      <c r="C189" s="41"/>
      <c r="D189" s="236" t="s">
        <v>176</v>
      </c>
      <c r="E189" s="41"/>
      <c r="F189" s="237" t="s">
        <v>3354</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3355</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13" customFormat="1">
      <c r="A191" s="13"/>
      <c r="B191" s="244"/>
      <c r="C191" s="245"/>
      <c r="D191" s="236" t="s">
        <v>304</v>
      </c>
      <c r="E191" s="268" t="s">
        <v>1</v>
      </c>
      <c r="F191" s="246" t="s">
        <v>3356</v>
      </c>
      <c r="G191" s="245"/>
      <c r="H191" s="247">
        <v>69</v>
      </c>
      <c r="I191" s="248"/>
      <c r="J191" s="248"/>
      <c r="K191" s="245"/>
      <c r="L191" s="245"/>
      <c r="M191" s="249"/>
      <c r="N191" s="250"/>
      <c r="O191" s="251"/>
      <c r="P191" s="251"/>
      <c r="Q191" s="251"/>
      <c r="R191" s="251"/>
      <c r="S191" s="251"/>
      <c r="T191" s="251"/>
      <c r="U191" s="251"/>
      <c r="V191" s="251"/>
      <c r="W191" s="251"/>
      <c r="X191" s="252"/>
      <c r="Y191" s="13"/>
      <c r="Z191" s="13"/>
      <c r="AA191" s="13"/>
      <c r="AB191" s="13"/>
      <c r="AC191" s="13"/>
      <c r="AD191" s="13"/>
      <c r="AE191" s="13"/>
      <c r="AT191" s="253" t="s">
        <v>304</v>
      </c>
      <c r="AU191" s="253" t="s">
        <v>88</v>
      </c>
      <c r="AV191" s="13" t="s">
        <v>88</v>
      </c>
      <c r="AW191" s="13" t="s">
        <v>5</v>
      </c>
      <c r="AX191" s="13" t="s">
        <v>86</v>
      </c>
      <c r="AY191" s="253" t="s">
        <v>167</v>
      </c>
    </row>
    <row r="192" s="2" customFormat="1" ht="24.15" customHeight="1">
      <c r="A192" s="39"/>
      <c r="B192" s="40"/>
      <c r="C192" s="254" t="s">
        <v>332</v>
      </c>
      <c r="D192" s="254" t="s">
        <v>345</v>
      </c>
      <c r="E192" s="255" t="s">
        <v>3357</v>
      </c>
      <c r="F192" s="256" t="s">
        <v>3358</v>
      </c>
      <c r="G192" s="257" t="s">
        <v>699</v>
      </c>
      <c r="H192" s="258">
        <v>2.7000000000000002</v>
      </c>
      <c r="I192" s="259"/>
      <c r="J192" s="260"/>
      <c r="K192" s="261">
        <f>ROUND(P192*H192,2)</f>
        <v>0</v>
      </c>
      <c r="L192" s="256" t="s">
        <v>173</v>
      </c>
      <c r="M192" s="262"/>
      <c r="N192" s="263" t="s">
        <v>1</v>
      </c>
      <c r="O192" s="230" t="s">
        <v>41</v>
      </c>
      <c r="P192" s="231">
        <f>I192+J192</f>
        <v>0</v>
      </c>
      <c r="Q192" s="231">
        <f>ROUND(I192*H192,2)</f>
        <v>0</v>
      </c>
      <c r="R192" s="231">
        <f>ROUND(J192*H192,2)</f>
        <v>0</v>
      </c>
      <c r="S192" s="92"/>
      <c r="T192" s="232">
        <f>S192*H192</f>
        <v>0</v>
      </c>
      <c r="U192" s="232">
        <v>0.001</v>
      </c>
      <c r="V192" s="232">
        <f>U192*H192</f>
        <v>0.0027000000000000001</v>
      </c>
      <c r="W192" s="232">
        <v>0</v>
      </c>
      <c r="X192" s="233">
        <f>W192*H192</f>
        <v>0</v>
      </c>
      <c r="Y192" s="39"/>
      <c r="Z192" s="39"/>
      <c r="AA192" s="39"/>
      <c r="AB192" s="39"/>
      <c r="AC192" s="39"/>
      <c r="AD192" s="39"/>
      <c r="AE192" s="39"/>
      <c r="AR192" s="234" t="s">
        <v>221</v>
      </c>
      <c r="AT192" s="234" t="s">
        <v>345</v>
      </c>
      <c r="AU192" s="234" t="s">
        <v>88</v>
      </c>
      <c r="AY192" s="18" t="s">
        <v>167</v>
      </c>
      <c r="BE192" s="235">
        <f>IF(O192="základní",K192,0)</f>
        <v>0</v>
      </c>
      <c r="BF192" s="235">
        <f>IF(O192="snížená",K192,0)</f>
        <v>0</v>
      </c>
      <c r="BG192" s="235">
        <f>IF(O192="zákl. přenesená",K192,0)</f>
        <v>0</v>
      </c>
      <c r="BH192" s="235">
        <f>IF(O192="sníž. přenesená",K192,0)</f>
        <v>0</v>
      </c>
      <c r="BI192" s="235">
        <f>IF(O192="nulová",K192,0)</f>
        <v>0</v>
      </c>
      <c r="BJ192" s="18" t="s">
        <v>86</v>
      </c>
      <c r="BK192" s="235">
        <f>ROUND(P192*H192,2)</f>
        <v>0</v>
      </c>
      <c r="BL192" s="18" t="s">
        <v>174</v>
      </c>
      <c r="BM192" s="234" t="s">
        <v>3359</v>
      </c>
    </row>
    <row r="193" s="2" customFormat="1">
      <c r="A193" s="39"/>
      <c r="B193" s="40"/>
      <c r="C193" s="41"/>
      <c r="D193" s="236" t="s">
        <v>176</v>
      </c>
      <c r="E193" s="41"/>
      <c r="F193" s="237" t="s">
        <v>3358</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176</v>
      </c>
      <c r="AU193" s="18" t="s">
        <v>88</v>
      </c>
    </row>
    <row r="194" s="13" customFormat="1">
      <c r="A194" s="13"/>
      <c r="B194" s="244"/>
      <c r="C194" s="245"/>
      <c r="D194" s="236" t="s">
        <v>304</v>
      </c>
      <c r="E194" s="268" t="s">
        <v>1</v>
      </c>
      <c r="F194" s="246" t="s">
        <v>3360</v>
      </c>
      <c r="G194" s="245"/>
      <c r="H194" s="247">
        <v>2.7000000000000002</v>
      </c>
      <c r="I194" s="248"/>
      <c r="J194" s="248"/>
      <c r="K194" s="245"/>
      <c r="L194" s="245"/>
      <c r="M194" s="249"/>
      <c r="N194" s="250"/>
      <c r="O194" s="251"/>
      <c r="P194" s="251"/>
      <c r="Q194" s="251"/>
      <c r="R194" s="251"/>
      <c r="S194" s="251"/>
      <c r="T194" s="251"/>
      <c r="U194" s="251"/>
      <c r="V194" s="251"/>
      <c r="W194" s="251"/>
      <c r="X194" s="252"/>
      <c r="Y194" s="13"/>
      <c r="Z194" s="13"/>
      <c r="AA194" s="13"/>
      <c r="AB194" s="13"/>
      <c r="AC194" s="13"/>
      <c r="AD194" s="13"/>
      <c r="AE194" s="13"/>
      <c r="AT194" s="253" t="s">
        <v>304</v>
      </c>
      <c r="AU194" s="253" t="s">
        <v>88</v>
      </c>
      <c r="AV194" s="13" t="s">
        <v>88</v>
      </c>
      <c r="AW194" s="13" t="s">
        <v>5</v>
      </c>
      <c r="AX194" s="13" t="s">
        <v>86</v>
      </c>
      <c r="AY194" s="253" t="s">
        <v>167</v>
      </c>
    </row>
    <row r="195" s="2" customFormat="1" ht="24.15" customHeight="1">
      <c r="A195" s="39"/>
      <c r="B195" s="40"/>
      <c r="C195" s="254" t="s">
        <v>338</v>
      </c>
      <c r="D195" s="254" t="s">
        <v>345</v>
      </c>
      <c r="E195" s="255" t="s">
        <v>3361</v>
      </c>
      <c r="F195" s="256" t="s">
        <v>3362</v>
      </c>
      <c r="G195" s="257" t="s">
        <v>3363</v>
      </c>
      <c r="H195" s="258">
        <v>1.8</v>
      </c>
      <c r="I195" s="259"/>
      <c r="J195" s="260"/>
      <c r="K195" s="261">
        <f>ROUND(P195*H195,2)</f>
        <v>0</v>
      </c>
      <c r="L195" s="256" t="s">
        <v>173</v>
      </c>
      <c r="M195" s="262"/>
      <c r="N195" s="263" t="s">
        <v>1</v>
      </c>
      <c r="O195" s="230" t="s">
        <v>41</v>
      </c>
      <c r="P195" s="231">
        <f>I195+J195</f>
        <v>0</v>
      </c>
      <c r="Q195" s="231">
        <f>ROUND(I195*H195,2)</f>
        <v>0</v>
      </c>
      <c r="R195" s="231">
        <f>ROUND(J195*H195,2)</f>
        <v>0</v>
      </c>
      <c r="S195" s="92"/>
      <c r="T195" s="232">
        <f>S195*H195</f>
        <v>0</v>
      </c>
      <c r="U195" s="232">
        <v>0.00010000000000000001</v>
      </c>
      <c r="V195" s="232">
        <f>U195*H195</f>
        <v>0.00018000000000000001</v>
      </c>
      <c r="W195" s="232">
        <v>0</v>
      </c>
      <c r="X195" s="233">
        <f>W195*H195</f>
        <v>0</v>
      </c>
      <c r="Y195" s="39"/>
      <c r="Z195" s="39"/>
      <c r="AA195" s="39"/>
      <c r="AB195" s="39"/>
      <c r="AC195" s="39"/>
      <c r="AD195" s="39"/>
      <c r="AE195" s="39"/>
      <c r="AR195" s="234" t="s">
        <v>221</v>
      </c>
      <c r="AT195" s="234" t="s">
        <v>345</v>
      </c>
      <c r="AU195" s="234" t="s">
        <v>88</v>
      </c>
      <c r="AY195" s="18" t="s">
        <v>167</v>
      </c>
      <c r="BE195" s="235">
        <f>IF(O195="základní",K195,0)</f>
        <v>0</v>
      </c>
      <c r="BF195" s="235">
        <f>IF(O195="snížená",K195,0)</f>
        <v>0</v>
      </c>
      <c r="BG195" s="235">
        <f>IF(O195="zákl. přenesená",K195,0)</f>
        <v>0</v>
      </c>
      <c r="BH195" s="235">
        <f>IF(O195="sníž. přenesená",K195,0)</f>
        <v>0</v>
      </c>
      <c r="BI195" s="235">
        <f>IF(O195="nulová",K195,0)</f>
        <v>0</v>
      </c>
      <c r="BJ195" s="18" t="s">
        <v>86</v>
      </c>
      <c r="BK195" s="235">
        <f>ROUND(P195*H195,2)</f>
        <v>0</v>
      </c>
      <c r="BL195" s="18" t="s">
        <v>174</v>
      </c>
      <c r="BM195" s="234" t="s">
        <v>3364</v>
      </c>
    </row>
    <row r="196" s="2" customFormat="1">
      <c r="A196" s="39"/>
      <c r="B196" s="40"/>
      <c r="C196" s="41"/>
      <c r="D196" s="236" t="s">
        <v>176</v>
      </c>
      <c r="E196" s="41"/>
      <c r="F196" s="237" t="s">
        <v>3365</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176</v>
      </c>
      <c r="AU196" s="18" t="s">
        <v>88</v>
      </c>
    </row>
    <row r="197" s="2" customFormat="1" ht="24.15" customHeight="1">
      <c r="A197" s="39"/>
      <c r="B197" s="40"/>
      <c r="C197" s="222" t="s">
        <v>344</v>
      </c>
      <c r="D197" s="222" t="s">
        <v>169</v>
      </c>
      <c r="E197" s="223" t="s">
        <v>3366</v>
      </c>
      <c r="F197" s="224" t="s">
        <v>3367</v>
      </c>
      <c r="G197" s="225" t="s">
        <v>433</v>
      </c>
      <c r="H197" s="226">
        <v>36</v>
      </c>
      <c r="I197" s="227"/>
      <c r="J197" s="227"/>
      <c r="K197" s="228">
        <f>ROUND(P197*H197,2)</f>
        <v>0</v>
      </c>
      <c r="L197" s="224" t="s">
        <v>173</v>
      </c>
      <c r="M197" s="45"/>
      <c r="N197" s="229" t="s">
        <v>1</v>
      </c>
      <c r="O197" s="230" t="s">
        <v>41</v>
      </c>
      <c r="P197" s="231">
        <f>I197+J197</f>
        <v>0</v>
      </c>
      <c r="Q197" s="231">
        <f>ROUND(I197*H197,2)</f>
        <v>0</v>
      </c>
      <c r="R197" s="231">
        <f>ROUND(J197*H197,2)</f>
        <v>0</v>
      </c>
      <c r="S197" s="92"/>
      <c r="T197" s="232">
        <f>S197*H197</f>
        <v>0</v>
      </c>
      <c r="U197" s="232">
        <v>0</v>
      </c>
      <c r="V197" s="232">
        <f>U197*H197</f>
        <v>0</v>
      </c>
      <c r="W197" s="232">
        <v>0</v>
      </c>
      <c r="X197" s="233">
        <f>W197*H197</f>
        <v>0</v>
      </c>
      <c r="Y197" s="39"/>
      <c r="Z197" s="39"/>
      <c r="AA197" s="39"/>
      <c r="AB197" s="39"/>
      <c r="AC197" s="39"/>
      <c r="AD197" s="39"/>
      <c r="AE197" s="39"/>
      <c r="AR197" s="234" t="s">
        <v>174</v>
      </c>
      <c r="AT197" s="234" t="s">
        <v>169</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3368</v>
      </c>
    </row>
    <row r="198" s="2" customFormat="1">
      <c r="A198" s="39"/>
      <c r="B198" s="40"/>
      <c r="C198" s="41"/>
      <c r="D198" s="236" t="s">
        <v>176</v>
      </c>
      <c r="E198" s="41"/>
      <c r="F198" s="237" t="s">
        <v>3369</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41" t="s">
        <v>178</v>
      </c>
      <c r="E199" s="41"/>
      <c r="F199" s="242" t="s">
        <v>3370</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178</v>
      </c>
      <c r="AU199" s="18" t="s">
        <v>88</v>
      </c>
    </row>
    <row r="200" s="2" customFormat="1" ht="24.15" customHeight="1">
      <c r="A200" s="39"/>
      <c r="B200" s="40"/>
      <c r="C200" s="254" t="s">
        <v>351</v>
      </c>
      <c r="D200" s="254" t="s">
        <v>345</v>
      </c>
      <c r="E200" s="255" t="s">
        <v>703</v>
      </c>
      <c r="F200" s="256" t="s">
        <v>3371</v>
      </c>
      <c r="G200" s="257" t="s">
        <v>433</v>
      </c>
      <c r="H200" s="258">
        <v>9</v>
      </c>
      <c r="I200" s="259"/>
      <c r="J200" s="260"/>
      <c r="K200" s="261">
        <f>ROUND(P200*H200,2)</f>
        <v>0</v>
      </c>
      <c r="L200" s="256" t="s">
        <v>173</v>
      </c>
      <c r="M200" s="262"/>
      <c r="N200" s="263" t="s">
        <v>1</v>
      </c>
      <c r="O200" s="230" t="s">
        <v>41</v>
      </c>
      <c r="P200" s="231">
        <f>I200+J200</f>
        <v>0</v>
      </c>
      <c r="Q200" s="231">
        <f>ROUND(I200*H200,2)</f>
        <v>0</v>
      </c>
      <c r="R200" s="231">
        <f>ROUND(J200*H200,2)</f>
        <v>0</v>
      </c>
      <c r="S200" s="92"/>
      <c r="T200" s="232">
        <f>S200*H200</f>
        <v>0</v>
      </c>
      <c r="U200" s="232">
        <v>1</v>
      </c>
      <c r="V200" s="232">
        <f>U200*H200</f>
        <v>9</v>
      </c>
      <c r="W200" s="232">
        <v>0</v>
      </c>
      <c r="X200" s="233">
        <f>W200*H200</f>
        <v>0</v>
      </c>
      <c r="Y200" s="39"/>
      <c r="Z200" s="39"/>
      <c r="AA200" s="39"/>
      <c r="AB200" s="39"/>
      <c r="AC200" s="39"/>
      <c r="AD200" s="39"/>
      <c r="AE200" s="39"/>
      <c r="AR200" s="234" t="s">
        <v>221</v>
      </c>
      <c r="AT200" s="234" t="s">
        <v>345</v>
      </c>
      <c r="AU200" s="234" t="s">
        <v>88</v>
      </c>
      <c r="AY200" s="18" t="s">
        <v>167</v>
      </c>
      <c r="BE200" s="235">
        <f>IF(O200="základní",K200,0)</f>
        <v>0</v>
      </c>
      <c r="BF200" s="235">
        <f>IF(O200="snížená",K200,0)</f>
        <v>0</v>
      </c>
      <c r="BG200" s="235">
        <f>IF(O200="zákl. přenesená",K200,0)</f>
        <v>0</v>
      </c>
      <c r="BH200" s="235">
        <f>IF(O200="sníž. přenesená",K200,0)</f>
        <v>0</v>
      </c>
      <c r="BI200" s="235">
        <f>IF(O200="nulová",K200,0)</f>
        <v>0</v>
      </c>
      <c r="BJ200" s="18" t="s">
        <v>86</v>
      </c>
      <c r="BK200" s="235">
        <f>ROUND(P200*H200,2)</f>
        <v>0</v>
      </c>
      <c r="BL200" s="18" t="s">
        <v>174</v>
      </c>
      <c r="BM200" s="234" t="s">
        <v>3372</v>
      </c>
    </row>
    <row r="201" s="2" customFormat="1">
      <c r="A201" s="39"/>
      <c r="B201" s="40"/>
      <c r="C201" s="41"/>
      <c r="D201" s="236" t="s">
        <v>176</v>
      </c>
      <c r="E201" s="41"/>
      <c r="F201" s="237" t="s">
        <v>3371</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176</v>
      </c>
      <c r="AU201" s="18" t="s">
        <v>88</v>
      </c>
    </row>
    <row r="202" s="2" customFormat="1" ht="24.15" customHeight="1">
      <c r="A202" s="39"/>
      <c r="B202" s="40"/>
      <c r="C202" s="222" t="s">
        <v>358</v>
      </c>
      <c r="D202" s="222" t="s">
        <v>169</v>
      </c>
      <c r="E202" s="223" t="s">
        <v>3373</v>
      </c>
      <c r="F202" s="224" t="s">
        <v>3374</v>
      </c>
      <c r="G202" s="225" t="s">
        <v>172</v>
      </c>
      <c r="H202" s="226">
        <v>32</v>
      </c>
      <c r="I202" s="227"/>
      <c r="J202" s="227"/>
      <c r="K202" s="228">
        <f>ROUND(P202*H202,2)</f>
        <v>0</v>
      </c>
      <c r="L202" s="224" t="s">
        <v>173</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174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174</v>
      </c>
      <c r="BM202" s="234" t="s">
        <v>3375</v>
      </c>
    </row>
    <row r="203" s="2" customFormat="1">
      <c r="A203" s="39"/>
      <c r="B203" s="40"/>
      <c r="C203" s="41"/>
      <c r="D203" s="236" t="s">
        <v>176</v>
      </c>
      <c r="E203" s="41"/>
      <c r="F203" s="237" t="s">
        <v>3376</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41" t="s">
        <v>178</v>
      </c>
      <c r="E204" s="41"/>
      <c r="F204" s="242" t="s">
        <v>3377</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178</v>
      </c>
      <c r="AU204" s="18" t="s">
        <v>88</v>
      </c>
    </row>
    <row r="205" s="2" customFormat="1">
      <c r="A205" s="39"/>
      <c r="B205" s="40"/>
      <c r="C205" s="222" t="s">
        <v>365</v>
      </c>
      <c r="D205" s="222" t="s">
        <v>169</v>
      </c>
      <c r="E205" s="223" t="s">
        <v>3378</v>
      </c>
      <c r="F205" s="224" t="s">
        <v>3379</v>
      </c>
      <c r="G205" s="225" t="s">
        <v>172</v>
      </c>
      <c r="H205" s="226">
        <v>69</v>
      </c>
      <c r="I205" s="227"/>
      <c r="J205" s="227"/>
      <c r="K205" s="228">
        <f>ROUND(P205*H205,2)</f>
        <v>0</v>
      </c>
      <c r="L205" s="224" t="s">
        <v>393</v>
      </c>
      <c r="M205" s="45"/>
      <c r="N205" s="229" t="s">
        <v>1</v>
      </c>
      <c r="O205" s="230" t="s">
        <v>41</v>
      </c>
      <c r="P205" s="231">
        <f>I205+J205</f>
        <v>0</v>
      </c>
      <c r="Q205" s="231">
        <f>ROUND(I205*H205,2)</f>
        <v>0</v>
      </c>
      <c r="R205" s="231">
        <f>ROUND(J205*H205,2)</f>
        <v>0</v>
      </c>
      <c r="S205" s="92"/>
      <c r="T205" s="232">
        <f>S205*H205</f>
        <v>0</v>
      </c>
      <c r="U205" s="232">
        <v>0</v>
      </c>
      <c r="V205" s="232">
        <f>U205*H205</f>
        <v>0</v>
      </c>
      <c r="W205" s="232">
        <v>0</v>
      </c>
      <c r="X205" s="233">
        <f>W205*H205</f>
        <v>0</v>
      </c>
      <c r="Y205" s="39"/>
      <c r="Z205" s="39"/>
      <c r="AA205" s="39"/>
      <c r="AB205" s="39"/>
      <c r="AC205" s="39"/>
      <c r="AD205" s="39"/>
      <c r="AE205" s="39"/>
      <c r="AR205" s="234" t="s">
        <v>174</v>
      </c>
      <c r="AT205" s="234" t="s">
        <v>169</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3380</v>
      </c>
    </row>
    <row r="206" s="2" customFormat="1">
      <c r="A206" s="39"/>
      <c r="B206" s="40"/>
      <c r="C206" s="41"/>
      <c r="D206" s="236" t="s">
        <v>176</v>
      </c>
      <c r="E206" s="41"/>
      <c r="F206" s="237" t="s">
        <v>3381</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ht="16.5" customHeight="1">
      <c r="A207" s="39"/>
      <c r="B207" s="40"/>
      <c r="C207" s="254" t="s">
        <v>372</v>
      </c>
      <c r="D207" s="254" t="s">
        <v>345</v>
      </c>
      <c r="E207" s="255" t="s">
        <v>3382</v>
      </c>
      <c r="F207" s="256" t="s">
        <v>3383</v>
      </c>
      <c r="G207" s="257" t="s">
        <v>172</v>
      </c>
      <c r="H207" s="258">
        <v>75.900000000000006</v>
      </c>
      <c r="I207" s="259"/>
      <c r="J207" s="260"/>
      <c r="K207" s="261">
        <f>ROUND(P207*H207,2)</f>
        <v>0</v>
      </c>
      <c r="L207" s="256" t="s">
        <v>1</v>
      </c>
      <c r="M207" s="262"/>
      <c r="N207" s="263" t="s">
        <v>1</v>
      </c>
      <c r="O207" s="230" t="s">
        <v>41</v>
      </c>
      <c r="P207" s="231">
        <f>I207+J207</f>
        <v>0</v>
      </c>
      <c r="Q207" s="231">
        <f>ROUND(I207*H207,2)</f>
        <v>0</v>
      </c>
      <c r="R207" s="231">
        <f>ROUND(J207*H207,2)</f>
        <v>0</v>
      </c>
      <c r="S207" s="92"/>
      <c r="T207" s="232">
        <f>S207*H207</f>
        <v>0</v>
      </c>
      <c r="U207" s="232">
        <v>6.9999999999999994E-05</v>
      </c>
      <c r="V207" s="232">
        <f>U207*H207</f>
        <v>0.005313</v>
      </c>
      <c r="W207" s="232">
        <v>0</v>
      </c>
      <c r="X207" s="233">
        <f>W207*H207</f>
        <v>0</v>
      </c>
      <c r="Y207" s="39"/>
      <c r="Z207" s="39"/>
      <c r="AA207" s="39"/>
      <c r="AB207" s="39"/>
      <c r="AC207" s="39"/>
      <c r="AD207" s="39"/>
      <c r="AE207" s="39"/>
      <c r="AR207" s="234" t="s">
        <v>221</v>
      </c>
      <c r="AT207" s="234" t="s">
        <v>345</v>
      </c>
      <c r="AU207" s="234" t="s">
        <v>88</v>
      </c>
      <c r="AY207" s="18" t="s">
        <v>167</v>
      </c>
      <c r="BE207" s="235">
        <f>IF(O207="základní",K207,0)</f>
        <v>0</v>
      </c>
      <c r="BF207" s="235">
        <f>IF(O207="snížená",K207,0)</f>
        <v>0</v>
      </c>
      <c r="BG207" s="235">
        <f>IF(O207="zákl. přenesená",K207,0)</f>
        <v>0</v>
      </c>
      <c r="BH207" s="235">
        <f>IF(O207="sníž. přenesená",K207,0)</f>
        <v>0</v>
      </c>
      <c r="BI207" s="235">
        <f>IF(O207="nulová",K207,0)</f>
        <v>0</v>
      </c>
      <c r="BJ207" s="18" t="s">
        <v>86</v>
      </c>
      <c r="BK207" s="235">
        <f>ROUND(P207*H207,2)</f>
        <v>0</v>
      </c>
      <c r="BL207" s="18" t="s">
        <v>174</v>
      </c>
      <c r="BM207" s="234" t="s">
        <v>3384</v>
      </c>
    </row>
    <row r="208" s="2" customFormat="1">
      <c r="A208" s="39"/>
      <c r="B208" s="40"/>
      <c r="C208" s="41"/>
      <c r="D208" s="236" t="s">
        <v>176</v>
      </c>
      <c r="E208" s="41"/>
      <c r="F208" s="237" t="s">
        <v>3383</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176</v>
      </c>
      <c r="AU208" s="18" t="s">
        <v>88</v>
      </c>
    </row>
    <row r="209" s="13" customFormat="1">
      <c r="A209" s="13"/>
      <c r="B209" s="244"/>
      <c r="C209" s="245"/>
      <c r="D209" s="236" t="s">
        <v>304</v>
      </c>
      <c r="E209" s="245"/>
      <c r="F209" s="246" t="s">
        <v>3385</v>
      </c>
      <c r="G209" s="245"/>
      <c r="H209" s="247">
        <v>75.900000000000006</v>
      </c>
      <c r="I209" s="248"/>
      <c r="J209" s="248"/>
      <c r="K209" s="245"/>
      <c r="L209" s="245"/>
      <c r="M209" s="249"/>
      <c r="N209" s="250"/>
      <c r="O209" s="251"/>
      <c r="P209" s="251"/>
      <c r="Q209" s="251"/>
      <c r="R209" s="251"/>
      <c r="S209" s="251"/>
      <c r="T209" s="251"/>
      <c r="U209" s="251"/>
      <c r="V209" s="251"/>
      <c r="W209" s="251"/>
      <c r="X209" s="252"/>
      <c r="Y209" s="13"/>
      <c r="Z209" s="13"/>
      <c r="AA209" s="13"/>
      <c r="AB209" s="13"/>
      <c r="AC209" s="13"/>
      <c r="AD209" s="13"/>
      <c r="AE209" s="13"/>
      <c r="AT209" s="253" t="s">
        <v>304</v>
      </c>
      <c r="AU209" s="253" t="s">
        <v>88</v>
      </c>
      <c r="AV209" s="13" t="s">
        <v>88</v>
      </c>
      <c r="AW209" s="13" t="s">
        <v>4</v>
      </c>
      <c r="AX209" s="13" t="s">
        <v>86</v>
      </c>
      <c r="AY209" s="253" t="s">
        <v>167</v>
      </c>
    </row>
    <row r="210" s="2" customFormat="1" ht="24.15" customHeight="1">
      <c r="A210" s="39"/>
      <c r="B210" s="40"/>
      <c r="C210" s="222" t="s">
        <v>378</v>
      </c>
      <c r="D210" s="222" t="s">
        <v>169</v>
      </c>
      <c r="E210" s="223" t="s">
        <v>425</v>
      </c>
      <c r="F210" s="224" t="s">
        <v>426</v>
      </c>
      <c r="G210" s="225" t="s">
        <v>172</v>
      </c>
      <c r="H210" s="226">
        <v>37</v>
      </c>
      <c r="I210" s="227"/>
      <c r="J210" s="227"/>
      <c r="K210" s="228">
        <f>ROUND(P210*H210,2)</f>
        <v>0</v>
      </c>
      <c r="L210" s="224" t="s">
        <v>173</v>
      </c>
      <c r="M210" s="45"/>
      <c r="N210" s="229" t="s">
        <v>1</v>
      </c>
      <c r="O210" s="230" t="s">
        <v>41</v>
      </c>
      <c r="P210" s="231">
        <f>I210+J210</f>
        <v>0</v>
      </c>
      <c r="Q210" s="231">
        <f>ROUND(I210*H210,2)</f>
        <v>0</v>
      </c>
      <c r="R210" s="231">
        <f>ROUND(J210*H210,2)</f>
        <v>0</v>
      </c>
      <c r="S210" s="92"/>
      <c r="T210" s="232">
        <f>S210*H210</f>
        <v>0</v>
      </c>
      <c r="U210" s="232">
        <v>0</v>
      </c>
      <c r="V210" s="232">
        <f>U210*H210</f>
        <v>0</v>
      </c>
      <c r="W210" s="232">
        <v>0</v>
      </c>
      <c r="X210" s="233">
        <f>W210*H210</f>
        <v>0</v>
      </c>
      <c r="Y210" s="39"/>
      <c r="Z210" s="39"/>
      <c r="AA210" s="39"/>
      <c r="AB210" s="39"/>
      <c r="AC210" s="39"/>
      <c r="AD210" s="39"/>
      <c r="AE210" s="39"/>
      <c r="AR210" s="234" t="s">
        <v>174</v>
      </c>
      <c r="AT210" s="234" t="s">
        <v>169</v>
      </c>
      <c r="AU210" s="234" t="s">
        <v>88</v>
      </c>
      <c r="AY210" s="18" t="s">
        <v>167</v>
      </c>
      <c r="BE210" s="235">
        <f>IF(O210="základní",K210,0)</f>
        <v>0</v>
      </c>
      <c r="BF210" s="235">
        <f>IF(O210="snížená",K210,0)</f>
        <v>0</v>
      </c>
      <c r="BG210" s="235">
        <f>IF(O210="zákl. přenesená",K210,0)</f>
        <v>0</v>
      </c>
      <c r="BH210" s="235">
        <f>IF(O210="sníž. přenesená",K210,0)</f>
        <v>0</v>
      </c>
      <c r="BI210" s="235">
        <f>IF(O210="nulová",K210,0)</f>
        <v>0</v>
      </c>
      <c r="BJ210" s="18" t="s">
        <v>86</v>
      </c>
      <c r="BK210" s="235">
        <f>ROUND(P210*H210,2)</f>
        <v>0</v>
      </c>
      <c r="BL210" s="18" t="s">
        <v>174</v>
      </c>
      <c r="BM210" s="234" t="s">
        <v>3386</v>
      </c>
    </row>
    <row r="211" s="2" customFormat="1">
      <c r="A211" s="39"/>
      <c r="B211" s="40"/>
      <c r="C211" s="41"/>
      <c r="D211" s="236" t="s">
        <v>176</v>
      </c>
      <c r="E211" s="41"/>
      <c r="F211" s="237" t="s">
        <v>428</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176</v>
      </c>
      <c r="AU211" s="18" t="s">
        <v>88</v>
      </c>
    </row>
    <row r="212" s="2" customFormat="1">
      <c r="A212" s="39"/>
      <c r="B212" s="40"/>
      <c r="C212" s="41"/>
      <c r="D212" s="241" t="s">
        <v>178</v>
      </c>
      <c r="E212" s="41"/>
      <c r="F212" s="242" t="s">
        <v>429</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178</v>
      </c>
      <c r="AU212" s="18" t="s">
        <v>88</v>
      </c>
    </row>
    <row r="213" s="2" customFormat="1" ht="24.15" customHeight="1">
      <c r="A213" s="39"/>
      <c r="B213" s="40"/>
      <c r="C213" s="254" t="s">
        <v>384</v>
      </c>
      <c r="D213" s="254" t="s">
        <v>345</v>
      </c>
      <c r="E213" s="255" t="s">
        <v>431</v>
      </c>
      <c r="F213" s="256" t="s">
        <v>432</v>
      </c>
      <c r="G213" s="257" t="s">
        <v>433</v>
      </c>
      <c r="H213" s="258">
        <v>3.8109999999999999</v>
      </c>
      <c r="I213" s="259"/>
      <c r="J213" s="260"/>
      <c r="K213" s="261">
        <f>ROUND(P213*H213,2)</f>
        <v>0</v>
      </c>
      <c r="L213" s="256" t="s">
        <v>173</v>
      </c>
      <c r="M213" s="262"/>
      <c r="N213" s="263" t="s">
        <v>1</v>
      </c>
      <c r="O213" s="230" t="s">
        <v>41</v>
      </c>
      <c r="P213" s="231">
        <f>I213+J213</f>
        <v>0</v>
      </c>
      <c r="Q213" s="231">
        <f>ROUND(I213*H213,2)</f>
        <v>0</v>
      </c>
      <c r="R213" s="231">
        <f>ROUND(J213*H213,2)</f>
        <v>0</v>
      </c>
      <c r="S213" s="92"/>
      <c r="T213" s="232">
        <f>S213*H213</f>
        <v>0</v>
      </c>
      <c r="U213" s="232">
        <v>0.20000000000000001</v>
      </c>
      <c r="V213" s="232">
        <f>U213*H213</f>
        <v>0.76219999999999999</v>
      </c>
      <c r="W213" s="232">
        <v>0</v>
      </c>
      <c r="X213" s="233">
        <f>W213*H213</f>
        <v>0</v>
      </c>
      <c r="Y213" s="39"/>
      <c r="Z213" s="39"/>
      <c r="AA213" s="39"/>
      <c r="AB213" s="39"/>
      <c r="AC213" s="39"/>
      <c r="AD213" s="39"/>
      <c r="AE213" s="39"/>
      <c r="AR213" s="234" t="s">
        <v>221</v>
      </c>
      <c r="AT213" s="234" t="s">
        <v>345</v>
      </c>
      <c r="AU213" s="234" t="s">
        <v>88</v>
      </c>
      <c r="AY213" s="18" t="s">
        <v>167</v>
      </c>
      <c r="BE213" s="235">
        <f>IF(O213="základní",K213,0)</f>
        <v>0</v>
      </c>
      <c r="BF213" s="235">
        <f>IF(O213="snížená",K213,0)</f>
        <v>0</v>
      </c>
      <c r="BG213" s="235">
        <f>IF(O213="zákl. přenesená",K213,0)</f>
        <v>0</v>
      </c>
      <c r="BH213" s="235">
        <f>IF(O213="sníž. přenesená",K213,0)</f>
        <v>0</v>
      </c>
      <c r="BI213" s="235">
        <f>IF(O213="nulová",K213,0)</f>
        <v>0</v>
      </c>
      <c r="BJ213" s="18" t="s">
        <v>86</v>
      </c>
      <c r="BK213" s="235">
        <f>ROUND(P213*H213,2)</f>
        <v>0</v>
      </c>
      <c r="BL213" s="18" t="s">
        <v>174</v>
      </c>
      <c r="BM213" s="234" t="s">
        <v>3387</v>
      </c>
    </row>
    <row r="214" s="2" customFormat="1">
      <c r="A214" s="39"/>
      <c r="B214" s="40"/>
      <c r="C214" s="41"/>
      <c r="D214" s="236" t="s">
        <v>176</v>
      </c>
      <c r="E214" s="41"/>
      <c r="F214" s="237" t="s">
        <v>432</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176</v>
      </c>
      <c r="AU214" s="18" t="s">
        <v>88</v>
      </c>
    </row>
    <row r="215" s="13" customFormat="1">
      <c r="A215" s="13"/>
      <c r="B215" s="244"/>
      <c r="C215" s="245"/>
      <c r="D215" s="236" t="s">
        <v>304</v>
      </c>
      <c r="E215" s="245"/>
      <c r="F215" s="246" t="s">
        <v>3388</v>
      </c>
      <c r="G215" s="245"/>
      <c r="H215" s="247">
        <v>3.8109999999999999</v>
      </c>
      <c r="I215" s="248"/>
      <c r="J215" s="248"/>
      <c r="K215" s="245"/>
      <c r="L215" s="245"/>
      <c r="M215" s="249"/>
      <c r="N215" s="250"/>
      <c r="O215" s="251"/>
      <c r="P215" s="251"/>
      <c r="Q215" s="251"/>
      <c r="R215" s="251"/>
      <c r="S215" s="251"/>
      <c r="T215" s="251"/>
      <c r="U215" s="251"/>
      <c r="V215" s="251"/>
      <c r="W215" s="251"/>
      <c r="X215" s="252"/>
      <c r="Y215" s="13"/>
      <c r="Z215" s="13"/>
      <c r="AA215" s="13"/>
      <c r="AB215" s="13"/>
      <c r="AC215" s="13"/>
      <c r="AD215" s="13"/>
      <c r="AE215" s="13"/>
      <c r="AT215" s="253" t="s">
        <v>304</v>
      </c>
      <c r="AU215" s="253" t="s">
        <v>88</v>
      </c>
      <c r="AV215" s="13" t="s">
        <v>88</v>
      </c>
      <c r="AW215" s="13" t="s">
        <v>4</v>
      </c>
      <c r="AX215" s="13" t="s">
        <v>86</v>
      </c>
      <c r="AY215" s="253" t="s">
        <v>167</v>
      </c>
    </row>
    <row r="216" s="2" customFormat="1" ht="24.15" customHeight="1">
      <c r="A216" s="39"/>
      <c r="B216" s="40"/>
      <c r="C216" s="222" t="s">
        <v>390</v>
      </c>
      <c r="D216" s="222" t="s">
        <v>169</v>
      </c>
      <c r="E216" s="223" t="s">
        <v>436</v>
      </c>
      <c r="F216" s="224" t="s">
        <v>437</v>
      </c>
      <c r="G216" s="225" t="s">
        <v>433</v>
      </c>
      <c r="H216" s="226">
        <v>2.2000000000000002</v>
      </c>
      <c r="I216" s="227"/>
      <c r="J216" s="227"/>
      <c r="K216" s="228">
        <f>ROUND(P216*H216,2)</f>
        <v>0</v>
      </c>
      <c r="L216" s="224" t="s">
        <v>173</v>
      </c>
      <c r="M216" s="45"/>
      <c r="N216" s="229" t="s">
        <v>1</v>
      </c>
      <c r="O216" s="230" t="s">
        <v>41</v>
      </c>
      <c r="P216" s="231">
        <f>I216+J216</f>
        <v>0</v>
      </c>
      <c r="Q216" s="231">
        <f>ROUND(I216*H216,2)</f>
        <v>0</v>
      </c>
      <c r="R216" s="231">
        <f>ROUND(J216*H216,2)</f>
        <v>0</v>
      </c>
      <c r="S216" s="92"/>
      <c r="T216" s="232">
        <f>S216*H216</f>
        <v>0</v>
      </c>
      <c r="U216" s="232">
        <v>0</v>
      </c>
      <c r="V216" s="232">
        <f>U216*H216</f>
        <v>0</v>
      </c>
      <c r="W216" s="232">
        <v>0</v>
      </c>
      <c r="X216" s="233">
        <f>W216*H216</f>
        <v>0</v>
      </c>
      <c r="Y216" s="39"/>
      <c r="Z216" s="39"/>
      <c r="AA216" s="39"/>
      <c r="AB216" s="39"/>
      <c r="AC216" s="39"/>
      <c r="AD216" s="39"/>
      <c r="AE216" s="39"/>
      <c r="AR216" s="234" t="s">
        <v>174</v>
      </c>
      <c r="AT216" s="234" t="s">
        <v>169</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3389</v>
      </c>
    </row>
    <row r="217" s="2" customFormat="1">
      <c r="A217" s="39"/>
      <c r="B217" s="40"/>
      <c r="C217" s="41"/>
      <c r="D217" s="236" t="s">
        <v>176</v>
      </c>
      <c r="E217" s="41"/>
      <c r="F217" s="237" t="s">
        <v>439</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2" customFormat="1">
      <c r="A218" s="39"/>
      <c r="B218" s="40"/>
      <c r="C218" s="41"/>
      <c r="D218" s="241" t="s">
        <v>178</v>
      </c>
      <c r="E218" s="41"/>
      <c r="F218" s="242" t="s">
        <v>440</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178</v>
      </c>
      <c r="AU218" s="18" t="s">
        <v>88</v>
      </c>
    </row>
    <row r="219" s="13" customFormat="1">
      <c r="A219" s="13"/>
      <c r="B219" s="244"/>
      <c r="C219" s="245"/>
      <c r="D219" s="236" t="s">
        <v>304</v>
      </c>
      <c r="E219" s="268" t="s">
        <v>1</v>
      </c>
      <c r="F219" s="246" t="s">
        <v>3390</v>
      </c>
      <c r="G219" s="245"/>
      <c r="H219" s="247">
        <v>2.2000000000000002</v>
      </c>
      <c r="I219" s="248"/>
      <c r="J219" s="248"/>
      <c r="K219" s="245"/>
      <c r="L219" s="245"/>
      <c r="M219" s="249"/>
      <c r="N219" s="250"/>
      <c r="O219" s="251"/>
      <c r="P219" s="251"/>
      <c r="Q219" s="251"/>
      <c r="R219" s="251"/>
      <c r="S219" s="251"/>
      <c r="T219" s="251"/>
      <c r="U219" s="251"/>
      <c r="V219" s="251"/>
      <c r="W219" s="251"/>
      <c r="X219" s="252"/>
      <c r="Y219" s="13"/>
      <c r="Z219" s="13"/>
      <c r="AA219" s="13"/>
      <c r="AB219" s="13"/>
      <c r="AC219" s="13"/>
      <c r="AD219" s="13"/>
      <c r="AE219" s="13"/>
      <c r="AT219" s="253" t="s">
        <v>304</v>
      </c>
      <c r="AU219" s="253" t="s">
        <v>88</v>
      </c>
      <c r="AV219" s="13" t="s">
        <v>88</v>
      </c>
      <c r="AW219" s="13" t="s">
        <v>5</v>
      </c>
      <c r="AX219" s="13" t="s">
        <v>86</v>
      </c>
      <c r="AY219" s="253" t="s">
        <v>167</v>
      </c>
    </row>
    <row r="220" s="2" customFormat="1">
      <c r="A220" s="39"/>
      <c r="B220" s="40"/>
      <c r="C220" s="222" t="s">
        <v>396</v>
      </c>
      <c r="D220" s="222" t="s">
        <v>169</v>
      </c>
      <c r="E220" s="223" t="s">
        <v>442</v>
      </c>
      <c r="F220" s="224" t="s">
        <v>443</v>
      </c>
      <c r="G220" s="225" t="s">
        <v>433</v>
      </c>
      <c r="H220" s="226">
        <v>2.2000000000000002</v>
      </c>
      <c r="I220" s="227"/>
      <c r="J220" s="227"/>
      <c r="K220" s="228">
        <f>ROUND(P220*H220,2)</f>
        <v>0</v>
      </c>
      <c r="L220" s="224" t="s">
        <v>444</v>
      </c>
      <c r="M220" s="45"/>
      <c r="N220" s="229" t="s">
        <v>1</v>
      </c>
      <c r="O220" s="230" t="s">
        <v>41</v>
      </c>
      <c r="P220" s="231">
        <f>I220+J220</f>
        <v>0</v>
      </c>
      <c r="Q220" s="231">
        <f>ROUND(I220*H220,2)</f>
        <v>0</v>
      </c>
      <c r="R220" s="231">
        <f>ROUND(J220*H220,2)</f>
        <v>0</v>
      </c>
      <c r="S220" s="92"/>
      <c r="T220" s="232">
        <f>S220*H220</f>
        <v>0</v>
      </c>
      <c r="U220" s="232">
        <v>0</v>
      </c>
      <c r="V220" s="232">
        <f>U220*H220</f>
        <v>0</v>
      </c>
      <c r="W220" s="232">
        <v>0</v>
      </c>
      <c r="X220" s="233">
        <f>W220*H220</f>
        <v>0</v>
      </c>
      <c r="Y220" s="39"/>
      <c r="Z220" s="39"/>
      <c r="AA220" s="39"/>
      <c r="AB220" s="39"/>
      <c r="AC220" s="39"/>
      <c r="AD220" s="39"/>
      <c r="AE220" s="39"/>
      <c r="AR220" s="234" t="s">
        <v>174</v>
      </c>
      <c r="AT220" s="234" t="s">
        <v>169</v>
      </c>
      <c r="AU220" s="234" t="s">
        <v>88</v>
      </c>
      <c r="AY220" s="18" t="s">
        <v>167</v>
      </c>
      <c r="BE220" s="235">
        <f>IF(O220="základní",K220,0)</f>
        <v>0</v>
      </c>
      <c r="BF220" s="235">
        <f>IF(O220="snížená",K220,0)</f>
        <v>0</v>
      </c>
      <c r="BG220" s="235">
        <f>IF(O220="zákl. přenesená",K220,0)</f>
        <v>0</v>
      </c>
      <c r="BH220" s="235">
        <f>IF(O220="sníž. přenesená",K220,0)</f>
        <v>0</v>
      </c>
      <c r="BI220" s="235">
        <f>IF(O220="nulová",K220,0)</f>
        <v>0</v>
      </c>
      <c r="BJ220" s="18" t="s">
        <v>86</v>
      </c>
      <c r="BK220" s="235">
        <f>ROUND(P220*H220,2)</f>
        <v>0</v>
      </c>
      <c r="BL220" s="18" t="s">
        <v>174</v>
      </c>
      <c r="BM220" s="234" t="s">
        <v>3391</v>
      </c>
    </row>
    <row r="221" s="2" customFormat="1">
      <c r="A221" s="39"/>
      <c r="B221" s="40"/>
      <c r="C221" s="41"/>
      <c r="D221" s="236" t="s">
        <v>176</v>
      </c>
      <c r="E221" s="41"/>
      <c r="F221" s="237" t="s">
        <v>446</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176</v>
      </c>
      <c r="AU221" s="18" t="s">
        <v>88</v>
      </c>
    </row>
    <row r="222" s="2" customFormat="1" ht="24.15" customHeight="1">
      <c r="A222" s="39"/>
      <c r="B222" s="40"/>
      <c r="C222" s="254" t="s">
        <v>402</v>
      </c>
      <c r="D222" s="254" t="s">
        <v>345</v>
      </c>
      <c r="E222" s="255" t="s">
        <v>448</v>
      </c>
      <c r="F222" s="256" t="s">
        <v>449</v>
      </c>
      <c r="G222" s="257" t="s">
        <v>433</v>
      </c>
      <c r="H222" s="258">
        <v>2.2000000000000002</v>
      </c>
      <c r="I222" s="259"/>
      <c r="J222" s="260"/>
      <c r="K222" s="261">
        <f>ROUND(P222*H222,2)</f>
        <v>0</v>
      </c>
      <c r="L222" s="256" t="s">
        <v>450</v>
      </c>
      <c r="M222" s="262"/>
      <c r="N222" s="263" t="s">
        <v>1</v>
      </c>
      <c r="O222" s="230" t="s">
        <v>41</v>
      </c>
      <c r="P222" s="231">
        <f>I222+J222</f>
        <v>0</v>
      </c>
      <c r="Q222" s="231">
        <f>ROUND(I222*H222,2)</f>
        <v>0</v>
      </c>
      <c r="R222" s="231">
        <f>ROUND(J222*H222,2)</f>
        <v>0</v>
      </c>
      <c r="S222" s="92"/>
      <c r="T222" s="232">
        <f>S222*H222</f>
        <v>0</v>
      </c>
      <c r="U222" s="232">
        <v>0</v>
      </c>
      <c r="V222" s="232">
        <f>U222*H222</f>
        <v>0</v>
      </c>
      <c r="W222" s="232">
        <v>0</v>
      </c>
      <c r="X222" s="233">
        <f>W222*H222</f>
        <v>0</v>
      </c>
      <c r="Y222" s="39"/>
      <c r="Z222" s="39"/>
      <c r="AA222" s="39"/>
      <c r="AB222" s="39"/>
      <c r="AC222" s="39"/>
      <c r="AD222" s="39"/>
      <c r="AE222" s="39"/>
      <c r="AR222" s="234" t="s">
        <v>221</v>
      </c>
      <c r="AT222" s="234" t="s">
        <v>345</v>
      </c>
      <c r="AU222" s="234" t="s">
        <v>88</v>
      </c>
      <c r="AY222" s="18" t="s">
        <v>167</v>
      </c>
      <c r="BE222" s="235">
        <f>IF(O222="základní",K222,0)</f>
        <v>0</v>
      </c>
      <c r="BF222" s="235">
        <f>IF(O222="snížená",K222,0)</f>
        <v>0</v>
      </c>
      <c r="BG222" s="235">
        <f>IF(O222="zákl. přenesená",K222,0)</f>
        <v>0</v>
      </c>
      <c r="BH222" s="235">
        <f>IF(O222="sníž. přenesená",K222,0)</f>
        <v>0</v>
      </c>
      <c r="BI222" s="235">
        <f>IF(O222="nulová",K222,0)</f>
        <v>0</v>
      </c>
      <c r="BJ222" s="18" t="s">
        <v>86</v>
      </c>
      <c r="BK222" s="235">
        <f>ROUND(P222*H222,2)</f>
        <v>0</v>
      </c>
      <c r="BL222" s="18" t="s">
        <v>174</v>
      </c>
      <c r="BM222" s="234" t="s">
        <v>3392</v>
      </c>
    </row>
    <row r="223" s="2" customFormat="1">
      <c r="A223" s="39"/>
      <c r="B223" s="40"/>
      <c r="C223" s="41"/>
      <c r="D223" s="236" t="s">
        <v>176</v>
      </c>
      <c r="E223" s="41"/>
      <c r="F223" s="237" t="s">
        <v>449</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176</v>
      </c>
      <c r="AU223" s="18" t="s">
        <v>88</v>
      </c>
    </row>
    <row r="224" s="2" customFormat="1" ht="16.5" customHeight="1">
      <c r="A224" s="39"/>
      <c r="B224" s="40"/>
      <c r="C224" s="254" t="s">
        <v>406</v>
      </c>
      <c r="D224" s="254" t="s">
        <v>345</v>
      </c>
      <c r="E224" s="255" t="s">
        <v>3393</v>
      </c>
      <c r="F224" s="256" t="s">
        <v>3394</v>
      </c>
      <c r="G224" s="257" t="s">
        <v>699</v>
      </c>
      <c r="H224" s="258">
        <v>4.5</v>
      </c>
      <c r="I224" s="259"/>
      <c r="J224" s="260"/>
      <c r="K224" s="261">
        <f>ROUND(P224*H224,2)</f>
        <v>0</v>
      </c>
      <c r="L224" s="256" t="s">
        <v>1</v>
      </c>
      <c r="M224" s="262"/>
      <c r="N224" s="263" t="s">
        <v>1</v>
      </c>
      <c r="O224" s="230" t="s">
        <v>41</v>
      </c>
      <c r="P224" s="231">
        <f>I224+J224</f>
        <v>0</v>
      </c>
      <c r="Q224" s="231">
        <f>ROUND(I224*H224,2)</f>
        <v>0</v>
      </c>
      <c r="R224" s="231">
        <f>ROUND(J224*H224,2)</f>
        <v>0</v>
      </c>
      <c r="S224" s="92"/>
      <c r="T224" s="232">
        <f>S224*H224</f>
        <v>0</v>
      </c>
      <c r="U224" s="232">
        <v>0.001</v>
      </c>
      <c r="V224" s="232">
        <f>U224*H224</f>
        <v>0.0045000000000000005</v>
      </c>
      <c r="W224" s="232">
        <v>0</v>
      </c>
      <c r="X224" s="233">
        <f>W224*H224</f>
        <v>0</v>
      </c>
      <c r="Y224" s="39"/>
      <c r="Z224" s="39"/>
      <c r="AA224" s="39"/>
      <c r="AB224" s="39"/>
      <c r="AC224" s="39"/>
      <c r="AD224" s="39"/>
      <c r="AE224" s="39"/>
      <c r="AR224" s="234" t="s">
        <v>221</v>
      </c>
      <c r="AT224" s="234" t="s">
        <v>345</v>
      </c>
      <c r="AU224" s="234" t="s">
        <v>88</v>
      </c>
      <c r="AY224" s="18" t="s">
        <v>167</v>
      </c>
      <c r="BE224" s="235">
        <f>IF(O224="základní",K224,0)</f>
        <v>0</v>
      </c>
      <c r="BF224" s="235">
        <f>IF(O224="snížená",K224,0)</f>
        <v>0</v>
      </c>
      <c r="BG224" s="235">
        <f>IF(O224="zákl. přenesená",K224,0)</f>
        <v>0</v>
      </c>
      <c r="BH224" s="235">
        <f>IF(O224="sníž. přenesená",K224,0)</f>
        <v>0</v>
      </c>
      <c r="BI224" s="235">
        <f>IF(O224="nulová",K224,0)</f>
        <v>0</v>
      </c>
      <c r="BJ224" s="18" t="s">
        <v>86</v>
      </c>
      <c r="BK224" s="235">
        <f>ROUND(P224*H224,2)</f>
        <v>0</v>
      </c>
      <c r="BL224" s="18" t="s">
        <v>174</v>
      </c>
      <c r="BM224" s="234" t="s">
        <v>3395</v>
      </c>
    </row>
    <row r="225" s="2" customFormat="1">
      <c r="A225" s="39"/>
      <c r="B225" s="40"/>
      <c r="C225" s="41"/>
      <c r="D225" s="236" t="s">
        <v>176</v>
      </c>
      <c r="E225" s="41"/>
      <c r="F225" s="237" t="s">
        <v>3396</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176</v>
      </c>
      <c r="AU225" s="18" t="s">
        <v>88</v>
      </c>
    </row>
    <row r="226" s="2" customFormat="1" ht="24.15" customHeight="1">
      <c r="A226" s="39"/>
      <c r="B226" s="40"/>
      <c r="C226" s="222" t="s">
        <v>412</v>
      </c>
      <c r="D226" s="222" t="s">
        <v>169</v>
      </c>
      <c r="E226" s="223" t="s">
        <v>453</v>
      </c>
      <c r="F226" s="224" t="s">
        <v>454</v>
      </c>
      <c r="G226" s="225" t="s">
        <v>348</v>
      </c>
      <c r="H226" s="226">
        <v>51.817</v>
      </c>
      <c r="I226" s="227"/>
      <c r="J226" s="227"/>
      <c r="K226" s="228">
        <f>ROUND(P226*H226,2)</f>
        <v>0</v>
      </c>
      <c r="L226" s="224" t="s">
        <v>393</v>
      </c>
      <c r="M226" s="45"/>
      <c r="N226" s="229" t="s">
        <v>1</v>
      </c>
      <c r="O226" s="230" t="s">
        <v>41</v>
      </c>
      <c r="P226" s="231">
        <f>I226+J226</f>
        <v>0</v>
      </c>
      <c r="Q226" s="231">
        <f>ROUND(I226*H226,2)</f>
        <v>0</v>
      </c>
      <c r="R226" s="231">
        <f>ROUND(J226*H226,2)</f>
        <v>0</v>
      </c>
      <c r="S226" s="92"/>
      <c r="T226" s="232">
        <f>S226*H226</f>
        <v>0</v>
      </c>
      <c r="U226" s="232">
        <v>0</v>
      </c>
      <c r="V226" s="232">
        <f>U226*H226</f>
        <v>0</v>
      </c>
      <c r="W226" s="232">
        <v>0</v>
      </c>
      <c r="X226" s="233">
        <f>W226*H226</f>
        <v>0</v>
      </c>
      <c r="Y226" s="39"/>
      <c r="Z226" s="39"/>
      <c r="AA226" s="39"/>
      <c r="AB226" s="39"/>
      <c r="AC226" s="39"/>
      <c r="AD226" s="39"/>
      <c r="AE226" s="39"/>
      <c r="AR226" s="234" t="s">
        <v>174</v>
      </c>
      <c r="AT226" s="234" t="s">
        <v>169</v>
      </c>
      <c r="AU226" s="234" t="s">
        <v>88</v>
      </c>
      <c r="AY226" s="18" t="s">
        <v>167</v>
      </c>
      <c r="BE226" s="235">
        <f>IF(O226="základní",K226,0)</f>
        <v>0</v>
      </c>
      <c r="BF226" s="235">
        <f>IF(O226="snížená",K226,0)</f>
        <v>0</v>
      </c>
      <c r="BG226" s="235">
        <f>IF(O226="zákl. přenesená",K226,0)</f>
        <v>0</v>
      </c>
      <c r="BH226" s="235">
        <f>IF(O226="sníž. přenesená",K226,0)</f>
        <v>0</v>
      </c>
      <c r="BI226" s="235">
        <f>IF(O226="nulová",K226,0)</f>
        <v>0</v>
      </c>
      <c r="BJ226" s="18" t="s">
        <v>86</v>
      </c>
      <c r="BK226" s="235">
        <f>ROUND(P226*H226,2)</f>
        <v>0</v>
      </c>
      <c r="BL226" s="18" t="s">
        <v>174</v>
      </c>
      <c r="BM226" s="234" t="s">
        <v>3397</v>
      </c>
    </row>
    <row r="227" s="2" customFormat="1">
      <c r="A227" s="39"/>
      <c r="B227" s="40"/>
      <c r="C227" s="41"/>
      <c r="D227" s="236" t="s">
        <v>176</v>
      </c>
      <c r="E227" s="41"/>
      <c r="F227" s="237" t="s">
        <v>456</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176</v>
      </c>
      <c r="AU227" s="18" t="s">
        <v>88</v>
      </c>
    </row>
    <row r="228" s="2" customFormat="1" ht="24.15" customHeight="1">
      <c r="A228" s="39"/>
      <c r="B228" s="40"/>
      <c r="C228" s="254" t="s">
        <v>418</v>
      </c>
      <c r="D228" s="254" t="s">
        <v>345</v>
      </c>
      <c r="E228" s="255" t="s">
        <v>458</v>
      </c>
      <c r="F228" s="256" t="s">
        <v>459</v>
      </c>
      <c r="G228" s="257" t="s">
        <v>433</v>
      </c>
      <c r="H228" s="258">
        <v>3.7000000000000002</v>
      </c>
      <c r="I228" s="259"/>
      <c r="J228" s="260"/>
      <c r="K228" s="261">
        <f>ROUND(P228*H228,2)</f>
        <v>0</v>
      </c>
      <c r="L228" s="256" t="s">
        <v>444</v>
      </c>
      <c r="M228" s="262"/>
      <c r="N228" s="263" t="s">
        <v>1</v>
      </c>
      <c r="O228" s="230" t="s">
        <v>41</v>
      </c>
      <c r="P228" s="231">
        <f>I228+J228</f>
        <v>0</v>
      </c>
      <c r="Q228" s="231">
        <f>ROUND(I228*H228,2)</f>
        <v>0</v>
      </c>
      <c r="R228" s="231">
        <f>ROUND(J228*H228,2)</f>
        <v>0</v>
      </c>
      <c r="S228" s="92"/>
      <c r="T228" s="232">
        <f>S228*H228</f>
        <v>0</v>
      </c>
      <c r="U228" s="232">
        <v>0</v>
      </c>
      <c r="V228" s="232">
        <f>U228*H228</f>
        <v>0</v>
      </c>
      <c r="W228" s="232">
        <v>0</v>
      </c>
      <c r="X228" s="233">
        <f>W228*H228</f>
        <v>0</v>
      </c>
      <c r="Y228" s="39"/>
      <c r="Z228" s="39"/>
      <c r="AA228" s="39"/>
      <c r="AB228" s="39"/>
      <c r="AC228" s="39"/>
      <c r="AD228" s="39"/>
      <c r="AE228" s="39"/>
      <c r="AR228" s="234" t="s">
        <v>221</v>
      </c>
      <c r="AT228" s="234" t="s">
        <v>345</v>
      </c>
      <c r="AU228" s="234" t="s">
        <v>88</v>
      </c>
      <c r="AY228" s="18" t="s">
        <v>167</v>
      </c>
      <c r="BE228" s="235">
        <f>IF(O228="základní",K228,0)</f>
        <v>0</v>
      </c>
      <c r="BF228" s="235">
        <f>IF(O228="snížená",K228,0)</f>
        <v>0</v>
      </c>
      <c r="BG228" s="235">
        <f>IF(O228="zákl. přenesená",K228,0)</f>
        <v>0</v>
      </c>
      <c r="BH228" s="235">
        <f>IF(O228="sníž. přenesená",K228,0)</f>
        <v>0</v>
      </c>
      <c r="BI228" s="235">
        <f>IF(O228="nulová",K228,0)</f>
        <v>0</v>
      </c>
      <c r="BJ228" s="18" t="s">
        <v>86</v>
      </c>
      <c r="BK228" s="235">
        <f>ROUND(P228*H228,2)</f>
        <v>0</v>
      </c>
      <c r="BL228" s="18" t="s">
        <v>174</v>
      </c>
      <c r="BM228" s="234" t="s">
        <v>3398</v>
      </c>
    </row>
    <row r="229" s="2" customFormat="1">
      <c r="A229" s="39"/>
      <c r="B229" s="40"/>
      <c r="C229" s="41"/>
      <c r="D229" s="236" t="s">
        <v>176</v>
      </c>
      <c r="E229" s="41"/>
      <c r="F229" s="237" t="s">
        <v>3399</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176</v>
      </c>
      <c r="AU229" s="18" t="s">
        <v>88</v>
      </c>
    </row>
    <row r="230" s="13" customFormat="1">
      <c r="A230" s="13"/>
      <c r="B230" s="244"/>
      <c r="C230" s="245"/>
      <c r="D230" s="236" t="s">
        <v>304</v>
      </c>
      <c r="E230" s="268" t="s">
        <v>1</v>
      </c>
      <c r="F230" s="246" t="s">
        <v>3400</v>
      </c>
      <c r="G230" s="245"/>
      <c r="H230" s="247">
        <v>3.7000000000000002</v>
      </c>
      <c r="I230" s="248"/>
      <c r="J230" s="248"/>
      <c r="K230" s="245"/>
      <c r="L230" s="245"/>
      <c r="M230" s="249"/>
      <c r="N230" s="250"/>
      <c r="O230" s="251"/>
      <c r="P230" s="251"/>
      <c r="Q230" s="251"/>
      <c r="R230" s="251"/>
      <c r="S230" s="251"/>
      <c r="T230" s="251"/>
      <c r="U230" s="251"/>
      <c r="V230" s="251"/>
      <c r="W230" s="251"/>
      <c r="X230" s="252"/>
      <c r="Y230" s="13"/>
      <c r="Z230" s="13"/>
      <c r="AA230" s="13"/>
      <c r="AB230" s="13"/>
      <c r="AC230" s="13"/>
      <c r="AD230" s="13"/>
      <c r="AE230" s="13"/>
      <c r="AT230" s="253" t="s">
        <v>304</v>
      </c>
      <c r="AU230" s="253" t="s">
        <v>88</v>
      </c>
      <c r="AV230" s="13" t="s">
        <v>88</v>
      </c>
      <c r="AW230" s="13" t="s">
        <v>5</v>
      </c>
      <c r="AX230" s="13" t="s">
        <v>86</v>
      </c>
      <c r="AY230" s="253" t="s">
        <v>167</v>
      </c>
    </row>
    <row r="231" s="2" customFormat="1" ht="24.15" customHeight="1">
      <c r="A231" s="39"/>
      <c r="B231" s="40"/>
      <c r="C231" s="254" t="s">
        <v>424</v>
      </c>
      <c r="D231" s="254" t="s">
        <v>345</v>
      </c>
      <c r="E231" s="255" t="s">
        <v>3401</v>
      </c>
      <c r="F231" s="256" t="s">
        <v>3402</v>
      </c>
      <c r="G231" s="257" t="s">
        <v>433</v>
      </c>
      <c r="H231" s="258">
        <v>0.001</v>
      </c>
      <c r="I231" s="259"/>
      <c r="J231" s="260"/>
      <c r="K231" s="261">
        <f>ROUND(P231*H231,2)</f>
        <v>0</v>
      </c>
      <c r="L231" s="256" t="s">
        <v>173</v>
      </c>
      <c r="M231" s="262"/>
      <c r="N231" s="263" t="s">
        <v>1</v>
      </c>
      <c r="O231" s="230" t="s">
        <v>41</v>
      </c>
      <c r="P231" s="231">
        <f>I231+J231</f>
        <v>0</v>
      </c>
      <c r="Q231" s="231">
        <f>ROUND(I231*H231,2)</f>
        <v>0</v>
      </c>
      <c r="R231" s="231">
        <f>ROUND(J231*H231,2)</f>
        <v>0</v>
      </c>
      <c r="S231" s="92"/>
      <c r="T231" s="232">
        <f>S231*H231</f>
        <v>0</v>
      </c>
      <c r="U231" s="232">
        <v>0.55000000000000004</v>
      </c>
      <c r="V231" s="232">
        <f>U231*H231</f>
        <v>0.00055000000000000003</v>
      </c>
      <c r="W231" s="232">
        <v>0</v>
      </c>
      <c r="X231" s="233">
        <f>W231*H231</f>
        <v>0</v>
      </c>
      <c r="Y231" s="39"/>
      <c r="Z231" s="39"/>
      <c r="AA231" s="39"/>
      <c r="AB231" s="39"/>
      <c r="AC231" s="39"/>
      <c r="AD231" s="39"/>
      <c r="AE231" s="39"/>
      <c r="AR231" s="234" t="s">
        <v>221</v>
      </c>
      <c r="AT231" s="234" t="s">
        <v>345</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174</v>
      </c>
      <c r="BM231" s="234" t="s">
        <v>3403</v>
      </c>
    </row>
    <row r="232" s="2" customFormat="1">
      <c r="A232" s="39"/>
      <c r="B232" s="40"/>
      <c r="C232" s="41"/>
      <c r="D232" s="236" t="s">
        <v>176</v>
      </c>
      <c r="E232" s="41"/>
      <c r="F232" s="237" t="s">
        <v>3402</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36" t="s">
        <v>186</v>
      </c>
      <c r="E233" s="41"/>
      <c r="F233" s="243" t="s">
        <v>3404</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186</v>
      </c>
      <c r="AU233" s="18" t="s">
        <v>88</v>
      </c>
    </row>
    <row r="234" s="2" customFormat="1" ht="24.15" customHeight="1">
      <c r="A234" s="39"/>
      <c r="B234" s="40"/>
      <c r="C234" s="254" t="s">
        <v>430</v>
      </c>
      <c r="D234" s="254" t="s">
        <v>345</v>
      </c>
      <c r="E234" s="255" t="s">
        <v>3405</v>
      </c>
      <c r="F234" s="256" t="s">
        <v>3406</v>
      </c>
      <c r="G234" s="257" t="s">
        <v>699</v>
      </c>
      <c r="H234" s="258">
        <v>2.7000000000000002</v>
      </c>
      <c r="I234" s="259"/>
      <c r="J234" s="260"/>
      <c r="K234" s="261">
        <f>ROUND(P234*H234,2)</f>
        <v>0</v>
      </c>
      <c r="L234" s="256" t="s">
        <v>173</v>
      </c>
      <c r="M234" s="262"/>
      <c r="N234" s="263" t="s">
        <v>1</v>
      </c>
      <c r="O234" s="230" t="s">
        <v>41</v>
      </c>
      <c r="P234" s="231">
        <f>I234+J234</f>
        <v>0</v>
      </c>
      <c r="Q234" s="231">
        <f>ROUND(I234*H234,2)</f>
        <v>0</v>
      </c>
      <c r="R234" s="231">
        <f>ROUND(J234*H234,2)</f>
        <v>0</v>
      </c>
      <c r="S234" s="92"/>
      <c r="T234" s="232">
        <f>S234*H234</f>
        <v>0</v>
      </c>
      <c r="U234" s="232">
        <v>0.001</v>
      </c>
      <c r="V234" s="232">
        <f>U234*H234</f>
        <v>0.0027000000000000001</v>
      </c>
      <c r="W234" s="232">
        <v>0</v>
      </c>
      <c r="X234" s="233">
        <f>W234*H234</f>
        <v>0</v>
      </c>
      <c r="Y234" s="39"/>
      <c r="Z234" s="39"/>
      <c r="AA234" s="39"/>
      <c r="AB234" s="39"/>
      <c r="AC234" s="39"/>
      <c r="AD234" s="39"/>
      <c r="AE234" s="39"/>
      <c r="AR234" s="234" t="s">
        <v>221</v>
      </c>
      <c r="AT234" s="234" t="s">
        <v>345</v>
      </c>
      <c r="AU234" s="234" t="s">
        <v>88</v>
      </c>
      <c r="AY234" s="18" t="s">
        <v>167</v>
      </c>
      <c r="BE234" s="235">
        <f>IF(O234="základní",K234,0)</f>
        <v>0</v>
      </c>
      <c r="BF234" s="235">
        <f>IF(O234="snížená",K234,0)</f>
        <v>0</v>
      </c>
      <c r="BG234" s="235">
        <f>IF(O234="zákl. přenesená",K234,0)</f>
        <v>0</v>
      </c>
      <c r="BH234" s="235">
        <f>IF(O234="sníž. přenesená",K234,0)</f>
        <v>0</v>
      </c>
      <c r="BI234" s="235">
        <f>IF(O234="nulová",K234,0)</f>
        <v>0</v>
      </c>
      <c r="BJ234" s="18" t="s">
        <v>86</v>
      </c>
      <c r="BK234" s="235">
        <f>ROUND(P234*H234,2)</f>
        <v>0</v>
      </c>
      <c r="BL234" s="18" t="s">
        <v>174</v>
      </c>
      <c r="BM234" s="234" t="s">
        <v>3407</v>
      </c>
    </row>
    <row r="235" s="2" customFormat="1">
      <c r="A235" s="39"/>
      <c r="B235" s="40"/>
      <c r="C235" s="41"/>
      <c r="D235" s="236" t="s">
        <v>176</v>
      </c>
      <c r="E235" s="41"/>
      <c r="F235" s="237" t="s">
        <v>3406</v>
      </c>
      <c r="G235" s="41"/>
      <c r="H235" s="41"/>
      <c r="I235" s="238"/>
      <c r="J235" s="238"/>
      <c r="K235" s="41"/>
      <c r="L235" s="41"/>
      <c r="M235" s="45"/>
      <c r="N235" s="239"/>
      <c r="O235" s="240"/>
      <c r="P235" s="92"/>
      <c r="Q235" s="92"/>
      <c r="R235" s="92"/>
      <c r="S235" s="92"/>
      <c r="T235" s="92"/>
      <c r="U235" s="92"/>
      <c r="V235" s="92"/>
      <c r="W235" s="92"/>
      <c r="X235" s="93"/>
      <c r="Y235" s="39"/>
      <c r="Z235" s="39"/>
      <c r="AA235" s="39"/>
      <c r="AB235" s="39"/>
      <c r="AC235" s="39"/>
      <c r="AD235" s="39"/>
      <c r="AE235" s="39"/>
      <c r="AT235" s="18" t="s">
        <v>176</v>
      </c>
      <c r="AU235" s="18" t="s">
        <v>88</v>
      </c>
    </row>
    <row r="236" s="2" customFormat="1" ht="24.15" customHeight="1">
      <c r="A236" s="39"/>
      <c r="B236" s="40"/>
      <c r="C236" s="254" t="s">
        <v>435</v>
      </c>
      <c r="D236" s="254" t="s">
        <v>345</v>
      </c>
      <c r="E236" s="255" t="s">
        <v>3408</v>
      </c>
      <c r="F236" s="256" t="s">
        <v>3409</v>
      </c>
      <c r="G236" s="257" t="s">
        <v>182</v>
      </c>
      <c r="H236" s="258">
        <v>4</v>
      </c>
      <c r="I236" s="259"/>
      <c r="J236" s="260"/>
      <c r="K236" s="261">
        <f>ROUND(P236*H236,2)</f>
        <v>0</v>
      </c>
      <c r="L236" s="256" t="s">
        <v>173</v>
      </c>
      <c r="M236" s="262"/>
      <c r="N236" s="263" t="s">
        <v>1</v>
      </c>
      <c r="O236" s="230" t="s">
        <v>41</v>
      </c>
      <c r="P236" s="231">
        <f>I236+J236</f>
        <v>0</v>
      </c>
      <c r="Q236" s="231">
        <f>ROUND(I236*H236,2)</f>
        <v>0</v>
      </c>
      <c r="R236" s="231">
        <f>ROUND(J236*H236,2)</f>
        <v>0</v>
      </c>
      <c r="S236" s="92"/>
      <c r="T236" s="232">
        <f>S236*H236</f>
        <v>0</v>
      </c>
      <c r="U236" s="232">
        <v>0.11600000000000001</v>
      </c>
      <c r="V236" s="232">
        <f>U236*H236</f>
        <v>0.46400000000000002</v>
      </c>
      <c r="W236" s="232">
        <v>0</v>
      </c>
      <c r="X236" s="233">
        <f>W236*H236</f>
        <v>0</v>
      </c>
      <c r="Y236" s="39"/>
      <c r="Z236" s="39"/>
      <c r="AA236" s="39"/>
      <c r="AB236" s="39"/>
      <c r="AC236" s="39"/>
      <c r="AD236" s="39"/>
      <c r="AE236" s="39"/>
      <c r="AR236" s="234" t="s">
        <v>221</v>
      </c>
      <c r="AT236" s="234" t="s">
        <v>345</v>
      </c>
      <c r="AU236" s="234" t="s">
        <v>88</v>
      </c>
      <c r="AY236" s="18" t="s">
        <v>167</v>
      </c>
      <c r="BE236" s="235">
        <f>IF(O236="základní",K236,0)</f>
        <v>0</v>
      </c>
      <c r="BF236" s="235">
        <f>IF(O236="snížená",K236,0)</f>
        <v>0</v>
      </c>
      <c r="BG236" s="235">
        <f>IF(O236="zákl. přenesená",K236,0)</f>
        <v>0</v>
      </c>
      <c r="BH236" s="235">
        <f>IF(O236="sníž. přenesená",K236,0)</f>
        <v>0</v>
      </c>
      <c r="BI236" s="235">
        <f>IF(O236="nulová",K236,0)</f>
        <v>0</v>
      </c>
      <c r="BJ236" s="18" t="s">
        <v>86</v>
      </c>
      <c r="BK236" s="235">
        <f>ROUND(P236*H236,2)</f>
        <v>0</v>
      </c>
      <c r="BL236" s="18" t="s">
        <v>174</v>
      </c>
      <c r="BM236" s="234" t="s">
        <v>3410</v>
      </c>
    </row>
    <row r="237" s="2" customFormat="1">
      <c r="A237" s="39"/>
      <c r="B237" s="40"/>
      <c r="C237" s="41"/>
      <c r="D237" s="236" t="s">
        <v>176</v>
      </c>
      <c r="E237" s="41"/>
      <c r="F237" s="237" t="s">
        <v>3409</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176</v>
      </c>
      <c r="AU237" s="18" t="s">
        <v>88</v>
      </c>
    </row>
    <row r="238" s="2" customFormat="1">
      <c r="A238" s="39"/>
      <c r="B238" s="40"/>
      <c r="C238" s="41"/>
      <c r="D238" s="236" t="s">
        <v>186</v>
      </c>
      <c r="E238" s="41"/>
      <c r="F238" s="243" t="s">
        <v>3411</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186</v>
      </c>
      <c r="AU238" s="18" t="s">
        <v>88</v>
      </c>
    </row>
    <row r="239" s="2" customFormat="1" ht="24.15" customHeight="1">
      <c r="A239" s="39"/>
      <c r="B239" s="40"/>
      <c r="C239" s="254" t="s">
        <v>441</v>
      </c>
      <c r="D239" s="254" t="s">
        <v>345</v>
      </c>
      <c r="E239" s="255" t="s">
        <v>3412</v>
      </c>
      <c r="F239" s="256" t="s">
        <v>3413</v>
      </c>
      <c r="G239" s="257" t="s">
        <v>182</v>
      </c>
      <c r="H239" s="258">
        <v>4</v>
      </c>
      <c r="I239" s="259"/>
      <c r="J239" s="260"/>
      <c r="K239" s="261">
        <f>ROUND(P239*H239,2)</f>
        <v>0</v>
      </c>
      <c r="L239" s="256" t="s">
        <v>173</v>
      </c>
      <c r="M239" s="262"/>
      <c r="N239" s="263" t="s">
        <v>1</v>
      </c>
      <c r="O239" s="230" t="s">
        <v>41</v>
      </c>
      <c r="P239" s="231">
        <f>I239+J239</f>
        <v>0</v>
      </c>
      <c r="Q239" s="231">
        <f>ROUND(I239*H239,2)</f>
        <v>0</v>
      </c>
      <c r="R239" s="231">
        <f>ROUND(J239*H239,2)</f>
        <v>0</v>
      </c>
      <c r="S239" s="92"/>
      <c r="T239" s="232">
        <f>S239*H239</f>
        <v>0</v>
      </c>
      <c r="U239" s="232">
        <v>0.029999999999999999</v>
      </c>
      <c r="V239" s="232">
        <f>U239*H239</f>
        <v>0.12</v>
      </c>
      <c r="W239" s="232">
        <v>0</v>
      </c>
      <c r="X239" s="233">
        <f>W239*H239</f>
        <v>0</v>
      </c>
      <c r="Y239" s="39"/>
      <c r="Z239" s="39"/>
      <c r="AA239" s="39"/>
      <c r="AB239" s="39"/>
      <c r="AC239" s="39"/>
      <c r="AD239" s="39"/>
      <c r="AE239" s="39"/>
      <c r="AR239" s="234" t="s">
        <v>221</v>
      </c>
      <c r="AT239" s="234" t="s">
        <v>345</v>
      </c>
      <c r="AU239" s="234" t="s">
        <v>88</v>
      </c>
      <c r="AY239" s="18" t="s">
        <v>167</v>
      </c>
      <c r="BE239" s="235">
        <f>IF(O239="základní",K239,0)</f>
        <v>0</v>
      </c>
      <c r="BF239" s="235">
        <f>IF(O239="snížená",K239,0)</f>
        <v>0</v>
      </c>
      <c r="BG239" s="235">
        <f>IF(O239="zákl. přenesená",K239,0)</f>
        <v>0</v>
      </c>
      <c r="BH239" s="235">
        <f>IF(O239="sníž. přenesená",K239,0)</f>
        <v>0</v>
      </c>
      <c r="BI239" s="235">
        <f>IF(O239="nulová",K239,0)</f>
        <v>0</v>
      </c>
      <c r="BJ239" s="18" t="s">
        <v>86</v>
      </c>
      <c r="BK239" s="235">
        <f>ROUND(P239*H239,2)</f>
        <v>0</v>
      </c>
      <c r="BL239" s="18" t="s">
        <v>174</v>
      </c>
      <c r="BM239" s="234" t="s">
        <v>3414</v>
      </c>
    </row>
    <row r="240" s="2" customFormat="1">
      <c r="A240" s="39"/>
      <c r="B240" s="40"/>
      <c r="C240" s="41"/>
      <c r="D240" s="236" t="s">
        <v>176</v>
      </c>
      <c r="E240" s="41"/>
      <c r="F240" s="237" t="s">
        <v>3413</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176</v>
      </c>
      <c r="AU240" s="18" t="s">
        <v>88</v>
      </c>
    </row>
    <row r="241" s="2" customFormat="1" ht="24.15" customHeight="1">
      <c r="A241" s="39"/>
      <c r="B241" s="40"/>
      <c r="C241" s="254" t="s">
        <v>447</v>
      </c>
      <c r="D241" s="254" t="s">
        <v>345</v>
      </c>
      <c r="E241" s="255" t="s">
        <v>3415</v>
      </c>
      <c r="F241" s="256" t="s">
        <v>3416</v>
      </c>
      <c r="G241" s="257" t="s">
        <v>699</v>
      </c>
      <c r="H241" s="258">
        <v>4</v>
      </c>
      <c r="I241" s="259"/>
      <c r="J241" s="260"/>
      <c r="K241" s="261">
        <f>ROUND(P241*H241,2)</f>
        <v>0</v>
      </c>
      <c r="L241" s="256" t="s">
        <v>1</v>
      </c>
      <c r="M241" s="262"/>
      <c r="N241" s="263" t="s">
        <v>1</v>
      </c>
      <c r="O241" s="230" t="s">
        <v>41</v>
      </c>
      <c r="P241" s="231">
        <f>I241+J241</f>
        <v>0</v>
      </c>
      <c r="Q241" s="231">
        <f>ROUND(I241*H241,2)</f>
        <v>0</v>
      </c>
      <c r="R241" s="231">
        <f>ROUND(J241*H241,2)</f>
        <v>0</v>
      </c>
      <c r="S241" s="92"/>
      <c r="T241" s="232">
        <f>S241*H241</f>
        <v>0</v>
      </c>
      <c r="U241" s="232">
        <v>0.001</v>
      </c>
      <c r="V241" s="232">
        <f>U241*H241</f>
        <v>0.0040000000000000001</v>
      </c>
      <c r="W241" s="232">
        <v>0</v>
      </c>
      <c r="X241" s="233">
        <f>W241*H241</f>
        <v>0</v>
      </c>
      <c r="Y241" s="39"/>
      <c r="Z241" s="39"/>
      <c r="AA241" s="39"/>
      <c r="AB241" s="39"/>
      <c r="AC241" s="39"/>
      <c r="AD241" s="39"/>
      <c r="AE241" s="39"/>
      <c r="AR241" s="234" t="s">
        <v>221</v>
      </c>
      <c r="AT241" s="234" t="s">
        <v>345</v>
      </c>
      <c r="AU241" s="234" t="s">
        <v>88</v>
      </c>
      <c r="AY241" s="18" t="s">
        <v>167</v>
      </c>
      <c r="BE241" s="235">
        <f>IF(O241="základní",K241,0)</f>
        <v>0</v>
      </c>
      <c r="BF241" s="235">
        <f>IF(O241="snížená",K241,0)</f>
        <v>0</v>
      </c>
      <c r="BG241" s="235">
        <f>IF(O241="zákl. přenesená",K241,0)</f>
        <v>0</v>
      </c>
      <c r="BH241" s="235">
        <f>IF(O241="sníž. přenesená",K241,0)</f>
        <v>0</v>
      </c>
      <c r="BI241" s="235">
        <f>IF(O241="nulová",K241,0)</f>
        <v>0</v>
      </c>
      <c r="BJ241" s="18" t="s">
        <v>86</v>
      </c>
      <c r="BK241" s="235">
        <f>ROUND(P241*H241,2)</f>
        <v>0</v>
      </c>
      <c r="BL241" s="18" t="s">
        <v>174</v>
      </c>
      <c r="BM241" s="234" t="s">
        <v>3417</v>
      </c>
    </row>
    <row r="242" s="2" customFormat="1">
      <c r="A242" s="39"/>
      <c r="B242" s="40"/>
      <c r="C242" s="41"/>
      <c r="D242" s="236" t="s">
        <v>176</v>
      </c>
      <c r="E242" s="41"/>
      <c r="F242" s="237" t="s">
        <v>3416</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176</v>
      </c>
      <c r="AU242" s="18" t="s">
        <v>88</v>
      </c>
    </row>
    <row r="243" s="2" customFormat="1">
      <c r="A243" s="39"/>
      <c r="B243" s="40"/>
      <c r="C243" s="41"/>
      <c r="D243" s="236" t="s">
        <v>186</v>
      </c>
      <c r="E243" s="41"/>
      <c r="F243" s="243" t="s">
        <v>3411</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2" customFormat="1" ht="24.15" customHeight="1">
      <c r="A244" s="39"/>
      <c r="B244" s="40"/>
      <c r="C244" s="254" t="s">
        <v>452</v>
      </c>
      <c r="D244" s="254" t="s">
        <v>345</v>
      </c>
      <c r="E244" s="255" t="s">
        <v>3418</v>
      </c>
      <c r="F244" s="256" t="s">
        <v>3419</v>
      </c>
      <c r="G244" s="257" t="s">
        <v>699</v>
      </c>
      <c r="H244" s="258">
        <v>4</v>
      </c>
      <c r="I244" s="259"/>
      <c r="J244" s="260"/>
      <c r="K244" s="261">
        <f>ROUND(P244*H244,2)</f>
        <v>0</v>
      </c>
      <c r="L244" s="256" t="s">
        <v>1</v>
      </c>
      <c r="M244" s="262"/>
      <c r="N244" s="263" t="s">
        <v>1</v>
      </c>
      <c r="O244" s="230" t="s">
        <v>41</v>
      </c>
      <c r="P244" s="231">
        <f>I244+J244</f>
        <v>0</v>
      </c>
      <c r="Q244" s="231">
        <f>ROUND(I244*H244,2)</f>
        <v>0</v>
      </c>
      <c r="R244" s="231">
        <f>ROUND(J244*H244,2)</f>
        <v>0</v>
      </c>
      <c r="S244" s="92"/>
      <c r="T244" s="232">
        <f>S244*H244</f>
        <v>0</v>
      </c>
      <c r="U244" s="232">
        <v>0.001</v>
      </c>
      <c r="V244" s="232">
        <f>U244*H244</f>
        <v>0.0040000000000000001</v>
      </c>
      <c r="W244" s="232">
        <v>0</v>
      </c>
      <c r="X244" s="233">
        <f>W244*H244</f>
        <v>0</v>
      </c>
      <c r="Y244" s="39"/>
      <c r="Z244" s="39"/>
      <c r="AA244" s="39"/>
      <c r="AB244" s="39"/>
      <c r="AC244" s="39"/>
      <c r="AD244" s="39"/>
      <c r="AE244" s="39"/>
      <c r="AR244" s="234" t="s">
        <v>221</v>
      </c>
      <c r="AT244" s="234" t="s">
        <v>345</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174</v>
      </c>
      <c r="BM244" s="234" t="s">
        <v>3420</v>
      </c>
    </row>
    <row r="245" s="2" customFormat="1">
      <c r="A245" s="39"/>
      <c r="B245" s="40"/>
      <c r="C245" s="41"/>
      <c r="D245" s="236" t="s">
        <v>176</v>
      </c>
      <c r="E245" s="41"/>
      <c r="F245" s="237" t="s">
        <v>3419</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36" t="s">
        <v>186</v>
      </c>
      <c r="E246" s="41"/>
      <c r="F246" s="243" t="s">
        <v>3411</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186</v>
      </c>
      <c r="AU246" s="18" t="s">
        <v>88</v>
      </c>
    </row>
    <row r="247" s="2" customFormat="1" ht="16.5" customHeight="1">
      <c r="A247" s="39"/>
      <c r="B247" s="40"/>
      <c r="C247" s="254" t="s">
        <v>457</v>
      </c>
      <c r="D247" s="254" t="s">
        <v>345</v>
      </c>
      <c r="E247" s="255" t="s">
        <v>3421</v>
      </c>
      <c r="F247" s="256" t="s">
        <v>3422</v>
      </c>
      <c r="G247" s="257" t="s">
        <v>699</v>
      </c>
      <c r="H247" s="258">
        <v>8</v>
      </c>
      <c r="I247" s="259"/>
      <c r="J247" s="260"/>
      <c r="K247" s="261">
        <f>ROUND(P247*H247,2)</f>
        <v>0</v>
      </c>
      <c r="L247" s="256" t="s">
        <v>1</v>
      </c>
      <c r="M247" s="262"/>
      <c r="N247" s="263" t="s">
        <v>1</v>
      </c>
      <c r="O247" s="230" t="s">
        <v>41</v>
      </c>
      <c r="P247" s="231">
        <f>I247+J247</f>
        <v>0</v>
      </c>
      <c r="Q247" s="231">
        <f>ROUND(I247*H247,2)</f>
        <v>0</v>
      </c>
      <c r="R247" s="231">
        <f>ROUND(J247*H247,2)</f>
        <v>0</v>
      </c>
      <c r="S247" s="92"/>
      <c r="T247" s="232">
        <f>S247*H247</f>
        <v>0</v>
      </c>
      <c r="U247" s="232">
        <v>0.001</v>
      </c>
      <c r="V247" s="232">
        <f>U247*H247</f>
        <v>0.0080000000000000002</v>
      </c>
      <c r="W247" s="232">
        <v>0</v>
      </c>
      <c r="X247" s="233">
        <f>W247*H247</f>
        <v>0</v>
      </c>
      <c r="Y247" s="39"/>
      <c r="Z247" s="39"/>
      <c r="AA247" s="39"/>
      <c r="AB247" s="39"/>
      <c r="AC247" s="39"/>
      <c r="AD247" s="39"/>
      <c r="AE247" s="39"/>
      <c r="AR247" s="234" t="s">
        <v>221</v>
      </c>
      <c r="AT247" s="234" t="s">
        <v>345</v>
      </c>
      <c r="AU247" s="234" t="s">
        <v>88</v>
      </c>
      <c r="AY247" s="18" t="s">
        <v>167</v>
      </c>
      <c r="BE247" s="235">
        <f>IF(O247="základní",K247,0)</f>
        <v>0</v>
      </c>
      <c r="BF247" s="235">
        <f>IF(O247="snížená",K247,0)</f>
        <v>0</v>
      </c>
      <c r="BG247" s="235">
        <f>IF(O247="zákl. přenesená",K247,0)</f>
        <v>0</v>
      </c>
      <c r="BH247" s="235">
        <f>IF(O247="sníž. přenesená",K247,0)</f>
        <v>0</v>
      </c>
      <c r="BI247" s="235">
        <f>IF(O247="nulová",K247,0)</f>
        <v>0</v>
      </c>
      <c r="BJ247" s="18" t="s">
        <v>86</v>
      </c>
      <c r="BK247" s="235">
        <f>ROUND(P247*H247,2)</f>
        <v>0</v>
      </c>
      <c r="BL247" s="18" t="s">
        <v>174</v>
      </c>
      <c r="BM247" s="234" t="s">
        <v>3423</v>
      </c>
    </row>
    <row r="248" s="2" customFormat="1">
      <c r="A248" s="39"/>
      <c r="B248" s="40"/>
      <c r="C248" s="41"/>
      <c r="D248" s="236" t="s">
        <v>176</v>
      </c>
      <c r="E248" s="41"/>
      <c r="F248" s="237" t="s">
        <v>3422</v>
      </c>
      <c r="G248" s="41"/>
      <c r="H248" s="41"/>
      <c r="I248" s="238"/>
      <c r="J248" s="238"/>
      <c r="K248" s="41"/>
      <c r="L248" s="41"/>
      <c r="M248" s="45"/>
      <c r="N248" s="239"/>
      <c r="O248" s="240"/>
      <c r="P248" s="92"/>
      <c r="Q248" s="92"/>
      <c r="R248" s="92"/>
      <c r="S248" s="92"/>
      <c r="T248" s="92"/>
      <c r="U248" s="92"/>
      <c r="V248" s="92"/>
      <c r="W248" s="92"/>
      <c r="X248" s="93"/>
      <c r="Y248" s="39"/>
      <c r="Z248" s="39"/>
      <c r="AA248" s="39"/>
      <c r="AB248" s="39"/>
      <c r="AC248" s="39"/>
      <c r="AD248" s="39"/>
      <c r="AE248" s="39"/>
      <c r="AT248" s="18" t="s">
        <v>176</v>
      </c>
      <c r="AU248" s="18" t="s">
        <v>88</v>
      </c>
    </row>
    <row r="249" s="2" customFormat="1">
      <c r="A249" s="39"/>
      <c r="B249" s="40"/>
      <c r="C249" s="41"/>
      <c r="D249" s="236" t="s">
        <v>186</v>
      </c>
      <c r="E249" s="41"/>
      <c r="F249" s="243" t="s">
        <v>3411</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186</v>
      </c>
      <c r="AU249" s="18" t="s">
        <v>88</v>
      </c>
    </row>
    <row r="250" s="2" customFormat="1" ht="24.15" customHeight="1">
      <c r="A250" s="39"/>
      <c r="B250" s="40"/>
      <c r="C250" s="254" t="s">
        <v>690</v>
      </c>
      <c r="D250" s="254" t="s">
        <v>345</v>
      </c>
      <c r="E250" s="255" t="s">
        <v>3424</v>
      </c>
      <c r="F250" s="256" t="s">
        <v>3425</v>
      </c>
      <c r="G250" s="257" t="s">
        <v>348</v>
      </c>
      <c r="H250" s="258">
        <v>36.539999999999999</v>
      </c>
      <c r="I250" s="259"/>
      <c r="J250" s="260"/>
      <c r="K250" s="261">
        <f>ROUND(P250*H250,2)</f>
        <v>0</v>
      </c>
      <c r="L250" s="256" t="s">
        <v>173</v>
      </c>
      <c r="M250" s="262"/>
      <c r="N250" s="263" t="s">
        <v>1</v>
      </c>
      <c r="O250" s="230" t="s">
        <v>41</v>
      </c>
      <c r="P250" s="231">
        <f>I250+J250</f>
        <v>0</v>
      </c>
      <c r="Q250" s="231">
        <f>ROUND(I250*H250,2)</f>
        <v>0</v>
      </c>
      <c r="R250" s="231">
        <f>ROUND(J250*H250,2)</f>
        <v>0</v>
      </c>
      <c r="S250" s="92"/>
      <c r="T250" s="232">
        <f>S250*H250</f>
        <v>0</v>
      </c>
      <c r="U250" s="232">
        <v>1</v>
      </c>
      <c r="V250" s="232">
        <f>U250*H250</f>
        <v>36.539999999999999</v>
      </c>
      <c r="W250" s="232">
        <v>0</v>
      </c>
      <c r="X250" s="233">
        <f>W250*H250</f>
        <v>0</v>
      </c>
      <c r="Y250" s="39"/>
      <c r="Z250" s="39"/>
      <c r="AA250" s="39"/>
      <c r="AB250" s="39"/>
      <c r="AC250" s="39"/>
      <c r="AD250" s="39"/>
      <c r="AE250" s="39"/>
      <c r="AR250" s="234" t="s">
        <v>221</v>
      </c>
      <c r="AT250" s="234" t="s">
        <v>345</v>
      </c>
      <c r="AU250" s="234" t="s">
        <v>88</v>
      </c>
      <c r="AY250" s="18" t="s">
        <v>167</v>
      </c>
      <c r="BE250" s="235">
        <f>IF(O250="základní",K250,0)</f>
        <v>0</v>
      </c>
      <c r="BF250" s="235">
        <f>IF(O250="snížená",K250,0)</f>
        <v>0</v>
      </c>
      <c r="BG250" s="235">
        <f>IF(O250="zákl. přenesená",K250,0)</f>
        <v>0</v>
      </c>
      <c r="BH250" s="235">
        <f>IF(O250="sníž. přenesená",K250,0)</f>
        <v>0</v>
      </c>
      <c r="BI250" s="235">
        <f>IF(O250="nulová",K250,0)</f>
        <v>0</v>
      </c>
      <c r="BJ250" s="18" t="s">
        <v>86</v>
      </c>
      <c r="BK250" s="235">
        <f>ROUND(P250*H250,2)</f>
        <v>0</v>
      </c>
      <c r="BL250" s="18" t="s">
        <v>174</v>
      </c>
      <c r="BM250" s="234" t="s">
        <v>3426</v>
      </c>
    </row>
    <row r="251" s="2" customFormat="1">
      <c r="A251" s="39"/>
      <c r="B251" s="40"/>
      <c r="C251" s="41"/>
      <c r="D251" s="236" t="s">
        <v>176</v>
      </c>
      <c r="E251" s="41"/>
      <c r="F251" s="237" t="s">
        <v>3425</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176</v>
      </c>
      <c r="AU251" s="18" t="s">
        <v>88</v>
      </c>
    </row>
    <row r="252" s="2" customFormat="1">
      <c r="A252" s="39"/>
      <c r="B252" s="40"/>
      <c r="C252" s="41"/>
      <c r="D252" s="236" t="s">
        <v>186</v>
      </c>
      <c r="E252" s="41"/>
      <c r="F252" s="243" t="s">
        <v>3427</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186</v>
      </c>
      <c r="AU252" s="18" t="s">
        <v>88</v>
      </c>
    </row>
    <row r="253" s="13" customFormat="1">
      <c r="A253" s="13"/>
      <c r="B253" s="244"/>
      <c r="C253" s="245"/>
      <c r="D253" s="236" t="s">
        <v>304</v>
      </c>
      <c r="E253" s="245"/>
      <c r="F253" s="246" t="s">
        <v>3428</v>
      </c>
      <c r="G253" s="245"/>
      <c r="H253" s="247">
        <v>36.539999999999999</v>
      </c>
      <c r="I253" s="248"/>
      <c r="J253" s="248"/>
      <c r="K253" s="245"/>
      <c r="L253" s="245"/>
      <c r="M253" s="249"/>
      <c r="N253" s="250"/>
      <c r="O253" s="251"/>
      <c r="P253" s="251"/>
      <c r="Q253" s="251"/>
      <c r="R253" s="251"/>
      <c r="S253" s="251"/>
      <c r="T253" s="251"/>
      <c r="U253" s="251"/>
      <c r="V253" s="251"/>
      <c r="W253" s="251"/>
      <c r="X253" s="252"/>
      <c r="Y253" s="13"/>
      <c r="Z253" s="13"/>
      <c r="AA253" s="13"/>
      <c r="AB253" s="13"/>
      <c r="AC253" s="13"/>
      <c r="AD253" s="13"/>
      <c r="AE253" s="13"/>
      <c r="AT253" s="253" t="s">
        <v>304</v>
      </c>
      <c r="AU253" s="253" t="s">
        <v>88</v>
      </c>
      <c r="AV253" s="13" t="s">
        <v>88</v>
      </c>
      <c r="AW253" s="13" t="s">
        <v>4</v>
      </c>
      <c r="AX253" s="13" t="s">
        <v>86</v>
      </c>
      <c r="AY253" s="253" t="s">
        <v>167</v>
      </c>
    </row>
    <row r="254" s="2" customFormat="1" ht="24.15" customHeight="1">
      <c r="A254" s="39"/>
      <c r="B254" s="40"/>
      <c r="C254" s="254" t="s">
        <v>696</v>
      </c>
      <c r="D254" s="254" t="s">
        <v>345</v>
      </c>
      <c r="E254" s="255" t="s">
        <v>3429</v>
      </c>
      <c r="F254" s="256" t="s">
        <v>3430</v>
      </c>
      <c r="G254" s="257" t="s">
        <v>433</v>
      </c>
      <c r="H254" s="258">
        <v>0.068000000000000005</v>
      </c>
      <c r="I254" s="259"/>
      <c r="J254" s="260"/>
      <c r="K254" s="261">
        <f>ROUND(P254*H254,2)</f>
        <v>0</v>
      </c>
      <c r="L254" s="256" t="s">
        <v>173</v>
      </c>
      <c r="M254" s="262"/>
      <c r="N254" s="263" t="s">
        <v>1</v>
      </c>
      <c r="O254" s="230" t="s">
        <v>41</v>
      </c>
      <c r="P254" s="231">
        <f>I254+J254</f>
        <v>0</v>
      </c>
      <c r="Q254" s="231">
        <f>ROUND(I254*H254,2)</f>
        <v>0</v>
      </c>
      <c r="R254" s="231">
        <f>ROUND(J254*H254,2)</f>
        <v>0</v>
      </c>
      <c r="S254" s="92"/>
      <c r="T254" s="232">
        <f>S254*H254</f>
        <v>0</v>
      </c>
      <c r="U254" s="232">
        <v>0.27500000000000002</v>
      </c>
      <c r="V254" s="232">
        <f>U254*H254</f>
        <v>0.018700000000000001</v>
      </c>
      <c r="W254" s="232">
        <v>0</v>
      </c>
      <c r="X254" s="233">
        <f>W254*H254</f>
        <v>0</v>
      </c>
      <c r="Y254" s="39"/>
      <c r="Z254" s="39"/>
      <c r="AA254" s="39"/>
      <c r="AB254" s="39"/>
      <c r="AC254" s="39"/>
      <c r="AD254" s="39"/>
      <c r="AE254" s="39"/>
      <c r="AR254" s="234" t="s">
        <v>221</v>
      </c>
      <c r="AT254" s="234" t="s">
        <v>345</v>
      </c>
      <c r="AU254" s="234" t="s">
        <v>88</v>
      </c>
      <c r="AY254" s="18" t="s">
        <v>167</v>
      </c>
      <c r="BE254" s="235">
        <f>IF(O254="základní",K254,0)</f>
        <v>0</v>
      </c>
      <c r="BF254" s="235">
        <f>IF(O254="snížená",K254,0)</f>
        <v>0</v>
      </c>
      <c r="BG254" s="235">
        <f>IF(O254="zákl. přenesená",K254,0)</f>
        <v>0</v>
      </c>
      <c r="BH254" s="235">
        <f>IF(O254="sníž. přenesená",K254,0)</f>
        <v>0</v>
      </c>
      <c r="BI254" s="235">
        <f>IF(O254="nulová",K254,0)</f>
        <v>0</v>
      </c>
      <c r="BJ254" s="18" t="s">
        <v>86</v>
      </c>
      <c r="BK254" s="235">
        <f>ROUND(P254*H254,2)</f>
        <v>0</v>
      </c>
      <c r="BL254" s="18" t="s">
        <v>174</v>
      </c>
      <c r="BM254" s="234" t="s">
        <v>3431</v>
      </c>
    </row>
    <row r="255" s="2" customFormat="1">
      <c r="A255" s="39"/>
      <c r="B255" s="40"/>
      <c r="C255" s="41"/>
      <c r="D255" s="236" t="s">
        <v>176</v>
      </c>
      <c r="E255" s="41"/>
      <c r="F255" s="237" t="s">
        <v>3430</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176</v>
      </c>
      <c r="AU255" s="18" t="s">
        <v>88</v>
      </c>
    </row>
    <row r="256" s="2" customFormat="1">
      <c r="A256" s="39"/>
      <c r="B256" s="40"/>
      <c r="C256" s="41"/>
      <c r="D256" s="236" t="s">
        <v>186</v>
      </c>
      <c r="E256" s="41"/>
      <c r="F256" s="243" t="s">
        <v>3432</v>
      </c>
      <c r="G256" s="41"/>
      <c r="H256" s="41"/>
      <c r="I256" s="238"/>
      <c r="J256" s="238"/>
      <c r="K256" s="41"/>
      <c r="L256" s="41"/>
      <c r="M256" s="45"/>
      <c r="N256" s="239"/>
      <c r="O256" s="240"/>
      <c r="P256" s="92"/>
      <c r="Q256" s="92"/>
      <c r="R256" s="92"/>
      <c r="S256" s="92"/>
      <c r="T256" s="92"/>
      <c r="U256" s="92"/>
      <c r="V256" s="92"/>
      <c r="W256" s="92"/>
      <c r="X256" s="93"/>
      <c r="Y256" s="39"/>
      <c r="Z256" s="39"/>
      <c r="AA256" s="39"/>
      <c r="AB256" s="39"/>
      <c r="AC256" s="39"/>
      <c r="AD256" s="39"/>
      <c r="AE256" s="39"/>
      <c r="AT256" s="18" t="s">
        <v>186</v>
      </c>
      <c r="AU256" s="18" t="s">
        <v>88</v>
      </c>
    </row>
    <row r="257" s="2" customFormat="1" ht="24.15" customHeight="1">
      <c r="A257" s="39"/>
      <c r="B257" s="40"/>
      <c r="C257" s="254" t="s">
        <v>702</v>
      </c>
      <c r="D257" s="254" t="s">
        <v>345</v>
      </c>
      <c r="E257" s="255" t="s">
        <v>3433</v>
      </c>
      <c r="F257" s="256" t="s">
        <v>3434</v>
      </c>
      <c r="G257" s="257" t="s">
        <v>348</v>
      </c>
      <c r="H257" s="258">
        <v>4.7999999999999998</v>
      </c>
      <c r="I257" s="259"/>
      <c r="J257" s="260"/>
      <c r="K257" s="261">
        <f>ROUND(P257*H257,2)</f>
        <v>0</v>
      </c>
      <c r="L257" s="256" t="s">
        <v>173</v>
      </c>
      <c r="M257" s="262"/>
      <c r="N257" s="263" t="s">
        <v>1</v>
      </c>
      <c r="O257" s="230" t="s">
        <v>41</v>
      </c>
      <c r="P257" s="231">
        <f>I257+J257</f>
        <v>0</v>
      </c>
      <c r="Q257" s="231">
        <f>ROUND(I257*H257,2)</f>
        <v>0</v>
      </c>
      <c r="R257" s="231">
        <f>ROUND(J257*H257,2)</f>
        <v>0</v>
      </c>
      <c r="S257" s="92"/>
      <c r="T257" s="232">
        <f>S257*H257</f>
        <v>0</v>
      </c>
      <c r="U257" s="232">
        <v>1</v>
      </c>
      <c r="V257" s="232">
        <f>U257*H257</f>
        <v>4.7999999999999998</v>
      </c>
      <c r="W257" s="232">
        <v>0</v>
      </c>
      <c r="X257" s="233">
        <f>W257*H257</f>
        <v>0</v>
      </c>
      <c r="Y257" s="39"/>
      <c r="Z257" s="39"/>
      <c r="AA257" s="39"/>
      <c r="AB257" s="39"/>
      <c r="AC257" s="39"/>
      <c r="AD257" s="39"/>
      <c r="AE257" s="39"/>
      <c r="AR257" s="234" t="s">
        <v>221</v>
      </c>
      <c r="AT257" s="234" t="s">
        <v>345</v>
      </c>
      <c r="AU257" s="234" t="s">
        <v>88</v>
      </c>
      <c r="AY257" s="18" t="s">
        <v>167</v>
      </c>
      <c r="BE257" s="235">
        <f>IF(O257="základní",K257,0)</f>
        <v>0</v>
      </c>
      <c r="BF257" s="235">
        <f>IF(O257="snížená",K257,0)</f>
        <v>0</v>
      </c>
      <c r="BG257" s="235">
        <f>IF(O257="zákl. přenesená",K257,0)</f>
        <v>0</v>
      </c>
      <c r="BH257" s="235">
        <f>IF(O257="sníž. přenesená",K257,0)</f>
        <v>0</v>
      </c>
      <c r="BI257" s="235">
        <f>IF(O257="nulová",K257,0)</f>
        <v>0</v>
      </c>
      <c r="BJ257" s="18" t="s">
        <v>86</v>
      </c>
      <c r="BK257" s="235">
        <f>ROUND(P257*H257,2)</f>
        <v>0</v>
      </c>
      <c r="BL257" s="18" t="s">
        <v>174</v>
      </c>
      <c r="BM257" s="234" t="s">
        <v>3435</v>
      </c>
    </row>
    <row r="258" s="2" customFormat="1">
      <c r="A258" s="39"/>
      <c r="B258" s="40"/>
      <c r="C258" s="41"/>
      <c r="D258" s="236" t="s">
        <v>176</v>
      </c>
      <c r="E258" s="41"/>
      <c r="F258" s="237" t="s">
        <v>3434</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176</v>
      </c>
      <c r="AU258" s="18" t="s">
        <v>88</v>
      </c>
    </row>
    <row r="259" s="2" customFormat="1">
      <c r="A259" s="39"/>
      <c r="B259" s="40"/>
      <c r="C259" s="41"/>
      <c r="D259" s="236" t="s">
        <v>186</v>
      </c>
      <c r="E259" s="41"/>
      <c r="F259" s="243" t="s">
        <v>3436</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186</v>
      </c>
      <c r="AU259" s="18" t="s">
        <v>88</v>
      </c>
    </row>
    <row r="260" s="13" customFormat="1">
      <c r="A260" s="13"/>
      <c r="B260" s="244"/>
      <c r="C260" s="245"/>
      <c r="D260" s="236" t="s">
        <v>304</v>
      </c>
      <c r="E260" s="245"/>
      <c r="F260" s="246" t="s">
        <v>3437</v>
      </c>
      <c r="G260" s="245"/>
      <c r="H260" s="247">
        <v>4.7999999999999998</v>
      </c>
      <c r="I260" s="248"/>
      <c r="J260" s="248"/>
      <c r="K260" s="245"/>
      <c r="L260" s="245"/>
      <c r="M260" s="249"/>
      <c r="N260" s="250"/>
      <c r="O260" s="251"/>
      <c r="P260" s="251"/>
      <c r="Q260" s="251"/>
      <c r="R260" s="251"/>
      <c r="S260" s="251"/>
      <c r="T260" s="251"/>
      <c r="U260" s="251"/>
      <c r="V260" s="251"/>
      <c r="W260" s="251"/>
      <c r="X260" s="252"/>
      <c r="Y260" s="13"/>
      <c r="Z260" s="13"/>
      <c r="AA260" s="13"/>
      <c r="AB260" s="13"/>
      <c r="AC260" s="13"/>
      <c r="AD260" s="13"/>
      <c r="AE260" s="13"/>
      <c r="AT260" s="253" t="s">
        <v>304</v>
      </c>
      <c r="AU260" s="253" t="s">
        <v>88</v>
      </c>
      <c r="AV260" s="13" t="s">
        <v>88</v>
      </c>
      <c r="AW260" s="13" t="s">
        <v>4</v>
      </c>
      <c r="AX260" s="13" t="s">
        <v>86</v>
      </c>
      <c r="AY260" s="253" t="s">
        <v>167</v>
      </c>
    </row>
    <row r="261" s="2" customFormat="1" ht="16.5" customHeight="1">
      <c r="A261" s="39"/>
      <c r="B261" s="40"/>
      <c r="C261" s="254" t="s">
        <v>708</v>
      </c>
      <c r="D261" s="254" t="s">
        <v>345</v>
      </c>
      <c r="E261" s="255" t="s">
        <v>3438</v>
      </c>
      <c r="F261" s="256" t="s">
        <v>3439</v>
      </c>
      <c r="G261" s="257" t="s">
        <v>576</v>
      </c>
      <c r="H261" s="258">
        <v>13.5</v>
      </c>
      <c r="I261" s="259"/>
      <c r="J261" s="260"/>
      <c r="K261" s="261">
        <f>ROUND(P261*H261,2)</f>
        <v>0</v>
      </c>
      <c r="L261" s="256" t="s">
        <v>1</v>
      </c>
      <c r="M261" s="262"/>
      <c r="N261" s="263" t="s">
        <v>1</v>
      </c>
      <c r="O261" s="230" t="s">
        <v>41</v>
      </c>
      <c r="P261" s="231">
        <f>I261+J261</f>
        <v>0</v>
      </c>
      <c r="Q261" s="231">
        <f>ROUND(I261*H261,2)</f>
        <v>0</v>
      </c>
      <c r="R261" s="231">
        <f>ROUND(J261*H261,2)</f>
        <v>0</v>
      </c>
      <c r="S261" s="92"/>
      <c r="T261" s="232">
        <f>S261*H261</f>
        <v>0</v>
      </c>
      <c r="U261" s="232">
        <v>0.0018</v>
      </c>
      <c r="V261" s="232">
        <f>U261*H261</f>
        <v>0.024299999999999999</v>
      </c>
      <c r="W261" s="232">
        <v>0</v>
      </c>
      <c r="X261" s="233">
        <f>W261*H261</f>
        <v>0</v>
      </c>
      <c r="Y261" s="39"/>
      <c r="Z261" s="39"/>
      <c r="AA261" s="39"/>
      <c r="AB261" s="39"/>
      <c r="AC261" s="39"/>
      <c r="AD261" s="39"/>
      <c r="AE261" s="39"/>
      <c r="AR261" s="234" t="s">
        <v>221</v>
      </c>
      <c r="AT261" s="234" t="s">
        <v>345</v>
      </c>
      <c r="AU261" s="234" t="s">
        <v>88</v>
      </c>
      <c r="AY261" s="18" t="s">
        <v>167</v>
      </c>
      <c r="BE261" s="235">
        <f>IF(O261="základní",K261,0)</f>
        <v>0</v>
      </c>
      <c r="BF261" s="235">
        <f>IF(O261="snížená",K261,0)</f>
        <v>0</v>
      </c>
      <c r="BG261" s="235">
        <f>IF(O261="zákl. přenesená",K261,0)</f>
        <v>0</v>
      </c>
      <c r="BH261" s="235">
        <f>IF(O261="sníž. přenesená",K261,0)</f>
        <v>0</v>
      </c>
      <c r="BI261" s="235">
        <f>IF(O261="nulová",K261,0)</f>
        <v>0</v>
      </c>
      <c r="BJ261" s="18" t="s">
        <v>86</v>
      </c>
      <c r="BK261" s="235">
        <f>ROUND(P261*H261,2)</f>
        <v>0</v>
      </c>
      <c r="BL261" s="18" t="s">
        <v>174</v>
      </c>
      <c r="BM261" s="234" t="s">
        <v>3440</v>
      </c>
    </row>
    <row r="262" s="2" customFormat="1">
      <c r="A262" s="39"/>
      <c r="B262" s="40"/>
      <c r="C262" s="41"/>
      <c r="D262" s="236" t="s">
        <v>176</v>
      </c>
      <c r="E262" s="41"/>
      <c r="F262" s="237" t="s">
        <v>3439</v>
      </c>
      <c r="G262" s="41"/>
      <c r="H262" s="41"/>
      <c r="I262" s="238"/>
      <c r="J262" s="238"/>
      <c r="K262" s="41"/>
      <c r="L262" s="41"/>
      <c r="M262" s="45"/>
      <c r="N262" s="264"/>
      <c r="O262" s="265"/>
      <c r="P262" s="266"/>
      <c r="Q262" s="266"/>
      <c r="R262" s="266"/>
      <c r="S262" s="266"/>
      <c r="T262" s="266"/>
      <c r="U262" s="266"/>
      <c r="V262" s="266"/>
      <c r="W262" s="266"/>
      <c r="X262" s="267"/>
      <c r="Y262" s="39"/>
      <c r="Z262" s="39"/>
      <c r="AA262" s="39"/>
      <c r="AB262" s="39"/>
      <c r="AC262" s="39"/>
      <c r="AD262" s="39"/>
      <c r="AE262" s="39"/>
      <c r="AT262" s="18" t="s">
        <v>176</v>
      </c>
      <c r="AU262" s="18" t="s">
        <v>88</v>
      </c>
    </row>
    <row r="263" s="2" customFormat="1" ht="6.96" customHeight="1">
      <c r="A263" s="39"/>
      <c r="B263" s="67"/>
      <c r="C263" s="68"/>
      <c r="D263" s="68"/>
      <c r="E263" s="68"/>
      <c r="F263" s="68"/>
      <c r="G263" s="68"/>
      <c r="H263" s="68"/>
      <c r="I263" s="68"/>
      <c r="J263" s="68"/>
      <c r="K263" s="68"/>
      <c r="L263" s="68"/>
      <c r="M263" s="45"/>
      <c r="N263" s="39"/>
      <c r="P263" s="39"/>
      <c r="Q263" s="39"/>
      <c r="R263" s="39"/>
      <c r="S263" s="39"/>
      <c r="T263" s="39"/>
      <c r="U263" s="39"/>
      <c r="V263" s="39"/>
      <c r="W263" s="39"/>
      <c r="X263" s="39"/>
      <c r="Y263" s="39"/>
      <c r="Z263" s="39"/>
      <c r="AA263" s="39"/>
      <c r="AB263" s="39"/>
      <c r="AC263" s="39"/>
      <c r="AD263" s="39"/>
      <c r="AE263" s="39"/>
    </row>
  </sheetData>
  <sheetProtection sheet="1" autoFilter="0" formatColumns="0" formatRows="0" objects="1" scenarios="1" spinCount="100000" saltValue="7Ozdc+UlCD133EZx1qGcrW636XDe25FjKOiMEaXwZkuhbZWDrIDqnFtBzw7kYOUPtHYZbMNGgU3gBRIyIyRvuQ==" hashValue="kqCPnid5SGLckZK9VRru3opBU2yBTMhzd192lTn7MScSAd/0RaX7I3eHvtXx7m/3/jzS1EtN5gsfLgJhU7tWyA==" algorithmName="SHA-512" password="CC35"/>
  <autoFilter ref="C117:L262"/>
  <mergeCells count="9">
    <mergeCell ref="E7:H7"/>
    <mergeCell ref="E9:H9"/>
    <mergeCell ref="E18:H18"/>
    <mergeCell ref="E27:H27"/>
    <mergeCell ref="E85:H85"/>
    <mergeCell ref="E87:H87"/>
    <mergeCell ref="E108:H108"/>
    <mergeCell ref="E110:H110"/>
    <mergeCell ref="M2:Z2"/>
  </mergeCells>
  <hyperlinks>
    <hyperlink ref="F123" r:id="rId1" display="https://podminky.urs.cz/item/CS_URS_2023_01/162751117"/>
    <hyperlink ref="F126" r:id="rId2" display="https://podminky.urs.cz/item/CS_URS_2023_01/162751119"/>
    <hyperlink ref="F131" r:id="rId3" display="https://podminky.urs.cz/item/CS_URS_2023_01/167151111"/>
    <hyperlink ref="F134" r:id="rId4" display="https://podminky.urs.cz/item/CS_URS_2023_01/171201231"/>
    <hyperlink ref="F138" r:id="rId5" display="https://podminky.urs.cz/item/CS_URS_2023_01/183101324"/>
    <hyperlink ref="F141" r:id="rId6" display="https://podminky.urs.cz/item/CS_URS_2023_01/183111212"/>
    <hyperlink ref="F144" r:id="rId7" display="https://podminky.urs.cz/item/CS_URS_2023_01/183205121"/>
    <hyperlink ref="F147" r:id="rId8" display="https://podminky.urs.cz/item/CS_URS_2023_01/183403113"/>
    <hyperlink ref="F150" r:id="rId9" display="https://podminky.urs.cz/item/CS_URS_2023_01/183403153"/>
    <hyperlink ref="F153" r:id="rId10" display="https://podminky.urs.cz/item/CS_URS_2023_01/184102111"/>
    <hyperlink ref="F171" r:id="rId11" display="https://podminky.urs.cz/item/CS_URS_2023_01/184215133"/>
    <hyperlink ref="F177" r:id="rId12" display="https://podminky.urs.cz/item/CS_URS_2023_01/184215211"/>
    <hyperlink ref="F185" r:id="rId13" display="https://podminky.urs.cz/item/CS_URS_2023_01/184813242"/>
    <hyperlink ref="F190" r:id="rId14" display="https://podminky.urs.cz/item/CS_URS_2023_01/184814221"/>
    <hyperlink ref="F199" r:id="rId15" display="https://podminky.urs.cz/item/CS_URS_2023_01/184854113"/>
    <hyperlink ref="F204" r:id="rId16" display="https://podminky.urs.cz/item/CS_URS_2023_01/184911161"/>
    <hyperlink ref="F212" r:id="rId17" display="https://podminky.urs.cz/item/CS_URS_2023_01/184911421"/>
    <hyperlink ref="F218" r:id="rId18" display="https://podminky.urs.cz/item/CS_URS_2023_01/185804312"/>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128</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3441</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ROUND(K121,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ROUND((SUM(BE121:BE160)),  2)</f>
        <v>0</v>
      </c>
      <c r="G35" s="39"/>
      <c r="H35" s="39"/>
      <c r="I35" s="157">
        <v>0.20999999999999999</v>
      </c>
      <c r="J35" s="39"/>
      <c r="K35" s="152">
        <f>ROUND(((SUM(BE121:BE160))*I35),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ROUND((SUM(BF121:BF160)),  2)</f>
        <v>0</v>
      </c>
      <c r="G36" s="39"/>
      <c r="H36" s="39"/>
      <c r="I36" s="157">
        <v>0.14999999999999999</v>
      </c>
      <c r="J36" s="39"/>
      <c r="K36" s="152">
        <f>ROUND(((SUM(BF121:BF160))*I36),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ROUND((SUM(BG121:BG160)),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ROUND((SUM(BH121:BH160)),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ROUND((SUM(BI121:BI160)),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VON - Vedlejší a ostatní náklady</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Q121</f>
        <v>0</v>
      </c>
      <c r="J96" s="111">
        <f>R121</f>
        <v>0</v>
      </c>
      <c r="K96" s="111">
        <f>K121</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3442</v>
      </c>
      <c r="E97" s="184"/>
      <c r="F97" s="184"/>
      <c r="G97" s="184"/>
      <c r="H97" s="184"/>
      <c r="I97" s="185">
        <f>Q122</f>
        <v>0</v>
      </c>
      <c r="J97" s="185">
        <f>R122</f>
        <v>0</v>
      </c>
      <c r="K97" s="185">
        <f>K122</f>
        <v>0</v>
      </c>
      <c r="L97" s="182"/>
      <c r="M97" s="186"/>
      <c r="S97" s="9"/>
      <c r="T97" s="9"/>
      <c r="U97" s="9"/>
      <c r="V97" s="9"/>
      <c r="W97" s="9"/>
      <c r="X97" s="9"/>
      <c r="Y97" s="9"/>
      <c r="Z97" s="9"/>
      <c r="AA97" s="9"/>
      <c r="AB97" s="9"/>
      <c r="AC97" s="9"/>
      <c r="AD97" s="9"/>
      <c r="AE97" s="9"/>
    </row>
    <row r="98" s="10" customFormat="1" ht="19.92" customHeight="1">
      <c r="A98" s="10"/>
      <c r="B98" s="187"/>
      <c r="C98" s="188"/>
      <c r="D98" s="189" t="s">
        <v>3443</v>
      </c>
      <c r="E98" s="190"/>
      <c r="F98" s="190"/>
      <c r="G98" s="190"/>
      <c r="H98" s="190"/>
      <c r="I98" s="191">
        <f>Q123</f>
        <v>0</v>
      </c>
      <c r="J98" s="191">
        <f>R123</f>
        <v>0</v>
      </c>
      <c r="K98" s="191">
        <f>K123</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3444</v>
      </c>
      <c r="E99" s="190"/>
      <c r="F99" s="190"/>
      <c r="G99" s="190"/>
      <c r="H99" s="190"/>
      <c r="I99" s="191">
        <f>Q146</f>
        <v>0</v>
      </c>
      <c r="J99" s="191">
        <f>R146</f>
        <v>0</v>
      </c>
      <c r="K99" s="191">
        <f>K146</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3445</v>
      </c>
      <c r="E100" s="190"/>
      <c r="F100" s="190"/>
      <c r="G100" s="190"/>
      <c r="H100" s="190"/>
      <c r="I100" s="191">
        <f>Q151</f>
        <v>0</v>
      </c>
      <c r="J100" s="191">
        <f>R151</f>
        <v>0</v>
      </c>
      <c r="K100" s="191">
        <f>K151</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3446</v>
      </c>
      <c r="E101" s="190"/>
      <c r="F101" s="190"/>
      <c r="G101" s="190"/>
      <c r="H101" s="190"/>
      <c r="I101" s="191">
        <f>Q158</f>
        <v>0</v>
      </c>
      <c r="J101" s="191">
        <f>R158</f>
        <v>0</v>
      </c>
      <c r="K101" s="191">
        <f>K158</f>
        <v>0</v>
      </c>
      <c r="L101" s="188"/>
      <c r="M101" s="192"/>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41"/>
      <c r="M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8"/>
      <c r="M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70"/>
      <c r="M107" s="64"/>
      <c r="S107" s="39"/>
      <c r="T107" s="39"/>
      <c r="U107" s="39"/>
      <c r="V107" s="39"/>
      <c r="W107" s="39"/>
      <c r="X107" s="39"/>
      <c r="Y107" s="39"/>
      <c r="Z107" s="39"/>
      <c r="AA107" s="39"/>
      <c r="AB107" s="39"/>
      <c r="AC107" s="39"/>
      <c r="AD107" s="39"/>
      <c r="AE107" s="39"/>
    </row>
    <row r="108" s="2" customFormat="1" ht="24.96" customHeight="1">
      <c r="A108" s="39"/>
      <c r="B108" s="40"/>
      <c r="C108" s="24" t="s">
        <v>148</v>
      </c>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2" customHeight="1">
      <c r="A110" s="39"/>
      <c r="B110" s="40"/>
      <c r="C110" s="33" t="s">
        <v>17</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6.5" customHeight="1">
      <c r="A111" s="39"/>
      <c r="B111" s="40"/>
      <c r="C111" s="41"/>
      <c r="D111" s="41"/>
      <c r="E111" s="176" t="str">
        <f>E7</f>
        <v>Úpravy náměstí Republiky v rámci MPZ Tachov</v>
      </c>
      <c r="F111" s="33"/>
      <c r="G111" s="33"/>
      <c r="H111" s="33"/>
      <c r="I111" s="41"/>
      <c r="J111" s="41"/>
      <c r="K111" s="41"/>
      <c r="L111" s="41"/>
      <c r="M111" s="64"/>
      <c r="S111" s="39"/>
      <c r="T111" s="39"/>
      <c r="U111" s="39"/>
      <c r="V111" s="39"/>
      <c r="W111" s="39"/>
      <c r="X111" s="39"/>
      <c r="Y111" s="39"/>
      <c r="Z111" s="39"/>
      <c r="AA111" s="39"/>
      <c r="AB111" s="39"/>
      <c r="AC111" s="39"/>
      <c r="AD111" s="39"/>
      <c r="AE111" s="39"/>
    </row>
    <row r="112" s="2" customFormat="1" ht="12" customHeight="1">
      <c r="A112" s="39"/>
      <c r="B112" s="40"/>
      <c r="C112" s="33" t="s">
        <v>133</v>
      </c>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VON - Vedlejší a ostatní náklady</v>
      </c>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F12</f>
        <v>Tachov</v>
      </c>
      <c r="G115" s="41"/>
      <c r="H115" s="41"/>
      <c r="I115" s="33" t="s">
        <v>23</v>
      </c>
      <c r="J115" s="80" t="str">
        <f>IF(J12="","",J12)</f>
        <v>11. 12. 2023</v>
      </c>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5.15" customHeight="1">
      <c r="A117" s="39"/>
      <c r="B117" s="40"/>
      <c r="C117" s="33" t="s">
        <v>25</v>
      </c>
      <c r="D117" s="41"/>
      <c r="E117" s="41"/>
      <c r="F117" s="28" t="str">
        <f>E15</f>
        <v>Město Tachov</v>
      </c>
      <c r="G117" s="41"/>
      <c r="H117" s="41"/>
      <c r="I117" s="33" t="s">
        <v>31</v>
      </c>
      <c r="J117" s="37" t="str">
        <f>E21</f>
        <v>Ing. Václav Lacyk</v>
      </c>
      <c r="K117" s="41"/>
      <c r="L117" s="41"/>
      <c r="M117" s="64"/>
      <c r="S117" s="39"/>
      <c r="T117" s="39"/>
      <c r="U117" s="39"/>
      <c r="V117" s="39"/>
      <c r="W117" s="39"/>
      <c r="X117" s="39"/>
      <c r="Y117" s="39"/>
      <c r="Z117" s="39"/>
      <c r="AA117" s="39"/>
      <c r="AB117" s="39"/>
      <c r="AC117" s="39"/>
      <c r="AD117" s="39"/>
      <c r="AE117" s="39"/>
    </row>
    <row r="118" s="2" customFormat="1" ht="25.65" customHeight="1">
      <c r="A118" s="39"/>
      <c r="B118" s="40"/>
      <c r="C118" s="33" t="s">
        <v>29</v>
      </c>
      <c r="D118" s="41"/>
      <c r="E118" s="41"/>
      <c r="F118" s="28" t="str">
        <f>IF(E18="","",E18)</f>
        <v>Vyplň údaj</v>
      </c>
      <c r="G118" s="41"/>
      <c r="H118" s="41"/>
      <c r="I118" s="33" t="s">
        <v>33</v>
      </c>
      <c r="J118" s="37" t="str">
        <f>E24</f>
        <v>D PROJEKT PLZEŇ Nedvěd s.r.o.</v>
      </c>
      <c r="K118" s="41"/>
      <c r="L118" s="41"/>
      <c r="M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11" customFormat="1" ht="29.28" customHeight="1">
      <c r="A120" s="193"/>
      <c r="B120" s="194"/>
      <c r="C120" s="195" t="s">
        <v>149</v>
      </c>
      <c r="D120" s="196" t="s">
        <v>61</v>
      </c>
      <c r="E120" s="196" t="s">
        <v>57</v>
      </c>
      <c r="F120" s="196" t="s">
        <v>58</v>
      </c>
      <c r="G120" s="196" t="s">
        <v>150</v>
      </c>
      <c r="H120" s="196" t="s">
        <v>151</v>
      </c>
      <c r="I120" s="196" t="s">
        <v>152</v>
      </c>
      <c r="J120" s="196" t="s">
        <v>153</v>
      </c>
      <c r="K120" s="196" t="s">
        <v>143</v>
      </c>
      <c r="L120" s="197" t="s">
        <v>154</v>
      </c>
      <c r="M120" s="198"/>
      <c r="N120" s="101" t="s">
        <v>1</v>
      </c>
      <c r="O120" s="102" t="s">
        <v>40</v>
      </c>
      <c r="P120" s="102" t="s">
        <v>155</v>
      </c>
      <c r="Q120" s="102" t="s">
        <v>156</v>
      </c>
      <c r="R120" s="102" t="s">
        <v>157</v>
      </c>
      <c r="S120" s="102" t="s">
        <v>158</v>
      </c>
      <c r="T120" s="102" t="s">
        <v>159</v>
      </c>
      <c r="U120" s="102" t="s">
        <v>160</v>
      </c>
      <c r="V120" s="102" t="s">
        <v>161</v>
      </c>
      <c r="W120" s="102" t="s">
        <v>162</v>
      </c>
      <c r="X120" s="103" t="s">
        <v>163</v>
      </c>
      <c r="Y120" s="193"/>
      <c r="Z120" s="193"/>
      <c r="AA120" s="193"/>
      <c r="AB120" s="193"/>
      <c r="AC120" s="193"/>
      <c r="AD120" s="193"/>
      <c r="AE120" s="193"/>
    </row>
    <row r="121" s="2" customFormat="1" ht="22.8" customHeight="1">
      <c r="A121" s="39"/>
      <c r="B121" s="40"/>
      <c r="C121" s="108" t="s">
        <v>164</v>
      </c>
      <c r="D121" s="41"/>
      <c r="E121" s="41"/>
      <c r="F121" s="41"/>
      <c r="G121" s="41"/>
      <c r="H121" s="41"/>
      <c r="I121" s="41"/>
      <c r="J121" s="41"/>
      <c r="K121" s="199">
        <f>BK121</f>
        <v>0</v>
      </c>
      <c r="L121" s="41"/>
      <c r="M121" s="45"/>
      <c r="N121" s="104"/>
      <c r="O121" s="200"/>
      <c r="P121" s="105"/>
      <c r="Q121" s="201">
        <f>Q122</f>
        <v>0</v>
      </c>
      <c r="R121" s="201">
        <f>R122</f>
        <v>0</v>
      </c>
      <c r="S121" s="105"/>
      <c r="T121" s="202">
        <f>T122</f>
        <v>0</v>
      </c>
      <c r="U121" s="105"/>
      <c r="V121" s="202">
        <f>V122</f>
        <v>0</v>
      </c>
      <c r="W121" s="105"/>
      <c r="X121" s="203">
        <f>X122</f>
        <v>0</v>
      </c>
      <c r="Y121" s="39"/>
      <c r="Z121" s="39"/>
      <c r="AA121" s="39"/>
      <c r="AB121" s="39"/>
      <c r="AC121" s="39"/>
      <c r="AD121" s="39"/>
      <c r="AE121" s="39"/>
      <c r="AT121" s="18" t="s">
        <v>77</v>
      </c>
      <c r="AU121" s="18" t="s">
        <v>145</v>
      </c>
      <c r="BK121" s="204">
        <f>BK122</f>
        <v>0</v>
      </c>
    </row>
    <row r="122" s="12" customFormat="1" ht="25.92" customHeight="1">
      <c r="A122" s="12"/>
      <c r="B122" s="205"/>
      <c r="C122" s="206"/>
      <c r="D122" s="207" t="s">
        <v>77</v>
      </c>
      <c r="E122" s="208" t="s">
        <v>3447</v>
      </c>
      <c r="F122" s="208" t="s">
        <v>3448</v>
      </c>
      <c r="G122" s="206"/>
      <c r="H122" s="206"/>
      <c r="I122" s="209"/>
      <c r="J122" s="209"/>
      <c r="K122" s="210">
        <f>BK122</f>
        <v>0</v>
      </c>
      <c r="L122" s="206"/>
      <c r="M122" s="211"/>
      <c r="N122" s="212"/>
      <c r="O122" s="213"/>
      <c r="P122" s="213"/>
      <c r="Q122" s="214">
        <f>Q123+Q146+Q151+Q158</f>
        <v>0</v>
      </c>
      <c r="R122" s="214">
        <f>R123+R146+R151+R158</f>
        <v>0</v>
      </c>
      <c r="S122" s="213"/>
      <c r="T122" s="215">
        <f>T123+T146+T151+T158</f>
        <v>0</v>
      </c>
      <c r="U122" s="213"/>
      <c r="V122" s="215">
        <f>V123+V146+V151+V158</f>
        <v>0</v>
      </c>
      <c r="W122" s="213"/>
      <c r="X122" s="216">
        <f>X123+X146+X151+X158</f>
        <v>0</v>
      </c>
      <c r="Y122" s="12"/>
      <c r="Z122" s="12"/>
      <c r="AA122" s="12"/>
      <c r="AB122" s="12"/>
      <c r="AC122" s="12"/>
      <c r="AD122" s="12"/>
      <c r="AE122" s="12"/>
      <c r="AR122" s="217" t="s">
        <v>201</v>
      </c>
      <c r="AT122" s="218" t="s">
        <v>77</v>
      </c>
      <c r="AU122" s="218" t="s">
        <v>78</v>
      </c>
      <c r="AY122" s="217" t="s">
        <v>167</v>
      </c>
      <c r="BK122" s="219">
        <f>BK123+BK146+BK151+BK158</f>
        <v>0</v>
      </c>
    </row>
    <row r="123" s="12" customFormat="1" ht="22.8" customHeight="1">
      <c r="A123" s="12"/>
      <c r="B123" s="205"/>
      <c r="C123" s="206"/>
      <c r="D123" s="207" t="s">
        <v>77</v>
      </c>
      <c r="E123" s="220" t="s">
        <v>3449</v>
      </c>
      <c r="F123" s="220" t="s">
        <v>3450</v>
      </c>
      <c r="G123" s="206"/>
      <c r="H123" s="206"/>
      <c r="I123" s="209"/>
      <c r="J123" s="209"/>
      <c r="K123" s="221">
        <f>BK123</f>
        <v>0</v>
      </c>
      <c r="L123" s="206"/>
      <c r="M123" s="211"/>
      <c r="N123" s="212"/>
      <c r="O123" s="213"/>
      <c r="P123" s="213"/>
      <c r="Q123" s="214">
        <f>SUM(Q124:Q145)</f>
        <v>0</v>
      </c>
      <c r="R123" s="214">
        <f>SUM(R124:R145)</f>
        <v>0</v>
      </c>
      <c r="S123" s="213"/>
      <c r="T123" s="215">
        <f>SUM(T124:T145)</f>
        <v>0</v>
      </c>
      <c r="U123" s="213"/>
      <c r="V123" s="215">
        <f>SUM(V124:V145)</f>
        <v>0</v>
      </c>
      <c r="W123" s="213"/>
      <c r="X123" s="216">
        <f>SUM(X124:X145)</f>
        <v>0</v>
      </c>
      <c r="Y123" s="12"/>
      <c r="Z123" s="12"/>
      <c r="AA123" s="12"/>
      <c r="AB123" s="12"/>
      <c r="AC123" s="12"/>
      <c r="AD123" s="12"/>
      <c r="AE123" s="12"/>
      <c r="AR123" s="217" t="s">
        <v>201</v>
      </c>
      <c r="AT123" s="218" t="s">
        <v>77</v>
      </c>
      <c r="AU123" s="218" t="s">
        <v>86</v>
      </c>
      <c r="AY123" s="217" t="s">
        <v>167</v>
      </c>
      <c r="BK123" s="219">
        <f>SUM(BK124:BK145)</f>
        <v>0</v>
      </c>
    </row>
    <row r="124" s="2" customFormat="1" ht="24.15" customHeight="1">
      <c r="A124" s="39"/>
      <c r="B124" s="40"/>
      <c r="C124" s="222" t="s">
        <v>86</v>
      </c>
      <c r="D124" s="222" t="s">
        <v>169</v>
      </c>
      <c r="E124" s="223" t="s">
        <v>3451</v>
      </c>
      <c r="F124" s="224" t="s">
        <v>3452</v>
      </c>
      <c r="G124" s="225" t="s">
        <v>3453</v>
      </c>
      <c r="H124" s="226">
        <v>1</v>
      </c>
      <c r="I124" s="227"/>
      <c r="J124" s="227"/>
      <c r="K124" s="228">
        <f>ROUND(P124*H124,2)</f>
        <v>0</v>
      </c>
      <c r="L124" s="224" t="s">
        <v>606</v>
      </c>
      <c r="M124" s="45"/>
      <c r="N124" s="229" t="s">
        <v>1</v>
      </c>
      <c r="O124" s="230" t="s">
        <v>41</v>
      </c>
      <c r="P124" s="231">
        <f>I124+J124</f>
        <v>0</v>
      </c>
      <c r="Q124" s="231">
        <f>ROUND(I124*H124,2)</f>
        <v>0</v>
      </c>
      <c r="R124" s="231">
        <f>ROUND(J124*H124,2)</f>
        <v>0</v>
      </c>
      <c r="S124" s="92"/>
      <c r="T124" s="232">
        <f>S124*H124</f>
        <v>0</v>
      </c>
      <c r="U124" s="232">
        <v>0</v>
      </c>
      <c r="V124" s="232">
        <f>U124*H124</f>
        <v>0</v>
      </c>
      <c r="W124" s="232">
        <v>0</v>
      </c>
      <c r="X124" s="233">
        <f>W124*H124</f>
        <v>0</v>
      </c>
      <c r="Y124" s="39"/>
      <c r="Z124" s="39"/>
      <c r="AA124" s="39"/>
      <c r="AB124" s="39"/>
      <c r="AC124" s="39"/>
      <c r="AD124" s="39"/>
      <c r="AE124" s="39"/>
      <c r="AR124" s="234" t="s">
        <v>3454</v>
      </c>
      <c r="AT124" s="234" t="s">
        <v>169</v>
      </c>
      <c r="AU124" s="234" t="s">
        <v>88</v>
      </c>
      <c r="AY124" s="18" t="s">
        <v>167</v>
      </c>
      <c r="BE124" s="235">
        <f>IF(O124="základní",K124,0)</f>
        <v>0</v>
      </c>
      <c r="BF124" s="235">
        <f>IF(O124="snížená",K124,0)</f>
        <v>0</v>
      </c>
      <c r="BG124" s="235">
        <f>IF(O124="zákl. přenesená",K124,0)</f>
        <v>0</v>
      </c>
      <c r="BH124" s="235">
        <f>IF(O124="sníž. přenesená",K124,0)</f>
        <v>0</v>
      </c>
      <c r="BI124" s="235">
        <f>IF(O124="nulová",K124,0)</f>
        <v>0</v>
      </c>
      <c r="BJ124" s="18" t="s">
        <v>86</v>
      </c>
      <c r="BK124" s="235">
        <f>ROUND(P124*H124,2)</f>
        <v>0</v>
      </c>
      <c r="BL124" s="18" t="s">
        <v>3454</v>
      </c>
      <c r="BM124" s="234" t="s">
        <v>3455</v>
      </c>
    </row>
    <row r="125" s="2" customFormat="1">
      <c r="A125" s="39"/>
      <c r="B125" s="40"/>
      <c r="C125" s="41"/>
      <c r="D125" s="236" t="s">
        <v>176</v>
      </c>
      <c r="E125" s="41"/>
      <c r="F125" s="237" t="s">
        <v>3452</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176</v>
      </c>
      <c r="AU125" s="18" t="s">
        <v>88</v>
      </c>
    </row>
    <row r="126" s="2" customFormat="1" ht="24.15" customHeight="1">
      <c r="A126" s="39"/>
      <c r="B126" s="40"/>
      <c r="C126" s="222" t="s">
        <v>88</v>
      </c>
      <c r="D126" s="222" t="s">
        <v>169</v>
      </c>
      <c r="E126" s="223" t="s">
        <v>3456</v>
      </c>
      <c r="F126" s="224" t="s">
        <v>3457</v>
      </c>
      <c r="G126" s="225" t="s">
        <v>3453</v>
      </c>
      <c r="H126" s="226">
        <v>1</v>
      </c>
      <c r="I126" s="227"/>
      <c r="J126" s="227"/>
      <c r="K126" s="228">
        <f>ROUND(P126*H126,2)</f>
        <v>0</v>
      </c>
      <c r="L126" s="224" t="s">
        <v>478</v>
      </c>
      <c r="M126" s="45"/>
      <c r="N126" s="229" t="s">
        <v>1</v>
      </c>
      <c r="O126" s="230" t="s">
        <v>41</v>
      </c>
      <c r="P126" s="231">
        <f>I126+J126</f>
        <v>0</v>
      </c>
      <c r="Q126" s="231">
        <f>ROUND(I126*H126,2)</f>
        <v>0</v>
      </c>
      <c r="R126" s="231">
        <f>ROUND(J126*H126,2)</f>
        <v>0</v>
      </c>
      <c r="S126" s="92"/>
      <c r="T126" s="232">
        <f>S126*H126</f>
        <v>0</v>
      </c>
      <c r="U126" s="232">
        <v>0</v>
      </c>
      <c r="V126" s="232">
        <f>U126*H126</f>
        <v>0</v>
      </c>
      <c r="W126" s="232">
        <v>0</v>
      </c>
      <c r="X126" s="233">
        <f>W126*H126</f>
        <v>0</v>
      </c>
      <c r="Y126" s="39"/>
      <c r="Z126" s="39"/>
      <c r="AA126" s="39"/>
      <c r="AB126" s="39"/>
      <c r="AC126" s="39"/>
      <c r="AD126" s="39"/>
      <c r="AE126" s="39"/>
      <c r="AR126" s="234" t="s">
        <v>3454</v>
      </c>
      <c r="AT126" s="234" t="s">
        <v>169</v>
      </c>
      <c r="AU126" s="234" t="s">
        <v>88</v>
      </c>
      <c r="AY126" s="18" t="s">
        <v>167</v>
      </c>
      <c r="BE126" s="235">
        <f>IF(O126="základní",K126,0)</f>
        <v>0</v>
      </c>
      <c r="BF126" s="235">
        <f>IF(O126="snížená",K126,0)</f>
        <v>0</v>
      </c>
      <c r="BG126" s="235">
        <f>IF(O126="zákl. přenesená",K126,0)</f>
        <v>0</v>
      </c>
      <c r="BH126" s="235">
        <f>IF(O126="sníž. přenesená",K126,0)</f>
        <v>0</v>
      </c>
      <c r="BI126" s="235">
        <f>IF(O126="nulová",K126,0)</f>
        <v>0</v>
      </c>
      <c r="BJ126" s="18" t="s">
        <v>86</v>
      </c>
      <c r="BK126" s="235">
        <f>ROUND(P126*H126,2)</f>
        <v>0</v>
      </c>
      <c r="BL126" s="18" t="s">
        <v>3454</v>
      </c>
      <c r="BM126" s="234" t="s">
        <v>3458</v>
      </c>
    </row>
    <row r="127" s="2" customFormat="1">
      <c r="A127" s="39"/>
      <c r="B127" s="40"/>
      <c r="C127" s="41"/>
      <c r="D127" s="236" t="s">
        <v>176</v>
      </c>
      <c r="E127" s="41"/>
      <c r="F127" s="237" t="s">
        <v>3457</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176</v>
      </c>
      <c r="AU127" s="18" t="s">
        <v>88</v>
      </c>
    </row>
    <row r="128" s="2" customFormat="1">
      <c r="A128" s="39"/>
      <c r="B128" s="40"/>
      <c r="C128" s="41"/>
      <c r="D128" s="241" t="s">
        <v>178</v>
      </c>
      <c r="E128" s="41"/>
      <c r="F128" s="242" t="s">
        <v>3459</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178</v>
      </c>
      <c r="AU128" s="18" t="s">
        <v>88</v>
      </c>
    </row>
    <row r="129" s="2" customFormat="1" ht="24.15" customHeight="1">
      <c r="A129" s="39"/>
      <c r="B129" s="40"/>
      <c r="C129" s="222" t="s">
        <v>188</v>
      </c>
      <c r="D129" s="222" t="s">
        <v>169</v>
      </c>
      <c r="E129" s="223" t="s">
        <v>3460</v>
      </c>
      <c r="F129" s="224" t="s">
        <v>3461</v>
      </c>
      <c r="G129" s="225" t="s">
        <v>3453</v>
      </c>
      <c r="H129" s="226">
        <v>1</v>
      </c>
      <c r="I129" s="227"/>
      <c r="J129" s="227"/>
      <c r="K129" s="228">
        <f>ROUND(P129*H129,2)</f>
        <v>0</v>
      </c>
      <c r="L129" s="224" t="s">
        <v>478</v>
      </c>
      <c r="M129" s="45"/>
      <c r="N129" s="229" t="s">
        <v>1</v>
      </c>
      <c r="O129" s="230" t="s">
        <v>41</v>
      </c>
      <c r="P129" s="231">
        <f>I129+J129</f>
        <v>0</v>
      </c>
      <c r="Q129" s="231">
        <f>ROUND(I129*H129,2)</f>
        <v>0</v>
      </c>
      <c r="R129" s="231">
        <f>ROUND(J129*H129,2)</f>
        <v>0</v>
      </c>
      <c r="S129" s="92"/>
      <c r="T129" s="232">
        <f>S129*H129</f>
        <v>0</v>
      </c>
      <c r="U129" s="232">
        <v>0</v>
      </c>
      <c r="V129" s="232">
        <f>U129*H129</f>
        <v>0</v>
      </c>
      <c r="W129" s="232">
        <v>0</v>
      </c>
      <c r="X129" s="233">
        <f>W129*H129</f>
        <v>0</v>
      </c>
      <c r="Y129" s="39"/>
      <c r="Z129" s="39"/>
      <c r="AA129" s="39"/>
      <c r="AB129" s="39"/>
      <c r="AC129" s="39"/>
      <c r="AD129" s="39"/>
      <c r="AE129" s="39"/>
      <c r="AR129" s="234" t="s">
        <v>3454</v>
      </c>
      <c r="AT129" s="234" t="s">
        <v>169</v>
      </c>
      <c r="AU129" s="234" t="s">
        <v>88</v>
      </c>
      <c r="AY129" s="18" t="s">
        <v>167</v>
      </c>
      <c r="BE129" s="235">
        <f>IF(O129="základní",K129,0)</f>
        <v>0</v>
      </c>
      <c r="BF129" s="235">
        <f>IF(O129="snížená",K129,0)</f>
        <v>0</v>
      </c>
      <c r="BG129" s="235">
        <f>IF(O129="zákl. přenesená",K129,0)</f>
        <v>0</v>
      </c>
      <c r="BH129" s="235">
        <f>IF(O129="sníž. přenesená",K129,0)</f>
        <v>0</v>
      </c>
      <c r="BI129" s="235">
        <f>IF(O129="nulová",K129,0)</f>
        <v>0</v>
      </c>
      <c r="BJ129" s="18" t="s">
        <v>86</v>
      </c>
      <c r="BK129" s="235">
        <f>ROUND(P129*H129,2)</f>
        <v>0</v>
      </c>
      <c r="BL129" s="18" t="s">
        <v>3454</v>
      </c>
      <c r="BM129" s="234" t="s">
        <v>3462</v>
      </c>
    </row>
    <row r="130" s="2" customFormat="1">
      <c r="A130" s="39"/>
      <c r="B130" s="40"/>
      <c r="C130" s="41"/>
      <c r="D130" s="236" t="s">
        <v>176</v>
      </c>
      <c r="E130" s="41"/>
      <c r="F130" s="237" t="s">
        <v>3461</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176</v>
      </c>
      <c r="AU130" s="18" t="s">
        <v>88</v>
      </c>
    </row>
    <row r="131" s="2" customFormat="1">
      <c r="A131" s="39"/>
      <c r="B131" s="40"/>
      <c r="C131" s="41"/>
      <c r="D131" s="241" t="s">
        <v>178</v>
      </c>
      <c r="E131" s="41"/>
      <c r="F131" s="242" t="s">
        <v>3463</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178</v>
      </c>
      <c r="AU131" s="18" t="s">
        <v>88</v>
      </c>
    </row>
    <row r="132" s="2" customFormat="1" ht="24.15" customHeight="1">
      <c r="A132" s="39"/>
      <c r="B132" s="40"/>
      <c r="C132" s="222" t="s">
        <v>174</v>
      </c>
      <c r="D132" s="222" t="s">
        <v>169</v>
      </c>
      <c r="E132" s="223" t="s">
        <v>3464</v>
      </c>
      <c r="F132" s="224" t="s">
        <v>3465</v>
      </c>
      <c r="G132" s="225" t="s">
        <v>3453</v>
      </c>
      <c r="H132" s="226">
        <v>1</v>
      </c>
      <c r="I132" s="227"/>
      <c r="J132" s="227"/>
      <c r="K132" s="228">
        <f>ROUND(P132*H132,2)</f>
        <v>0</v>
      </c>
      <c r="L132" s="224" t="s">
        <v>478</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3454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3454</v>
      </c>
      <c r="BM132" s="234" t="s">
        <v>3466</v>
      </c>
    </row>
    <row r="133" s="2" customFormat="1">
      <c r="A133" s="39"/>
      <c r="B133" s="40"/>
      <c r="C133" s="41"/>
      <c r="D133" s="236" t="s">
        <v>176</v>
      </c>
      <c r="E133" s="41"/>
      <c r="F133" s="237" t="s">
        <v>3465</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3467</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2" customFormat="1" ht="24.15" customHeight="1">
      <c r="A135" s="39"/>
      <c r="B135" s="40"/>
      <c r="C135" s="222" t="s">
        <v>201</v>
      </c>
      <c r="D135" s="222" t="s">
        <v>169</v>
      </c>
      <c r="E135" s="223" t="s">
        <v>3468</v>
      </c>
      <c r="F135" s="224" t="s">
        <v>3469</v>
      </c>
      <c r="G135" s="225" t="s">
        <v>3453</v>
      </c>
      <c r="H135" s="226">
        <v>1</v>
      </c>
      <c r="I135" s="227"/>
      <c r="J135" s="227"/>
      <c r="K135" s="228">
        <f>ROUND(P135*H135,2)</f>
        <v>0</v>
      </c>
      <c r="L135" s="224" t="s">
        <v>478</v>
      </c>
      <c r="M135" s="45"/>
      <c r="N135" s="229" t="s">
        <v>1</v>
      </c>
      <c r="O135" s="230" t="s">
        <v>41</v>
      </c>
      <c r="P135" s="231">
        <f>I135+J135</f>
        <v>0</v>
      </c>
      <c r="Q135" s="231">
        <f>ROUND(I135*H135,2)</f>
        <v>0</v>
      </c>
      <c r="R135" s="231">
        <f>ROUND(J135*H135,2)</f>
        <v>0</v>
      </c>
      <c r="S135" s="92"/>
      <c r="T135" s="232">
        <f>S135*H135</f>
        <v>0</v>
      </c>
      <c r="U135" s="232">
        <v>0</v>
      </c>
      <c r="V135" s="232">
        <f>U135*H135</f>
        <v>0</v>
      </c>
      <c r="W135" s="232">
        <v>0</v>
      </c>
      <c r="X135" s="233">
        <f>W135*H135</f>
        <v>0</v>
      </c>
      <c r="Y135" s="39"/>
      <c r="Z135" s="39"/>
      <c r="AA135" s="39"/>
      <c r="AB135" s="39"/>
      <c r="AC135" s="39"/>
      <c r="AD135" s="39"/>
      <c r="AE135" s="39"/>
      <c r="AR135" s="234" t="s">
        <v>3454</v>
      </c>
      <c r="AT135" s="234" t="s">
        <v>169</v>
      </c>
      <c r="AU135" s="234" t="s">
        <v>88</v>
      </c>
      <c r="AY135" s="18" t="s">
        <v>167</v>
      </c>
      <c r="BE135" s="235">
        <f>IF(O135="základní",K135,0)</f>
        <v>0</v>
      </c>
      <c r="BF135" s="235">
        <f>IF(O135="snížená",K135,0)</f>
        <v>0</v>
      </c>
      <c r="BG135" s="235">
        <f>IF(O135="zákl. přenesená",K135,0)</f>
        <v>0</v>
      </c>
      <c r="BH135" s="235">
        <f>IF(O135="sníž. přenesená",K135,0)</f>
        <v>0</v>
      </c>
      <c r="BI135" s="235">
        <f>IF(O135="nulová",K135,0)</f>
        <v>0</v>
      </c>
      <c r="BJ135" s="18" t="s">
        <v>86</v>
      </c>
      <c r="BK135" s="235">
        <f>ROUND(P135*H135,2)</f>
        <v>0</v>
      </c>
      <c r="BL135" s="18" t="s">
        <v>3454</v>
      </c>
      <c r="BM135" s="234" t="s">
        <v>3470</v>
      </c>
    </row>
    <row r="136" s="2" customFormat="1">
      <c r="A136" s="39"/>
      <c r="B136" s="40"/>
      <c r="C136" s="41"/>
      <c r="D136" s="236" t="s">
        <v>176</v>
      </c>
      <c r="E136" s="41"/>
      <c r="F136" s="237" t="s">
        <v>3469</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176</v>
      </c>
      <c r="AU136" s="18" t="s">
        <v>88</v>
      </c>
    </row>
    <row r="137" s="2" customFormat="1">
      <c r="A137" s="39"/>
      <c r="B137" s="40"/>
      <c r="C137" s="41"/>
      <c r="D137" s="241" t="s">
        <v>178</v>
      </c>
      <c r="E137" s="41"/>
      <c r="F137" s="242" t="s">
        <v>3471</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178</v>
      </c>
      <c r="AU137" s="18" t="s">
        <v>88</v>
      </c>
    </row>
    <row r="138" s="2" customFormat="1" ht="24.15" customHeight="1">
      <c r="A138" s="39"/>
      <c r="B138" s="40"/>
      <c r="C138" s="222" t="s">
        <v>208</v>
      </c>
      <c r="D138" s="222" t="s">
        <v>169</v>
      </c>
      <c r="E138" s="223" t="s">
        <v>3472</v>
      </c>
      <c r="F138" s="224" t="s">
        <v>3473</v>
      </c>
      <c r="G138" s="225" t="s">
        <v>3453</v>
      </c>
      <c r="H138" s="226">
        <v>1</v>
      </c>
      <c r="I138" s="227"/>
      <c r="J138" s="227"/>
      <c r="K138" s="228">
        <f>ROUND(P138*H138,2)</f>
        <v>0</v>
      </c>
      <c r="L138" s="224" t="s">
        <v>478</v>
      </c>
      <c r="M138" s="45"/>
      <c r="N138" s="229" t="s">
        <v>1</v>
      </c>
      <c r="O138" s="230" t="s">
        <v>41</v>
      </c>
      <c r="P138" s="231">
        <f>I138+J138</f>
        <v>0</v>
      </c>
      <c r="Q138" s="231">
        <f>ROUND(I138*H138,2)</f>
        <v>0</v>
      </c>
      <c r="R138" s="231">
        <f>ROUND(J138*H138,2)</f>
        <v>0</v>
      </c>
      <c r="S138" s="92"/>
      <c r="T138" s="232">
        <f>S138*H138</f>
        <v>0</v>
      </c>
      <c r="U138" s="232">
        <v>0</v>
      </c>
      <c r="V138" s="232">
        <f>U138*H138</f>
        <v>0</v>
      </c>
      <c r="W138" s="232">
        <v>0</v>
      </c>
      <c r="X138" s="233">
        <f>W138*H138</f>
        <v>0</v>
      </c>
      <c r="Y138" s="39"/>
      <c r="Z138" s="39"/>
      <c r="AA138" s="39"/>
      <c r="AB138" s="39"/>
      <c r="AC138" s="39"/>
      <c r="AD138" s="39"/>
      <c r="AE138" s="39"/>
      <c r="AR138" s="234" t="s">
        <v>3454</v>
      </c>
      <c r="AT138" s="234" t="s">
        <v>169</v>
      </c>
      <c r="AU138" s="234" t="s">
        <v>88</v>
      </c>
      <c r="AY138" s="18" t="s">
        <v>167</v>
      </c>
      <c r="BE138" s="235">
        <f>IF(O138="základní",K138,0)</f>
        <v>0</v>
      </c>
      <c r="BF138" s="235">
        <f>IF(O138="snížená",K138,0)</f>
        <v>0</v>
      </c>
      <c r="BG138" s="235">
        <f>IF(O138="zákl. přenesená",K138,0)</f>
        <v>0</v>
      </c>
      <c r="BH138" s="235">
        <f>IF(O138="sníž. přenesená",K138,0)</f>
        <v>0</v>
      </c>
      <c r="BI138" s="235">
        <f>IF(O138="nulová",K138,0)</f>
        <v>0</v>
      </c>
      <c r="BJ138" s="18" t="s">
        <v>86</v>
      </c>
      <c r="BK138" s="235">
        <f>ROUND(P138*H138,2)</f>
        <v>0</v>
      </c>
      <c r="BL138" s="18" t="s">
        <v>3454</v>
      </c>
      <c r="BM138" s="234" t="s">
        <v>3474</v>
      </c>
    </row>
    <row r="139" s="2" customFormat="1">
      <c r="A139" s="39"/>
      <c r="B139" s="40"/>
      <c r="C139" s="41"/>
      <c r="D139" s="236" t="s">
        <v>176</v>
      </c>
      <c r="E139" s="41"/>
      <c r="F139" s="237" t="s">
        <v>3473</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176</v>
      </c>
      <c r="AU139" s="18" t="s">
        <v>88</v>
      </c>
    </row>
    <row r="140" s="2" customFormat="1">
      <c r="A140" s="39"/>
      <c r="B140" s="40"/>
      <c r="C140" s="41"/>
      <c r="D140" s="241" t="s">
        <v>178</v>
      </c>
      <c r="E140" s="41"/>
      <c r="F140" s="242" t="s">
        <v>3475</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178</v>
      </c>
      <c r="AU140" s="18" t="s">
        <v>88</v>
      </c>
    </row>
    <row r="141" s="2" customFormat="1" ht="24.15" customHeight="1">
      <c r="A141" s="39"/>
      <c r="B141" s="40"/>
      <c r="C141" s="222" t="s">
        <v>215</v>
      </c>
      <c r="D141" s="222" t="s">
        <v>169</v>
      </c>
      <c r="E141" s="223" t="s">
        <v>3476</v>
      </c>
      <c r="F141" s="224" t="s">
        <v>3477</v>
      </c>
      <c r="G141" s="225" t="s">
        <v>3453</v>
      </c>
      <c r="H141" s="226">
        <v>1</v>
      </c>
      <c r="I141" s="227"/>
      <c r="J141" s="227"/>
      <c r="K141" s="228">
        <f>ROUND(P141*H141,2)</f>
        <v>0</v>
      </c>
      <c r="L141" s="224" t="s">
        <v>606</v>
      </c>
      <c r="M141" s="45"/>
      <c r="N141" s="229" t="s">
        <v>1</v>
      </c>
      <c r="O141" s="230" t="s">
        <v>41</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3454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3454</v>
      </c>
      <c r="BM141" s="234" t="s">
        <v>3478</v>
      </c>
    </row>
    <row r="142" s="2" customFormat="1">
      <c r="A142" s="39"/>
      <c r="B142" s="40"/>
      <c r="C142" s="41"/>
      <c r="D142" s="236" t="s">
        <v>176</v>
      </c>
      <c r="E142" s="41"/>
      <c r="F142" s="237" t="s">
        <v>3477</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ht="24.15" customHeight="1">
      <c r="A143" s="39"/>
      <c r="B143" s="40"/>
      <c r="C143" s="222" t="s">
        <v>221</v>
      </c>
      <c r="D143" s="222" t="s">
        <v>169</v>
      </c>
      <c r="E143" s="223" t="s">
        <v>3479</v>
      </c>
      <c r="F143" s="224" t="s">
        <v>3480</v>
      </c>
      <c r="G143" s="225" t="s">
        <v>3453</v>
      </c>
      <c r="H143" s="226">
        <v>1</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v>
      </c>
      <c r="X143" s="233">
        <f>W143*H143</f>
        <v>0</v>
      </c>
      <c r="Y143" s="39"/>
      <c r="Z143" s="39"/>
      <c r="AA143" s="39"/>
      <c r="AB143" s="39"/>
      <c r="AC143" s="39"/>
      <c r="AD143" s="39"/>
      <c r="AE143" s="39"/>
      <c r="AR143" s="234" t="s">
        <v>3454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3454</v>
      </c>
      <c r="BM143" s="234" t="s">
        <v>3481</v>
      </c>
    </row>
    <row r="144" s="2" customFormat="1">
      <c r="A144" s="39"/>
      <c r="B144" s="40"/>
      <c r="C144" s="41"/>
      <c r="D144" s="236" t="s">
        <v>176</v>
      </c>
      <c r="E144" s="41"/>
      <c r="F144" s="237" t="s">
        <v>3480</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3482</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12" customFormat="1" ht="22.8" customHeight="1">
      <c r="A146" s="12"/>
      <c r="B146" s="205"/>
      <c r="C146" s="206"/>
      <c r="D146" s="207" t="s">
        <v>77</v>
      </c>
      <c r="E146" s="220" t="s">
        <v>3483</v>
      </c>
      <c r="F146" s="220" t="s">
        <v>3484</v>
      </c>
      <c r="G146" s="206"/>
      <c r="H146" s="206"/>
      <c r="I146" s="209"/>
      <c r="J146" s="209"/>
      <c r="K146" s="221">
        <f>BK146</f>
        <v>0</v>
      </c>
      <c r="L146" s="206"/>
      <c r="M146" s="211"/>
      <c r="N146" s="212"/>
      <c r="O146" s="213"/>
      <c r="P146" s="213"/>
      <c r="Q146" s="214">
        <f>SUM(Q147:Q150)</f>
        <v>0</v>
      </c>
      <c r="R146" s="214">
        <f>SUM(R147:R150)</f>
        <v>0</v>
      </c>
      <c r="S146" s="213"/>
      <c r="T146" s="215">
        <f>SUM(T147:T150)</f>
        <v>0</v>
      </c>
      <c r="U146" s="213"/>
      <c r="V146" s="215">
        <f>SUM(V147:V150)</f>
        <v>0</v>
      </c>
      <c r="W146" s="213"/>
      <c r="X146" s="216">
        <f>SUM(X147:X150)</f>
        <v>0</v>
      </c>
      <c r="Y146" s="12"/>
      <c r="Z146" s="12"/>
      <c r="AA146" s="12"/>
      <c r="AB146" s="12"/>
      <c r="AC146" s="12"/>
      <c r="AD146" s="12"/>
      <c r="AE146" s="12"/>
      <c r="AR146" s="217" t="s">
        <v>201</v>
      </c>
      <c r="AT146" s="218" t="s">
        <v>77</v>
      </c>
      <c r="AU146" s="218" t="s">
        <v>86</v>
      </c>
      <c r="AY146" s="217" t="s">
        <v>167</v>
      </c>
      <c r="BK146" s="219">
        <f>SUM(BK147:BK150)</f>
        <v>0</v>
      </c>
    </row>
    <row r="147" s="2" customFormat="1" ht="24.15" customHeight="1">
      <c r="A147" s="39"/>
      <c r="B147" s="40"/>
      <c r="C147" s="222" t="s">
        <v>227</v>
      </c>
      <c r="D147" s="222" t="s">
        <v>169</v>
      </c>
      <c r="E147" s="223" t="s">
        <v>3485</v>
      </c>
      <c r="F147" s="224" t="s">
        <v>3484</v>
      </c>
      <c r="G147" s="225" t="s">
        <v>3453</v>
      </c>
      <c r="H147" s="226">
        <v>1</v>
      </c>
      <c r="I147" s="227"/>
      <c r="J147" s="227"/>
      <c r="K147" s="228">
        <f>ROUND(P147*H147,2)</f>
        <v>0</v>
      </c>
      <c r="L147" s="224" t="s">
        <v>606</v>
      </c>
      <c r="M147" s="45"/>
      <c r="N147" s="229" t="s">
        <v>1</v>
      </c>
      <c r="O147" s="230" t="s">
        <v>41</v>
      </c>
      <c r="P147" s="231">
        <f>I147+J147</f>
        <v>0</v>
      </c>
      <c r="Q147" s="231">
        <f>ROUND(I147*H147,2)</f>
        <v>0</v>
      </c>
      <c r="R147" s="231">
        <f>ROUND(J147*H147,2)</f>
        <v>0</v>
      </c>
      <c r="S147" s="92"/>
      <c r="T147" s="232">
        <f>S147*H147</f>
        <v>0</v>
      </c>
      <c r="U147" s="232">
        <v>0</v>
      </c>
      <c r="V147" s="232">
        <f>U147*H147</f>
        <v>0</v>
      </c>
      <c r="W147" s="232">
        <v>0</v>
      </c>
      <c r="X147" s="233">
        <f>W147*H147</f>
        <v>0</v>
      </c>
      <c r="Y147" s="39"/>
      <c r="Z147" s="39"/>
      <c r="AA147" s="39"/>
      <c r="AB147" s="39"/>
      <c r="AC147" s="39"/>
      <c r="AD147" s="39"/>
      <c r="AE147" s="39"/>
      <c r="AR147" s="234" t="s">
        <v>3454</v>
      </c>
      <c r="AT147" s="234" t="s">
        <v>169</v>
      </c>
      <c r="AU147" s="234" t="s">
        <v>88</v>
      </c>
      <c r="AY147" s="18" t="s">
        <v>167</v>
      </c>
      <c r="BE147" s="235">
        <f>IF(O147="základní",K147,0)</f>
        <v>0</v>
      </c>
      <c r="BF147" s="235">
        <f>IF(O147="snížená",K147,0)</f>
        <v>0</v>
      </c>
      <c r="BG147" s="235">
        <f>IF(O147="zákl. přenesená",K147,0)</f>
        <v>0</v>
      </c>
      <c r="BH147" s="235">
        <f>IF(O147="sníž. přenesená",K147,0)</f>
        <v>0</v>
      </c>
      <c r="BI147" s="235">
        <f>IF(O147="nulová",K147,0)</f>
        <v>0</v>
      </c>
      <c r="BJ147" s="18" t="s">
        <v>86</v>
      </c>
      <c r="BK147" s="235">
        <f>ROUND(P147*H147,2)</f>
        <v>0</v>
      </c>
      <c r="BL147" s="18" t="s">
        <v>3454</v>
      </c>
      <c r="BM147" s="234" t="s">
        <v>3486</v>
      </c>
    </row>
    <row r="148" s="2" customFormat="1">
      <c r="A148" s="39"/>
      <c r="B148" s="40"/>
      <c r="C148" s="41"/>
      <c r="D148" s="236" t="s">
        <v>176</v>
      </c>
      <c r="E148" s="41"/>
      <c r="F148" s="237" t="s">
        <v>3484</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176</v>
      </c>
      <c r="AU148" s="18" t="s">
        <v>88</v>
      </c>
    </row>
    <row r="149" s="2" customFormat="1" ht="24.15" customHeight="1">
      <c r="A149" s="39"/>
      <c r="B149" s="40"/>
      <c r="C149" s="222" t="s">
        <v>233</v>
      </c>
      <c r="D149" s="222" t="s">
        <v>169</v>
      </c>
      <c r="E149" s="223" t="s">
        <v>3487</v>
      </c>
      <c r="F149" s="224" t="s">
        <v>3488</v>
      </c>
      <c r="G149" s="225" t="s">
        <v>3453</v>
      </c>
      <c r="H149" s="226">
        <v>1</v>
      </c>
      <c r="I149" s="227"/>
      <c r="J149" s="227"/>
      <c r="K149" s="228">
        <f>ROUND(P149*H149,2)</f>
        <v>0</v>
      </c>
      <c r="L149" s="224" t="s">
        <v>606</v>
      </c>
      <c r="M149" s="45"/>
      <c r="N149" s="229" t="s">
        <v>1</v>
      </c>
      <c r="O149" s="230" t="s">
        <v>41</v>
      </c>
      <c r="P149" s="231">
        <f>I149+J149</f>
        <v>0</v>
      </c>
      <c r="Q149" s="231">
        <f>ROUND(I149*H149,2)</f>
        <v>0</v>
      </c>
      <c r="R149" s="231">
        <f>ROUND(J149*H149,2)</f>
        <v>0</v>
      </c>
      <c r="S149" s="92"/>
      <c r="T149" s="232">
        <f>S149*H149</f>
        <v>0</v>
      </c>
      <c r="U149" s="232">
        <v>0</v>
      </c>
      <c r="V149" s="232">
        <f>U149*H149</f>
        <v>0</v>
      </c>
      <c r="W149" s="232">
        <v>0</v>
      </c>
      <c r="X149" s="233">
        <f>W149*H149</f>
        <v>0</v>
      </c>
      <c r="Y149" s="39"/>
      <c r="Z149" s="39"/>
      <c r="AA149" s="39"/>
      <c r="AB149" s="39"/>
      <c r="AC149" s="39"/>
      <c r="AD149" s="39"/>
      <c r="AE149" s="39"/>
      <c r="AR149" s="234" t="s">
        <v>3454</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3454</v>
      </c>
      <c r="BM149" s="234" t="s">
        <v>3489</v>
      </c>
    </row>
    <row r="150" s="2" customFormat="1">
      <c r="A150" s="39"/>
      <c r="B150" s="40"/>
      <c r="C150" s="41"/>
      <c r="D150" s="236" t="s">
        <v>176</v>
      </c>
      <c r="E150" s="41"/>
      <c r="F150" s="237" t="s">
        <v>3488</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12" customFormat="1" ht="22.8" customHeight="1">
      <c r="A151" s="12"/>
      <c r="B151" s="205"/>
      <c r="C151" s="206"/>
      <c r="D151" s="207" t="s">
        <v>77</v>
      </c>
      <c r="E151" s="220" t="s">
        <v>3490</v>
      </c>
      <c r="F151" s="220" t="s">
        <v>3491</v>
      </c>
      <c r="G151" s="206"/>
      <c r="H151" s="206"/>
      <c r="I151" s="209"/>
      <c r="J151" s="209"/>
      <c r="K151" s="221">
        <f>BK151</f>
        <v>0</v>
      </c>
      <c r="L151" s="206"/>
      <c r="M151" s="211"/>
      <c r="N151" s="212"/>
      <c r="O151" s="213"/>
      <c r="P151" s="213"/>
      <c r="Q151" s="214">
        <f>SUM(Q152:Q157)</f>
        <v>0</v>
      </c>
      <c r="R151" s="214">
        <f>SUM(R152:R157)</f>
        <v>0</v>
      </c>
      <c r="S151" s="213"/>
      <c r="T151" s="215">
        <f>SUM(T152:T157)</f>
        <v>0</v>
      </c>
      <c r="U151" s="213"/>
      <c r="V151" s="215">
        <f>SUM(V152:V157)</f>
        <v>0</v>
      </c>
      <c r="W151" s="213"/>
      <c r="X151" s="216">
        <f>SUM(X152:X157)</f>
        <v>0</v>
      </c>
      <c r="Y151" s="12"/>
      <c r="Z151" s="12"/>
      <c r="AA151" s="12"/>
      <c r="AB151" s="12"/>
      <c r="AC151" s="12"/>
      <c r="AD151" s="12"/>
      <c r="AE151" s="12"/>
      <c r="AR151" s="217" t="s">
        <v>201</v>
      </c>
      <c r="AT151" s="218" t="s">
        <v>77</v>
      </c>
      <c r="AU151" s="218" t="s">
        <v>86</v>
      </c>
      <c r="AY151" s="217" t="s">
        <v>167</v>
      </c>
      <c r="BK151" s="219">
        <f>SUM(BK152:BK157)</f>
        <v>0</v>
      </c>
    </row>
    <row r="152" s="2" customFormat="1" ht="24.15" customHeight="1">
      <c r="A152" s="39"/>
      <c r="B152" s="40"/>
      <c r="C152" s="222" t="s">
        <v>239</v>
      </c>
      <c r="D152" s="222" t="s">
        <v>169</v>
      </c>
      <c r="E152" s="223" t="s">
        <v>3492</v>
      </c>
      <c r="F152" s="224" t="s">
        <v>3493</v>
      </c>
      <c r="G152" s="225" t="s">
        <v>3453</v>
      </c>
      <c r="H152" s="226">
        <v>1</v>
      </c>
      <c r="I152" s="227"/>
      <c r="J152" s="227"/>
      <c r="K152" s="228">
        <f>ROUND(P152*H152,2)</f>
        <v>0</v>
      </c>
      <c r="L152" s="224" t="s">
        <v>478</v>
      </c>
      <c r="M152" s="45"/>
      <c r="N152" s="229" t="s">
        <v>1</v>
      </c>
      <c r="O152" s="230" t="s">
        <v>41</v>
      </c>
      <c r="P152" s="231">
        <f>I152+J152</f>
        <v>0</v>
      </c>
      <c r="Q152" s="231">
        <f>ROUND(I152*H152,2)</f>
        <v>0</v>
      </c>
      <c r="R152" s="231">
        <f>ROUND(J152*H152,2)</f>
        <v>0</v>
      </c>
      <c r="S152" s="92"/>
      <c r="T152" s="232">
        <f>S152*H152</f>
        <v>0</v>
      </c>
      <c r="U152" s="232">
        <v>0</v>
      </c>
      <c r="V152" s="232">
        <f>U152*H152</f>
        <v>0</v>
      </c>
      <c r="W152" s="232">
        <v>0</v>
      </c>
      <c r="X152" s="233">
        <f>W152*H152</f>
        <v>0</v>
      </c>
      <c r="Y152" s="39"/>
      <c r="Z152" s="39"/>
      <c r="AA152" s="39"/>
      <c r="AB152" s="39"/>
      <c r="AC152" s="39"/>
      <c r="AD152" s="39"/>
      <c r="AE152" s="39"/>
      <c r="AR152" s="234" t="s">
        <v>3454</v>
      </c>
      <c r="AT152" s="234" t="s">
        <v>169</v>
      </c>
      <c r="AU152" s="234" t="s">
        <v>88</v>
      </c>
      <c r="AY152" s="18" t="s">
        <v>167</v>
      </c>
      <c r="BE152" s="235">
        <f>IF(O152="základní",K152,0)</f>
        <v>0</v>
      </c>
      <c r="BF152" s="235">
        <f>IF(O152="snížená",K152,0)</f>
        <v>0</v>
      </c>
      <c r="BG152" s="235">
        <f>IF(O152="zákl. přenesená",K152,0)</f>
        <v>0</v>
      </c>
      <c r="BH152" s="235">
        <f>IF(O152="sníž. přenesená",K152,0)</f>
        <v>0</v>
      </c>
      <c r="BI152" s="235">
        <f>IF(O152="nulová",K152,0)</f>
        <v>0</v>
      </c>
      <c r="BJ152" s="18" t="s">
        <v>86</v>
      </c>
      <c r="BK152" s="235">
        <f>ROUND(P152*H152,2)</f>
        <v>0</v>
      </c>
      <c r="BL152" s="18" t="s">
        <v>3454</v>
      </c>
      <c r="BM152" s="234" t="s">
        <v>3494</v>
      </c>
    </row>
    <row r="153" s="2" customFormat="1">
      <c r="A153" s="39"/>
      <c r="B153" s="40"/>
      <c r="C153" s="41"/>
      <c r="D153" s="236" t="s">
        <v>176</v>
      </c>
      <c r="E153" s="41"/>
      <c r="F153" s="237" t="s">
        <v>3493</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176</v>
      </c>
      <c r="AU153" s="18" t="s">
        <v>88</v>
      </c>
    </row>
    <row r="154" s="2" customFormat="1">
      <c r="A154" s="39"/>
      <c r="B154" s="40"/>
      <c r="C154" s="41"/>
      <c r="D154" s="241" t="s">
        <v>178</v>
      </c>
      <c r="E154" s="41"/>
      <c r="F154" s="242" t="s">
        <v>3495</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178</v>
      </c>
      <c r="AU154" s="18" t="s">
        <v>88</v>
      </c>
    </row>
    <row r="155" s="2" customFormat="1" ht="24.15" customHeight="1">
      <c r="A155" s="39"/>
      <c r="B155" s="40"/>
      <c r="C155" s="222" t="s">
        <v>245</v>
      </c>
      <c r="D155" s="222" t="s">
        <v>169</v>
      </c>
      <c r="E155" s="223" t="s">
        <v>3496</v>
      </c>
      <c r="F155" s="224" t="s">
        <v>3497</v>
      </c>
      <c r="G155" s="225" t="s">
        <v>3453</v>
      </c>
      <c r="H155" s="226">
        <v>1</v>
      </c>
      <c r="I155" s="227"/>
      <c r="J155" s="227"/>
      <c r="K155" s="228">
        <f>ROUND(P155*H155,2)</f>
        <v>0</v>
      </c>
      <c r="L155" s="224" t="s">
        <v>478</v>
      </c>
      <c r="M155" s="45"/>
      <c r="N155" s="229" t="s">
        <v>1</v>
      </c>
      <c r="O155" s="230" t="s">
        <v>41</v>
      </c>
      <c r="P155" s="231">
        <f>I155+J155</f>
        <v>0</v>
      </c>
      <c r="Q155" s="231">
        <f>ROUND(I155*H155,2)</f>
        <v>0</v>
      </c>
      <c r="R155" s="231">
        <f>ROUND(J155*H155,2)</f>
        <v>0</v>
      </c>
      <c r="S155" s="92"/>
      <c r="T155" s="232">
        <f>S155*H155</f>
        <v>0</v>
      </c>
      <c r="U155" s="232">
        <v>0</v>
      </c>
      <c r="V155" s="232">
        <f>U155*H155</f>
        <v>0</v>
      </c>
      <c r="W155" s="232">
        <v>0</v>
      </c>
      <c r="X155" s="233">
        <f>W155*H155</f>
        <v>0</v>
      </c>
      <c r="Y155" s="39"/>
      <c r="Z155" s="39"/>
      <c r="AA155" s="39"/>
      <c r="AB155" s="39"/>
      <c r="AC155" s="39"/>
      <c r="AD155" s="39"/>
      <c r="AE155" s="39"/>
      <c r="AR155" s="234" t="s">
        <v>3454</v>
      </c>
      <c r="AT155" s="234" t="s">
        <v>169</v>
      </c>
      <c r="AU155" s="234" t="s">
        <v>88</v>
      </c>
      <c r="AY155" s="18" t="s">
        <v>167</v>
      </c>
      <c r="BE155" s="235">
        <f>IF(O155="základní",K155,0)</f>
        <v>0</v>
      </c>
      <c r="BF155" s="235">
        <f>IF(O155="snížená",K155,0)</f>
        <v>0</v>
      </c>
      <c r="BG155" s="235">
        <f>IF(O155="zákl. přenesená",K155,0)</f>
        <v>0</v>
      </c>
      <c r="BH155" s="235">
        <f>IF(O155="sníž. přenesená",K155,0)</f>
        <v>0</v>
      </c>
      <c r="BI155" s="235">
        <f>IF(O155="nulová",K155,0)</f>
        <v>0</v>
      </c>
      <c r="BJ155" s="18" t="s">
        <v>86</v>
      </c>
      <c r="BK155" s="235">
        <f>ROUND(P155*H155,2)</f>
        <v>0</v>
      </c>
      <c r="BL155" s="18" t="s">
        <v>3454</v>
      </c>
      <c r="BM155" s="234" t="s">
        <v>3498</v>
      </c>
    </row>
    <row r="156" s="2" customFormat="1">
      <c r="A156" s="39"/>
      <c r="B156" s="40"/>
      <c r="C156" s="41"/>
      <c r="D156" s="236" t="s">
        <v>176</v>
      </c>
      <c r="E156" s="41"/>
      <c r="F156" s="237" t="s">
        <v>3497</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176</v>
      </c>
      <c r="AU156" s="18" t="s">
        <v>88</v>
      </c>
    </row>
    <row r="157" s="2" customFormat="1">
      <c r="A157" s="39"/>
      <c r="B157" s="40"/>
      <c r="C157" s="41"/>
      <c r="D157" s="241" t="s">
        <v>178</v>
      </c>
      <c r="E157" s="41"/>
      <c r="F157" s="242" t="s">
        <v>3499</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178</v>
      </c>
      <c r="AU157" s="18" t="s">
        <v>88</v>
      </c>
    </row>
    <row r="158" s="12" customFormat="1" ht="22.8" customHeight="1">
      <c r="A158" s="12"/>
      <c r="B158" s="205"/>
      <c r="C158" s="206"/>
      <c r="D158" s="207" t="s">
        <v>77</v>
      </c>
      <c r="E158" s="220" t="s">
        <v>3500</v>
      </c>
      <c r="F158" s="220" t="s">
        <v>3501</v>
      </c>
      <c r="G158" s="206"/>
      <c r="H158" s="206"/>
      <c r="I158" s="209"/>
      <c r="J158" s="209"/>
      <c r="K158" s="221">
        <f>BK158</f>
        <v>0</v>
      </c>
      <c r="L158" s="206"/>
      <c r="M158" s="211"/>
      <c r="N158" s="212"/>
      <c r="O158" s="213"/>
      <c r="P158" s="213"/>
      <c r="Q158" s="214">
        <f>SUM(Q159:Q160)</f>
        <v>0</v>
      </c>
      <c r="R158" s="214">
        <f>SUM(R159:R160)</f>
        <v>0</v>
      </c>
      <c r="S158" s="213"/>
      <c r="T158" s="215">
        <f>SUM(T159:T160)</f>
        <v>0</v>
      </c>
      <c r="U158" s="213"/>
      <c r="V158" s="215">
        <f>SUM(V159:V160)</f>
        <v>0</v>
      </c>
      <c r="W158" s="213"/>
      <c r="X158" s="216">
        <f>SUM(X159:X160)</f>
        <v>0</v>
      </c>
      <c r="Y158" s="12"/>
      <c r="Z158" s="12"/>
      <c r="AA158" s="12"/>
      <c r="AB158" s="12"/>
      <c r="AC158" s="12"/>
      <c r="AD158" s="12"/>
      <c r="AE158" s="12"/>
      <c r="AR158" s="217" t="s">
        <v>201</v>
      </c>
      <c r="AT158" s="218" t="s">
        <v>77</v>
      </c>
      <c r="AU158" s="218" t="s">
        <v>86</v>
      </c>
      <c r="AY158" s="217" t="s">
        <v>167</v>
      </c>
      <c r="BK158" s="219">
        <f>SUM(BK159:BK160)</f>
        <v>0</v>
      </c>
    </row>
    <row r="159" s="2" customFormat="1" ht="24.15" customHeight="1">
      <c r="A159" s="39"/>
      <c r="B159" s="40"/>
      <c r="C159" s="222" t="s">
        <v>251</v>
      </c>
      <c r="D159" s="222" t="s">
        <v>169</v>
      </c>
      <c r="E159" s="223" t="s">
        <v>3502</v>
      </c>
      <c r="F159" s="224" t="s">
        <v>3501</v>
      </c>
      <c r="G159" s="225" t="s">
        <v>3453</v>
      </c>
      <c r="H159" s="226">
        <v>1</v>
      </c>
      <c r="I159" s="227"/>
      <c r="J159" s="227"/>
      <c r="K159" s="228">
        <f>ROUND(P159*H159,2)</f>
        <v>0</v>
      </c>
      <c r="L159" s="224" t="s">
        <v>606</v>
      </c>
      <c r="M159" s="45"/>
      <c r="N159" s="229" t="s">
        <v>1</v>
      </c>
      <c r="O159" s="230" t="s">
        <v>41</v>
      </c>
      <c r="P159" s="231">
        <f>I159+J159</f>
        <v>0</v>
      </c>
      <c r="Q159" s="231">
        <f>ROUND(I159*H159,2)</f>
        <v>0</v>
      </c>
      <c r="R159" s="231">
        <f>ROUND(J159*H159,2)</f>
        <v>0</v>
      </c>
      <c r="S159" s="92"/>
      <c r="T159" s="232">
        <f>S159*H159</f>
        <v>0</v>
      </c>
      <c r="U159" s="232">
        <v>0</v>
      </c>
      <c r="V159" s="232">
        <f>U159*H159</f>
        <v>0</v>
      </c>
      <c r="W159" s="232">
        <v>0</v>
      </c>
      <c r="X159" s="233">
        <f>W159*H159</f>
        <v>0</v>
      </c>
      <c r="Y159" s="39"/>
      <c r="Z159" s="39"/>
      <c r="AA159" s="39"/>
      <c r="AB159" s="39"/>
      <c r="AC159" s="39"/>
      <c r="AD159" s="39"/>
      <c r="AE159" s="39"/>
      <c r="AR159" s="234" t="s">
        <v>3454</v>
      </c>
      <c r="AT159" s="234" t="s">
        <v>169</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3454</v>
      </c>
      <c r="BM159" s="234" t="s">
        <v>3503</v>
      </c>
    </row>
    <row r="160" s="2" customFormat="1">
      <c r="A160" s="39"/>
      <c r="B160" s="40"/>
      <c r="C160" s="41"/>
      <c r="D160" s="236" t="s">
        <v>176</v>
      </c>
      <c r="E160" s="41"/>
      <c r="F160" s="237" t="s">
        <v>3501</v>
      </c>
      <c r="G160" s="41"/>
      <c r="H160" s="41"/>
      <c r="I160" s="238"/>
      <c r="J160" s="238"/>
      <c r="K160" s="41"/>
      <c r="L160" s="41"/>
      <c r="M160" s="45"/>
      <c r="N160" s="264"/>
      <c r="O160" s="265"/>
      <c r="P160" s="266"/>
      <c r="Q160" s="266"/>
      <c r="R160" s="266"/>
      <c r="S160" s="266"/>
      <c r="T160" s="266"/>
      <c r="U160" s="266"/>
      <c r="V160" s="266"/>
      <c r="W160" s="266"/>
      <c r="X160" s="267"/>
      <c r="Y160" s="39"/>
      <c r="Z160" s="39"/>
      <c r="AA160" s="39"/>
      <c r="AB160" s="39"/>
      <c r="AC160" s="39"/>
      <c r="AD160" s="39"/>
      <c r="AE160" s="39"/>
      <c r="AT160" s="18" t="s">
        <v>176</v>
      </c>
      <c r="AU160" s="18" t="s">
        <v>88</v>
      </c>
    </row>
    <row r="161" s="2" customFormat="1" ht="6.96" customHeight="1">
      <c r="A161" s="39"/>
      <c r="B161" s="67"/>
      <c r="C161" s="68"/>
      <c r="D161" s="68"/>
      <c r="E161" s="68"/>
      <c r="F161" s="68"/>
      <c r="G161" s="68"/>
      <c r="H161" s="68"/>
      <c r="I161" s="68"/>
      <c r="J161" s="68"/>
      <c r="K161" s="68"/>
      <c r="L161" s="68"/>
      <c r="M161" s="45"/>
      <c r="N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Msngd5VXOYHgRNlEzpqeBwLPSei8M2C56VgZE6sCjFXIshS07A+kEVxTKD8iZp/O/zpz4Cy/62HpXciNGiLZhQ==" hashValue="q0AxSatySg0XZLkTlMNhRMSQDK94qnlCV4xlQ7cD87cmhcQQ5XYntjFvJwmiR8HMpxeG/vmOXrENmo01c5wv9A==" algorithmName="SHA-512" password="CC35"/>
  <autoFilter ref="C120:L160"/>
  <mergeCells count="9">
    <mergeCell ref="E7:H7"/>
    <mergeCell ref="E9:H9"/>
    <mergeCell ref="E18:H18"/>
    <mergeCell ref="E27:H27"/>
    <mergeCell ref="E85:H85"/>
    <mergeCell ref="E87:H87"/>
    <mergeCell ref="E111:H111"/>
    <mergeCell ref="E113:H113"/>
    <mergeCell ref="M2:Z2"/>
  </mergeCells>
  <hyperlinks>
    <hyperlink ref="F128" r:id="rId1" display="https://podminky.urs.cz/item/CS_URS_2023_02/011114000"/>
    <hyperlink ref="F131" r:id="rId2" display="https://podminky.urs.cz/item/CS_URS_2023_02/011514000"/>
    <hyperlink ref="F134" r:id="rId3" display="https://podminky.urs.cz/item/CS_URS_2023_02/011534000"/>
    <hyperlink ref="F137" r:id="rId4" display="https://podminky.urs.cz/item/CS_URS_2023_02/012203000"/>
    <hyperlink ref="F140" r:id="rId5" display="https://podminky.urs.cz/item/CS_URS_2023_02/012303000"/>
    <hyperlink ref="F145" r:id="rId6" display="https://podminky.urs.cz/item/CS_URS_2023_02/013274000"/>
    <hyperlink ref="F154" r:id="rId7" display="https://podminky.urs.cz/item/CS_URS_2023_02/043002000"/>
    <hyperlink ref="F157" r:id="rId8" display="https://podminky.urs.cz/item/CS_URS_2023_02/044002000"/>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131</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30" customHeight="1">
      <c r="A9" s="39"/>
      <c r="B9" s="45"/>
      <c r="C9" s="39"/>
      <c r="D9" s="39"/>
      <c r="E9" s="144" t="s">
        <v>3504</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tr">
        <f>IF('Rekapitulace stavby'!AN19="","",'Rekapitulace stavby'!AN19)</f>
        <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tr">
        <f>IF('Rekapitulace stavby'!E20="","",'Rekapitulace stavby'!E20)</f>
        <v>D PROJEKT PLZEŇ Nedvěd s.r.o.</v>
      </c>
      <c r="F24" s="39"/>
      <c r="G24" s="39"/>
      <c r="H24" s="39"/>
      <c r="I24" s="142" t="s">
        <v>28</v>
      </c>
      <c r="J24" s="145" t="str">
        <f>IF('Rekapitulace stavby'!AN20="","",'Rekapitulace stavby'!AN20)</f>
        <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ROUND(K120,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ROUND((SUM(BE120:BE200)),  2)</f>
        <v>0</v>
      </c>
      <c r="G35" s="39"/>
      <c r="H35" s="39"/>
      <c r="I35" s="157">
        <v>0.20999999999999999</v>
      </c>
      <c r="J35" s="39"/>
      <c r="K35" s="152">
        <f>ROUND(((SUM(BE120:BE200))*I35),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ROUND((SUM(BF120:BF200)),  2)</f>
        <v>0</v>
      </c>
      <c r="G36" s="39"/>
      <c r="H36" s="39"/>
      <c r="I36" s="157">
        <v>0.14999999999999999</v>
      </c>
      <c r="J36" s="39"/>
      <c r="K36" s="152">
        <f>ROUND(((SUM(BF120:BF200))*I36),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ROUND((SUM(BG120:BG200)),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ROUND((SUM(BH120:BH200)),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ROUND((SUM(BI120:BI200)),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30" customHeight="1">
      <c r="A87" s="39"/>
      <c r="B87" s="40"/>
      <c r="C87" s="41"/>
      <c r="D87" s="41"/>
      <c r="E87" s="77" t="str">
        <f>E9</f>
        <v>ext - Tachov, náměstí Republiky - oprava vodovodu (zemní práce)</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Q120</f>
        <v>0</v>
      </c>
      <c r="J96" s="111">
        <f>R120</f>
        <v>0</v>
      </c>
      <c r="K96" s="111">
        <f>K120</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Q121</f>
        <v>0</v>
      </c>
      <c r="J97" s="185">
        <f>R121</f>
        <v>0</v>
      </c>
      <c r="K97" s="185">
        <f>K121</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Q122</f>
        <v>0</v>
      </c>
      <c r="J98" s="191">
        <f>R122</f>
        <v>0</v>
      </c>
      <c r="K98" s="191">
        <f>K122</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466</v>
      </c>
      <c r="E99" s="190"/>
      <c r="F99" s="190"/>
      <c r="G99" s="190"/>
      <c r="H99" s="190"/>
      <c r="I99" s="191">
        <f>Q193</f>
        <v>0</v>
      </c>
      <c r="J99" s="191">
        <f>R193</f>
        <v>0</v>
      </c>
      <c r="K99" s="191">
        <f>K193</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471</v>
      </c>
      <c r="E100" s="190"/>
      <c r="F100" s="190"/>
      <c r="G100" s="190"/>
      <c r="H100" s="190"/>
      <c r="I100" s="191">
        <f>Q198</f>
        <v>0</v>
      </c>
      <c r="J100" s="191">
        <f>R198</f>
        <v>0</v>
      </c>
      <c r="K100" s="191">
        <f>K198</f>
        <v>0</v>
      </c>
      <c r="L100" s="188"/>
      <c r="M100" s="192"/>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41"/>
      <c r="M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8"/>
      <c r="M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70"/>
      <c r="M106" s="64"/>
      <c r="S106" s="39"/>
      <c r="T106" s="39"/>
      <c r="U106" s="39"/>
      <c r="V106" s="39"/>
      <c r="W106" s="39"/>
      <c r="X106" s="39"/>
      <c r="Y106" s="39"/>
      <c r="Z106" s="39"/>
      <c r="AA106" s="39"/>
      <c r="AB106" s="39"/>
      <c r="AC106" s="39"/>
      <c r="AD106" s="39"/>
      <c r="AE106" s="39"/>
    </row>
    <row r="107" s="2" customFormat="1" ht="24.96" customHeight="1">
      <c r="A107" s="39"/>
      <c r="B107" s="40"/>
      <c r="C107" s="24" t="s">
        <v>148</v>
      </c>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12" customHeight="1">
      <c r="A109" s="39"/>
      <c r="B109" s="40"/>
      <c r="C109" s="33" t="s">
        <v>17</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6.5" customHeight="1">
      <c r="A110" s="39"/>
      <c r="B110" s="40"/>
      <c r="C110" s="41"/>
      <c r="D110" s="41"/>
      <c r="E110" s="176" t="str">
        <f>E7</f>
        <v>Úpravy náměstí Republiky v rámci MPZ Tachov</v>
      </c>
      <c r="F110" s="33"/>
      <c r="G110" s="33"/>
      <c r="H110" s="33"/>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133</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30" customHeight="1">
      <c r="A112" s="39"/>
      <c r="B112" s="40"/>
      <c r="C112" s="41"/>
      <c r="D112" s="41"/>
      <c r="E112" s="77" t="str">
        <f>E9</f>
        <v>ext - Tachov, náměstí Republiky - oprava vodovodu (zemní práce)</v>
      </c>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2" customHeight="1">
      <c r="A114" s="39"/>
      <c r="B114" s="40"/>
      <c r="C114" s="33" t="s">
        <v>21</v>
      </c>
      <c r="D114" s="41"/>
      <c r="E114" s="41"/>
      <c r="F114" s="28" t="str">
        <f>F12</f>
        <v>Tachov</v>
      </c>
      <c r="G114" s="41"/>
      <c r="H114" s="41"/>
      <c r="I114" s="33" t="s">
        <v>23</v>
      </c>
      <c r="J114" s="80" t="str">
        <f>IF(J12="","",J12)</f>
        <v>11. 12. 2023</v>
      </c>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5.15" customHeight="1">
      <c r="A116" s="39"/>
      <c r="B116" s="40"/>
      <c r="C116" s="33" t="s">
        <v>25</v>
      </c>
      <c r="D116" s="41"/>
      <c r="E116" s="41"/>
      <c r="F116" s="28" t="str">
        <f>E15</f>
        <v>Město Tachov</v>
      </c>
      <c r="G116" s="41"/>
      <c r="H116" s="41"/>
      <c r="I116" s="33" t="s">
        <v>31</v>
      </c>
      <c r="J116" s="37" t="str">
        <f>E21</f>
        <v>Ing. Václav Lacyk</v>
      </c>
      <c r="K116" s="41"/>
      <c r="L116" s="41"/>
      <c r="M116" s="64"/>
      <c r="S116" s="39"/>
      <c r="T116" s="39"/>
      <c r="U116" s="39"/>
      <c r="V116" s="39"/>
      <c r="W116" s="39"/>
      <c r="X116" s="39"/>
      <c r="Y116" s="39"/>
      <c r="Z116" s="39"/>
      <c r="AA116" s="39"/>
      <c r="AB116" s="39"/>
      <c r="AC116" s="39"/>
      <c r="AD116" s="39"/>
      <c r="AE116" s="39"/>
    </row>
    <row r="117" s="2" customFormat="1" ht="25.65" customHeight="1">
      <c r="A117" s="39"/>
      <c r="B117" s="40"/>
      <c r="C117" s="33" t="s">
        <v>29</v>
      </c>
      <c r="D117" s="41"/>
      <c r="E117" s="41"/>
      <c r="F117" s="28" t="str">
        <f>IF(E18="","",E18)</f>
        <v>Vyplň údaj</v>
      </c>
      <c r="G117" s="41"/>
      <c r="H117" s="41"/>
      <c r="I117" s="33" t="s">
        <v>33</v>
      </c>
      <c r="J117" s="37" t="str">
        <f>E24</f>
        <v>D PROJEKT PLZEŇ Nedvěd s.r.o.</v>
      </c>
      <c r="K117" s="41"/>
      <c r="L117" s="41"/>
      <c r="M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41"/>
      <c r="M118" s="64"/>
      <c r="S118" s="39"/>
      <c r="T118" s="39"/>
      <c r="U118" s="39"/>
      <c r="V118" s="39"/>
      <c r="W118" s="39"/>
      <c r="X118" s="39"/>
      <c r="Y118" s="39"/>
      <c r="Z118" s="39"/>
      <c r="AA118" s="39"/>
      <c r="AB118" s="39"/>
      <c r="AC118" s="39"/>
      <c r="AD118" s="39"/>
      <c r="AE118" s="39"/>
    </row>
    <row r="119" s="11" customFormat="1" ht="29.28" customHeight="1">
      <c r="A119" s="193"/>
      <c r="B119" s="194"/>
      <c r="C119" s="195" t="s">
        <v>149</v>
      </c>
      <c r="D119" s="196" t="s">
        <v>61</v>
      </c>
      <c r="E119" s="196" t="s">
        <v>57</v>
      </c>
      <c r="F119" s="196" t="s">
        <v>58</v>
      </c>
      <c r="G119" s="196" t="s">
        <v>150</v>
      </c>
      <c r="H119" s="196" t="s">
        <v>151</v>
      </c>
      <c r="I119" s="196" t="s">
        <v>152</v>
      </c>
      <c r="J119" s="196" t="s">
        <v>153</v>
      </c>
      <c r="K119" s="196" t="s">
        <v>143</v>
      </c>
      <c r="L119" s="197" t="s">
        <v>154</v>
      </c>
      <c r="M119" s="198"/>
      <c r="N119" s="101" t="s">
        <v>1</v>
      </c>
      <c r="O119" s="102" t="s">
        <v>40</v>
      </c>
      <c r="P119" s="102" t="s">
        <v>155</v>
      </c>
      <c r="Q119" s="102" t="s">
        <v>156</v>
      </c>
      <c r="R119" s="102" t="s">
        <v>157</v>
      </c>
      <c r="S119" s="102" t="s">
        <v>158</v>
      </c>
      <c r="T119" s="102" t="s">
        <v>159</v>
      </c>
      <c r="U119" s="102" t="s">
        <v>160</v>
      </c>
      <c r="V119" s="102" t="s">
        <v>161</v>
      </c>
      <c r="W119" s="102" t="s">
        <v>162</v>
      </c>
      <c r="X119" s="103" t="s">
        <v>163</v>
      </c>
      <c r="Y119" s="193"/>
      <c r="Z119" s="193"/>
      <c r="AA119" s="193"/>
      <c r="AB119" s="193"/>
      <c r="AC119" s="193"/>
      <c r="AD119" s="193"/>
      <c r="AE119" s="193"/>
    </row>
    <row r="120" s="2" customFormat="1" ht="22.8" customHeight="1">
      <c r="A120" s="39"/>
      <c r="B120" s="40"/>
      <c r="C120" s="108" t="s">
        <v>164</v>
      </c>
      <c r="D120" s="41"/>
      <c r="E120" s="41"/>
      <c r="F120" s="41"/>
      <c r="G120" s="41"/>
      <c r="H120" s="41"/>
      <c r="I120" s="41"/>
      <c r="J120" s="41"/>
      <c r="K120" s="199">
        <f>BK120</f>
        <v>0</v>
      </c>
      <c r="L120" s="41"/>
      <c r="M120" s="45"/>
      <c r="N120" s="104"/>
      <c r="O120" s="200"/>
      <c r="P120" s="105"/>
      <c r="Q120" s="201">
        <f>Q121</f>
        <v>0</v>
      </c>
      <c r="R120" s="201">
        <f>R121</f>
        <v>0</v>
      </c>
      <c r="S120" s="105"/>
      <c r="T120" s="202">
        <f>T121</f>
        <v>0</v>
      </c>
      <c r="U120" s="105"/>
      <c r="V120" s="202">
        <f>V121</f>
        <v>258.04704000000004</v>
      </c>
      <c r="W120" s="105"/>
      <c r="X120" s="203">
        <f>X121</f>
        <v>0</v>
      </c>
      <c r="Y120" s="39"/>
      <c r="Z120" s="39"/>
      <c r="AA120" s="39"/>
      <c r="AB120" s="39"/>
      <c r="AC120" s="39"/>
      <c r="AD120" s="39"/>
      <c r="AE120" s="39"/>
      <c r="AT120" s="18" t="s">
        <v>77</v>
      </c>
      <c r="AU120" s="18" t="s">
        <v>145</v>
      </c>
      <c r="BK120" s="204">
        <f>BK121</f>
        <v>0</v>
      </c>
    </row>
    <row r="121" s="12" customFormat="1" ht="25.92" customHeight="1">
      <c r="A121" s="12"/>
      <c r="B121" s="205"/>
      <c r="C121" s="206"/>
      <c r="D121" s="207" t="s">
        <v>77</v>
      </c>
      <c r="E121" s="208" t="s">
        <v>165</v>
      </c>
      <c r="F121" s="208" t="s">
        <v>166</v>
      </c>
      <c r="G121" s="206"/>
      <c r="H121" s="206"/>
      <c r="I121" s="209"/>
      <c r="J121" s="209"/>
      <c r="K121" s="210">
        <f>BK121</f>
        <v>0</v>
      </c>
      <c r="L121" s="206"/>
      <c r="M121" s="211"/>
      <c r="N121" s="212"/>
      <c r="O121" s="213"/>
      <c r="P121" s="213"/>
      <c r="Q121" s="214">
        <f>Q122+Q193+Q198</f>
        <v>0</v>
      </c>
      <c r="R121" s="214">
        <f>R122+R193+R198</f>
        <v>0</v>
      </c>
      <c r="S121" s="213"/>
      <c r="T121" s="215">
        <f>T122+T193+T198</f>
        <v>0</v>
      </c>
      <c r="U121" s="213"/>
      <c r="V121" s="215">
        <f>V122+V193+V198</f>
        <v>258.04704000000004</v>
      </c>
      <c r="W121" s="213"/>
      <c r="X121" s="216">
        <f>X122+X193+X198</f>
        <v>0</v>
      </c>
      <c r="Y121" s="12"/>
      <c r="Z121" s="12"/>
      <c r="AA121" s="12"/>
      <c r="AB121" s="12"/>
      <c r="AC121" s="12"/>
      <c r="AD121" s="12"/>
      <c r="AE121" s="12"/>
      <c r="AR121" s="217" t="s">
        <v>86</v>
      </c>
      <c r="AT121" s="218" t="s">
        <v>77</v>
      </c>
      <c r="AU121" s="218" t="s">
        <v>78</v>
      </c>
      <c r="AY121" s="217" t="s">
        <v>167</v>
      </c>
      <c r="BK121" s="219">
        <f>BK122+BK193+BK198</f>
        <v>0</v>
      </c>
    </row>
    <row r="122" s="12" customFormat="1" ht="22.8" customHeight="1">
      <c r="A122" s="12"/>
      <c r="B122" s="205"/>
      <c r="C122" s="206"/>
      <c r="D122" s="207" t="s">
        <v>77</v>
      </c>
      <c r="E122" s="220" t="s">
        <v>86</v>
      </c>
      <c r="F122" s="220" t="s">
        <v>168</v>
      </c>
      <c r="G122" s="206"/>
      <c r="H122" s="206"/>
      <c r="I122" s="209"/>
      <c r="J122" s="209"/>
      <c r="K122" s="221">
        <f>BK122</f>
        <v>0</v>
      </c>
      <c r="L122" s="206"/>
      <c r="M122" s="211"/>
      <c r="N122" s="212"/>
      <c r="O122" s="213"/>
      <c r="P122" s="213"/>
      <c r="Q122" s="214">
        <f>SUM(Q123:Q192)</f>
        <v>0</v>
      </c>
      <c r="R122" s="214">
        <f>SUM(R123:R192)</f>
        <v>0</v>
      </c>
      <c r="S122" s="213"/>
      <c r="T122" s="215">
        <f>SUM(T123:T192)</f>
        <v>0</v>
      </c>
      <c r="U122" s="213"/>
      <c r="V122" s="215">
        <f>SUM(V123:V192)</f>
        <v>258.04704000000004</v>
      </c>
      <c r="W122" s="213"/>
      <c r="X122" s="216">
        <f>SUM(X123:X192)</f>
        <v>0</v>
      </c>
      <c r="Y122" s="12"/>
      <c r="Z122" s="12"/>
      <c r="AA122" s="12"/>
      <c r="AB122" s="12"/>
      <c r="AC122" s="12"/>
      <c r="AD122" s="12"/>
      <c r="AE122" s="12"/>
      <c r="AR122" s="217" t="s">
        <v>86</v>
      </c>
      <c r="AT122" s="218" t="s">
        <v>77</v>
      </c>
      <c r="AU122" s="218" t="s">
        <v>86</v>
      </c>
      <c r="AY122" s="217" t="s">
        <v>167</v>
      </c>
      <c r="BK122" s="219">
        <f>SUM(BK123:BK192)</f>
        <v>0</v>
      </c>
    </row>
    <row r="123" s="2" customFormat="1" ht="24.15" customHeight="1">
      <c r="A123" s="39"/>
      <c r="B123" s="40"/>
      <c r="C123" s="222" t="s">
        <v>208</v>
      </c>
      <c r="D123" s="222" t="s">
        <v>169</v>
      </c>
      <c r="E123" s="223" t="s">
        <v>3505</v>
      </c>
      <c r="F123" s="224" t="s">
        <v>3506</v>
      </c>
      <c r="G123" s="225" t="s">
        <v>576</v>
      </c>
      <c r="H123" s="226">
        <v>20</v>
      </c>
      <c r="I123" s="227"/>
      <c r="J123" s="227"/>
      <c r="K123" s="228">
        <f>ROUND(P123*H123,2)</f>
        <v>0</v>
      </c>
      <c r="L123" s="224" t="s">
        <v>478</v>
      </c>
      <c r="M123" s="45"/>
      <c r="N123" s="229" t="s">
        <v>1</v>
      </c>
      <c r="O123" s="230" t="s">
        <v>41</v>
      </c>
      <c r="P123" s="231">
        <f>I123+J123</f>
        <v>0</v>
      </c>
      <c r="Q123" s="231">
        <f>ROUND(I123*H123,2)</f>
        <v>0</v>
      </c>
      <c r="R123" s="231">
        <f>ROUND(J123*H123,2)</f>
        <v>0</v>
      </c>
      <c r="S123" s="92"/>
      <c r="T123" s="232">
        <f>S123*H123</f>
        <v>0</v>
      </c>
      <c r="U123" s="232">
        <v>0.036900000000000002</v>
      </c>
      <c r="V123" s="232">
        <f>U123*H123</f>
        <v>0.73799999999999999</v>
      </c>
      <c r="W123" s="232">
        <v>0</v>
      </c>
      <c r="X123" s="233">
        <f>W123*H123</f>
        <v>0</v>
      </c>
      <c r="Y123" s="39"/>
      <c r="Z123" s="39"/>
      <c r="AA123" s="39"/>
      <c r="AB123" s="39"/>
      <c r="AC123" s="39"/>
      <c r="AD123" s="39"/>
      <c r="AE123" s="39"/>
      <c r="AR123" s="234" t="s">
        <v>174</v>
      </c>
      <c r="AT123" s="234" t="s">
        <v>169</v>
      </c>
      <c r="AU123" s="234" t="s">
        <v>88</v>
      </c>
      <c r="AY123" s="18" t="s">
        <v>167</v>
      </c>
      <c r="BE123" s="235">
        <f>IF(O123="základní",K123,0)</f>
        <v>0</v>
      </c>
      <c r="BF123" s="235">
        <f>IF(O123="snížená",K123,0)</f>
        <v>0</v>
      </c>
      <c r="BG123" s="235">
        <f>IF(O123="zákl. přenesená",K123,0)</f>
        <v>0</v>
      </c>
      <c r="BH123" s="235">
        <f>IF(O123="sníž. přenesená",K123,0)</f>
        <v>0</v>
      </c>
      <c r="BI123" s="235">
        <f>IF(O123="nulová",K123,0)</f>
        <v>0</v>
      </c>
      <c r="BJ123" s="18" t="s">
        <v>86</v>
      </c>
      <c r="BK123" s="235">
        <f>ROUND(P123*H123,2)</f>
        <v>0</v>
      </c>
      <c r="BL123" s="18" t="s">
        <v>174</v>
      </c>
      <c r="BM123" s="234" t="s">
        <v>3507</v>
      </c>
    </row>
    <row r="124" s="2" customFormat="1">
      <c r="A124" s="39"/>
      <c r="B124" s="40"/>
      <c r="C124" s="41"/>
      <c r="D124" s="236" t="s">
        <v>176</v>
      </c>
      <c r="E124" s="41"/>
      <c r="F124" s="237" t="s">
        <v>3508</v>
      </c>
      <c r="G124" s="41"/>
      <c r="H124" s="41"/>
      <c r="I124" s="238"/>
      <c r="J124" s="238"/>
      <c r="K124" s="41"/>
      <c r="L124" s="41"/>
      <c r="M124" s="45"/>
      <c r="N124" s="239"/>
      <c r="O124" s="240"/>
      <c r="P124" s="92"/>
      <c r="Q124" s="92"/>
      <c r="R124" s="92"/>
      <c r="S124" s="92"/>
      <c r="T124" s="92"/>
      <c r="U124" s="92"/>
      <c r="V124" s="92"/>
      <c r="W124" s="92"/>
      <c r="X124" s="93"/>
      <c r="Y124" s="39"/>
      <c r="Z124" s="39"/>
      <c r="AA124" s="39"/>
      <c r="AB124" s="39"/>
      <c r="AC124" s="39"/>
      <c r="AD124" s="39"/>
      <c r="AE124" s="39"/>
      <c r="AT124" s="18" t="s">
        <v>176</v>
      </c>
      <c r="AU124" s="18" t="s">
        <v>88</v>
      </c>
    </row>
    <row r="125" s="2" customFormat="1">
      <c r="A125" s="39"/>
      <c r="B125" s="40"/>
      <c r="C125" s="41"/>
      <c r="D125" s="241" t="s">
        <v>178</v>
      </c>
      <c r="E125" s="41"/>
      <c r="F125" s="242" t="s">
        <v>3509</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178</v>
      </c>
      <c r="AU125" s="18" t="s">
        <v>88</v>
      </c>
    </row>
    <row r="126" s="13" customFormat="1">
      <c r="A126" s="13"/>
      <c r="B126" s="244"/>
      <c r="C126" s="245"/>
      <c r="D126" s="236" t="s">
        <v>304</v>
      </c>
      <c r="E126" s="268" t="s">
        <v>1</v>
      </c>
      <c r="F126" s="246" t="s">
        <v>3510</v>
      </c>
      <c r="G126" s="245"/>
      <c r="H126" s="247">
        <v>20</v>
      </c>
      <c r="I126" s="248"/>
      <c r="J126" s="248"/>
      <c r="K126" s="245"/>
      <c r="L126" s="245"/>
      <c r="M126" s="249"/>
      <c r="N126" s="250"/>
      <c r="O126" s="251"/>
      <c r="P126" s="251"/>
      <c r="Q126" s="251"/>
      <c r="R126" s="251"/>
      <c r="S126" s="251"/>
      <c r="T126" s="251"/>
      <c r="U126" s="251"/>
      <c r="V126" s="251"/>
      <c r="W126" s="251"/>
      <c r="X126" s="252"/>
      <c r="Y126" s="13"/>
      <c r="Z126" s="13"/>
      <c r="AA126" s="13"/>
      <c r="AB126" s="13"/>
      <c r="AC126" s="13"/>
      <c r="AD126" s="13"/>
      <c r="AE126" s="13"/>
      <c r="AT126" s="253" t="s">
        <v>304</v>
      </c>
      <c r="AU126" s="253" t="s">
        <v>88</v>
      </c>
      <c r="AV126" s="13" t="s">
        <v>88</v>
      </c>
      <c r="AW126" s="13" t="s">
        <v>5</v>
      </c>
      <c r="AX126" s="13" t="s">
        <v>86</v>
      </c>
      <c r="AY126" s="253" t="s">
        <v>167</v>
      </c>
    </row>
    <row r="127" s="15" customFormat="1">
      <c r="A127" s="15"/>
      <c r="B127" s="283"/>
      <c r="C127" s="284"/>
      <c r="D127" s="236" t="s">
        <v>304</v>
      </c>
      <c r="E127" s="285" t="s">
        <v>1</v>
      </c>
      <c r="F127" s="286" t="s">
        <v>3511</v>
      </c>
      <c r="G127" s="284"/>
      <c r="H127" s="285" t="s">
        <v>1</v>
      </c>
      <c r="I127" s="287"/>
      <c r="J127" s="287"/>
      <c r="K127" s="284"/>
      <c r="L127" s="284"/>
      <c r="M127" s="288"/>
      <c r="N127" s="289"/>
      <c r="O127" s="290"/>
      <c r="P127" s="290"/>
      <c r="Q127" s="290"/>
      <c r="R127" s="290"/>
      <c r="S127" s="290"/>
      <c r="T127" s="290"/>
      <c r="U127" s="290"/>
      <c r="V127" s="290"/>
      <c r="W127" s="290"/>
      <c r="X127" s="291"/>
      <c r="Y127" s="15"/>
      <c r="Z127" s="15"/>
      <c r="AA127" s="15"/>
      <c r="AB127" s="15"/>
      <c r="AC127" s="15"/>
      <c r="AD127" s="15"/>
      <c r="AE127" s="15"/>
      <c r="AT127" s="292" t="s">
        <v>304</v>
      </c>
      <c r="AU127" s="292" t="s">
        <v>88</v>
      </c>
      <c r="AV127" s="15" t="s">
        <v>86</v>
      </c>
      <c r="AW127" s="15" t="s">
        <v>5</v>
      </c>
      <c r="AX127" s="15" t="s">
        <v>78</v>
      </c>
      <c r="AY127" s="292" t="s">
        <v>167</v>
      </c>
    </row>
    <row r="128" s="2" customFormat="1" ht="24.15" customHeight="1">
      <c r="A128" s="39"/>
      <c r="B128" s="40"/>
      <c r="C128" s="222" t="s">
        <v>215</v>
      </c>
      <c r="D128" s="222" t="s">
        <v>169</v>
      </c>
      <c r="E128" s="223" t="s">
        <v>3512</v>
      </c>
      <c r="F128" s="224" t="s">
        <v>3513</v>
      </c>
      <c r="G128" s="225" t="s">
        <v>576</v>
      </c>
      <c r="H128" s="226">
        <v>17.600000000000001</v>
      </c>
      <c r="I128" s="227"/>
      <c r="J128" s="227"/>
      <c r="K128" s="228">
        <f>ROUND(P128*H128,2)</f>
        <v>0</v>
      </c>
      <c r="L128" s="224" t="s">
        <v>478</v>
      </c>
      <c r="M128" s="45"/>
      <c r="N128" s="229" t="s">
        <v>1</v>
      </c>
      <c r="O128" s="230" t="s">
        <v>41</v>
      </c>
      <c r="P128" s="231">
        <f>I128+J128</f>
        <v>0</v>
      </c>
      <c r="Q128" s="231">
        <f>ROUND(I128*H128,2)</f>
        <v>0</v>
      </c>
      <c r="R128" s="231">
        <f>ROUND(J128*H128,2)</f>
        <v>0</v>
      </c>
      <c r="S128" s="92"/>
      <c r="T128" s="232">
        <f>S128*H128</f>
        <v>0</v>
      </c>
      <c r="U128" s="232">
        <v>0.036900000000000002</v>
      </c>
      <c r="V128" s="232">
        <f>U128*H128</f>
        <v>0.64944000000000013</v>
      </c>
      <c r="W128" s="232">
        <v>0</v>
      </c>
      <c r="X128" s="233">
        <f>W128*H128</f>
        <v>0</v>
      </c>
      <c r="Y128" s="39"/>
      <c r="Z128" s="39"/>
      <c r="AA128" s="39"/>
      <c r="AB128" s="39"/>
      <c r="AC128" s="39"/>
      <c r="AD128" s="39"/>
      <c r="AE128" s="39"/>
      <c r="AR128" s="234" t="s">
        <v>174</v>
      </c>
      <c r="AT128" s="234" t="s">
        <v>169</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174</v>
      </c>
      <c r="BM128" s="234" t="s">
        <v>3514</v>
      </c>
    </row>
    <row r="129" s="2" customFormat="1">
      <c r="A129" s="39"/>
      <c r="B129" s="40"/>
      <c r="C129" s="41"/>
      <c r="D129" s="236" t="s">
        <v>176</v>
      </c>
      <c r="E129" s="41"/>
      <c r="F129" s="237" t="s">
        <v>3515</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2" customFormat="1">
      <c r="A130" s="39"/>
      <c r="B130" s="40"/>
      <c r="C130" s="41"/>
      <c r="D130" s="241" t="s">
        <v>178</v>
      </c>
      <c r="E130" s="41"/>
      <c r="F130" s="242" t="s">
        <v>3516</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178</v>
      </c>
      <c r="AU130" s="18" t="s">
        <v>88</v>
      </c>
    </row>
    <row r="131" s="13" customFormat="1">
      <c r="A131" s="13"/>
      <c r="B131" s="244"/>
      <c r="C131" s="245"/>
      <c r="D131" s="236" t="s">
        <v>304</v>
      </c>
      <c r="E131" s="268" t="s">
        <v>1</v>
      </c>
      <c r="F131" s="246" t="s">
        <v>3517</v>
      </c>
      <c r="G131" s="245"/>
      <c r="H131" s="247">
        <v>17.600000000000001</v>
      </c>
      <c r="I131" s="248"/>
      <c r="J131" s="248"/>
      <c r="K131" s="245"/>
      <c r="L131" s="245"/>
      <c r="M131" s="249"/>
      <c r="N131" s="250"/>
      <c r="O131" s="251"/>
      <c r="P131" s="251"/>
      <c r="Q131" s="251"/>
      <c r="R131" s="251"/>
      <c r="S131" s="251"/>
      <c r="T131" s="251"/>
      <c r="U131" s="251"/>
      <c r="V131" s="251"/>
      <c r="W131" s="251"/>
      <c r="X131" s="252"/>
      <c r="Y131" s="13"/>
      <c r="Z131" s="13"/>
      <c r="AA131" s="13"/>
      <c r="AB131" s="13"/>
      <c r="AC131" s="13"/>
      <c r="AD131" s="13"/>
      <c r="AE131" s="13"/>
      <c r="AT131" s="253" t="s">
        <v>304</v>
      </c>
      <c r="AU131" s="253" t="s">
        <v>88</v>
      </c>
      <c r="AV131" s="13" t="s">
        <v>88</v>
      </c>
      <c r="AW131" s="13" t="s">
        <v>5</v>
      </c>
      <c r="AX131" s="13" t="s">
        <v>86</v>
      </c>
      <c r="AY131" s="253" t="s">
        <v>167</v>
      </c>
    </row>
    <row r="132" s="15" customFormat="1">
      <c r="A132" s="15"/>
      <c r="B132" s="283"/>
      <c r="C132" s="284"/>
      <c r="D132" s="236" t="s">
        <v>304</v>
      </c>
      <c r="E132" s="285" t="s">
        <v>1</v>
      </c>
      <c r="F132" s="286" t="s">
        <v>3518</v>
      </c>
      <c r="G132" s="284"/>
      <c r="H132" s="285" t="s">
        <v>1</v>
      </c>
      <c r="I132" s="287"/>
      <c r="J132" s="287"/>
      <c r="K132" s="284"/>
      <c r="L132" s="284"/>
      <c r="M132" s="288"/>
      <c r="N132" s="289"/>
      <c r="O132" s="290"/>
      <c r="P132" s="290"/>
      <c r="Q132" s="290"/>
      <c r="R132" s="290"/>
      <c r="S132" s="290"/>
      <c r="T132" s="290"/>
      <c r="U132" s="290"/>
      <c r="V132" s="290"/>
      <c r="W132" s="290"/>
      <c r="X132" s="291"/>
      <c r="Y132" s="15"/>
      <c r="Z132" s="15"/>
      <c r="AA132" s="15"/>
      <c r="AB132" s="15"/>
      <c r="AC132" s="15"/>
      <c r="AD132" s="15"/>
      <c r="AE132" s="15"/>
      <c r="AT132" s="292" t="s">
        <v>304</v>
      </c>
      <c r="AU132" s="292" t="s">
        <v>88</v>
      </c>
      <c r="AV132" s="15" t="s">
        <v>86</v>
      </c>
      <c r="AW132" s="15" t="s">
        <v>5</v>
      </c>
      <c r="AX132" s="15" t="s">
        <v>78</v>
      </c>
      <c r="AY132" s="292" t="s">
        <v>167</v>
      </c>
    </row>
    <row r="133" s="2" customFormat="1" ht="24.15" customHeight="1">
      <c r="A133" s="39"/>
      <c r="B133" s="40"/>
      <c r="C133" s="222" t="s">
        <v>245</v>
      </c>
      <c r="D133" s="222" t="s">
        <v>169</v>
      </c>
      <c r="E133" s="223" t="s">
        <v>3519</v>
      </c>
      <c r="F133" s="224" t="s">
        <v>3520</v>
      </c>
      <c r="G133" s="225" t="s">
        <v>433</v>
      </c>
      <c r="H133" s="226">
        <v>175.56</v>
      </c>
      <c r="I133" s="227"/>
      <c r="J133" s="227"/>
      <c r="K133" s="228">
        <f>ROUND(P133*H133,2)</f>
        <v>0</v>
      </c>
      <c r="L133" s="224" t="s">
        <v>1</v>
      </c>
      <c r="M133" s="45"/>
      <c r="N133" s="229" t="s">
        <v>1</v>
      </c>
      <c r="O133" s="230" t="s">
        <v>41</v>
      </c>
      <c r="P133" s="231">
        <f>I133+J133</f>
        <v>0</v>
      </c>
      <c r="Q133" s="231">
        <f>ROUND(I133*H133,2)</f>
        <v>0</v>
      </c>
      <c r="R133" s="231">
        <f>ROUND(J133*H133,2)</f>
        <v>0</v>
      </c>
      <c r="S133" s="92"/>
      <c r="T133" s="232">
        <f>S133*H133</f>
        <v>0</v>
      </c>
      <c r="U133" s="232">
        <v>0</v>
      </c>
      <c r="V133" s="232">
        <f>U133*H133</f>
        <v>0</v>
      </c>
      <c r="W133" s="232">
        <v>0</v>
      </c>
      <c r="X133" s="233">
        <f>W133*H133</f>
        <v>0</v>
      </c>
      <c r="Y133" s="39"/>
      <c r="Z133" s="39"/>
      <c r="AA133" s="39"/>
      <c r="AB133" s="39"/>
      <c r="AC133" s="39"/>
      <c r="AD133" s="39"/>
      <c r="AE133" s="39"/>
      <c r="AR133" s="234" t="s">
        <v>174</v>
      </c>
      <c r="AT133" s="234" t="s">
        <v>169</v>
      </c>
      <c r="AU133" s="234" t="s">
        <v>88</v>
      </c>
      <c r="AY133" s="18" t="s">
        <v>167</v>
      </c>
      <c r="BE133" s="235">
        <f>IF(O133="základní",K133,0)</f>
        <v>0</v>
      </c>
      <c r="BF133" s="235">
        <f>IF(O133="snížená",K133,0)</f>
        <v>0</v>
      </c>
      <c r="BG133" s="235">
        <f>IF(O133="zákl. přenesená",K133,0)</f>
        <v>0</v>
      </c>
      <c r="BH133" s="235">
        <f>IF(O133="sníž. přenesená",K133,0)</f>
        <v>0</v>
      </c>
      <c r="BI133" s="235">
        <f>IF(O133="nulová",K133,0)</f>
        <v>0</v>
      </c>
      <c r="BJ133" s="18" t="s">
        <v>86</v>
      </c>
      <c r="BK133" s="235">
        <f>ROUND(P133*H133,2)</f>
        <v>0</v>
      </c>
      <c r="BL133" s="18" t="s">
        <v>174</v>
      </c>
      <c r="BM133" s="234" t="s">
        <v>3521</v>
      </c>
    </row>
    <row r="134" s="2" customFormat="1">
      <c r="A134" s="39"/>
      <c r="B134" s="40"/>
      <c r="C134" s="41"/>
      <c r="D134" s="236" t="s">
        <v>176</v>
      </c>
      <c r="E134" s="41"/>
      <c r="F134" s="237" t="s">
        <v>3520</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176</v>
      </c>
      <c r="AU134" s="18" t="s">
        <v>88</v>
      </c>
    </row>
    <row r="135" s="13" customFormat="1">
      <c r="A135" s="13"/>
      <c r="B135" s="244"/>
      <c r="C135" s="245"/>
      <c r="D135" s="236" t="s">
        <v>304</v>
      </c>
      <c r="E135" s="268" t="s">
        <v>1</v>
      </c>
      <c r="F135" s="246" t="s">
        <v>3522</v>
      </c>
      <c r="G135" s="245"/>
      <c r="H135" s="247">
        <v>175.56</v>
      </c>
      <c r="I135" s="248"/>
      <c r="J135" s="248"/>
      <c r="K135" s="245"/>
      <c r="L135" s="245"/>
      <c r="M135" s="249"/>
      <c r="N135" s="250"/>
      <c r="O135" s="251"/>
      <c r="P135" s="251"/>
      <c r="Q135" s="251"/>
      <c r="R135" s="251"/>
      <c r="S135" s="251"/>
      <c r="T135" s="251"/>
      <c r="U135" s="251"/>
      <c r="V135" s="251"/>
      <c r="W135" s="251"/>
      <c r="X135" s="252"/>
      <c r="Y135" s="13"/>
      <c r="Z135" s="13"/>
      <c r="AA135" s="13"/>
      <c r="AB135" s="13"/>
      <c r="AC135" s="13"/>
      <c r="AD135" s="13"/>
      <c r="AE135" s="13"/>
      <c r="AT135" s="253" t="s">
        <v>304</v>
      </c>
      <c r="AU135" s="253" t="s">
        <v>88</v>
      </c>
      <c r="AV135" s="13" t="s">
        <v>88</v>
      </c>
      <c r="AW135" s="13" t="s">
        <v>5</v>
      </c>
      <c r="AX135" s="13" t="s">
        <v>86</v>
      </c>
      <c r="AY135" s="253" t="s">
        <v>167</v>
      </c>
    </row>
    <row r="136" s="15" customFormat="1">
      <c r="A136" s="15"/>
      <c r="B136" s="283"/>
      <c r="C136" s="284"/>
      <c r="D136" s="236" t="s">
        <v>304</v>
      </c>
      <c r="E136" s="285" t="s">
        <v>1</v>
      </c>
      <c r="F136" s="286" t="s">
        <v>3523</v>
      </c>
      <c r="G136" s="284"/>
      <c r="H136" s="285" t="s">
        <v>1</v>
      </c>
      <c r="I136" s="287"/>
      <c r="J136" s="287"/>
      <c r="K136" s="284"/>
      <c r="L136" s="284"/>
      <c r="M136" s="288"/>
      <c r="N136" s="289"/>
      <c r="O136" s="290"/>
      <c r="P136" s="290"/>
      <c r="Q136" s="290"/>
      <c r="R136" s="290"/>
      <c r="S136" s="290"/>
      <c r="T136" s="290"/>
      <c r="U136" s="290"/>
      <c r="V136" s="290"/>
      <c r="W136" s="290"/>
      <c r="X136" s="291"/>
      <c r="Y136" s="15"/>
      <c r="Z136" s="15"/>
      <c r="AA136" s="15"/>
      <c r="AB136" s="15"/>
      <c r="AC136" s="15"/>
      <c r="AD136" s="15"/>
      <c r="AE136" s="15"/>
      <c r="AT136" s="292" t="s">
        <v>304</v>
      </c>
      <c r="AU136" s="292" t="s">
        <v>88</v>
      </c>
      <c r="AV136" s="15" t="s">
        <v>86</v>
      </c>
      <c r="AW136" s="15" t="s">
        <v>5</v>
      </c>
      <c r="AX136" s="15" t="s">
        <v>78</v>
      </c>
      <c r="AY136" s="292" t="s">
        <v>167</v>
      </c>
    </row>
    <row r="137" s="2" customFormat="1" ht="37.8" customHeight="1">
      <c r="A137" s="39"/>
      <c r="B137" s="40"/>
      <c r="C137" s="222" t="s">
        <v>174</v>
      </c>
      <c r="D137" s="222" t="s">
        <v>169</v>
      </c>
      <c r="E137" s="223" t="s">
        <v>3524</v>
      </c>
      <c r="F137" s="224" t="s">
        <v>3525</v>
      </c>
      <c r="G137" s="225" t="s">
        <v>433</v>
      </c>
      <c r="H137" s="226">
        <v>30.800000000000001</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v>
      </c>
      <c r="X137" s="233">
        <f>W137*H137</f>
        <v>0</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3526</v>
      </c>
    </row>
    <row r="138" s="2" customFormat="1">
      <c r="A138" s="39"/>
      <c r="B138" s="40"/>
      <c r="C138" s="41"/>
      <c r="D138" s="236" t="s">
        <v>176</v>
      </c>
      <c r="E138" s="41"/>
      <c r="F138" s="237" t="s">
        <v>3527</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3528</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13" customFormat="1">
      <c r="A140" s="13"/>
      <c r="B140" s="244"/>
      <c r="C140" s="245"/>
      <c r="D140" s="236" t="s">
        <v>304</v>
      </c>
      <c r="E140" s="268" t="s">
        <v>1</v>
      </c>
      <c r="F140" s="246" t="s">
        <v>3529</v>
      </c>
      <c r="G140" s="245"/>
      <c r="H140" s="247">
        <v>30.800000000000001</v>
      </c>
      <c r="I140" s="248"/>
      <c r="J140" s="248"/>
      <c r="K140" s="245"/>
      <c r="L140" s="245"/>
      <c r="M140" s="249"/>
      <c r="N140" s="250"/>
      <c r="O140" s="251"/>
      <c r="P140" s="251"/>
      <c r="Q140" s="251"/>
      <c r="R140" s="251"/>
      <c r="S140" s="251"/>
      <c r="T140" s="251"/>
      <c r="U140" s="251"/>
      <c r="V140" s="251"/>
      <c r="W140" s="251"/>
      <c r="X140" s="252"/>
      <c r="Y140" s="13"/>
      <c r="Z140" s="13"/>
      <c r="AA140" s="13"/>
      <c r="AB140" s="13"/>
      <c r="AC140" s="13"/>
      <c r="AD140" s="13"/>
      <c r="AE140" s="13"/>
      <c r="AT140" s="253" t="s">
        <v>304</v>
      </c>
      <c r="AU140" s="253" t="s">
        <v>88</v>
      </c>
      <c r="AV140" s="13" t="s">
        <v>88</v>
      </c>
      <c r="AW140" s="13" t="s">
        <v>5</v>
      </c>
      <c r="AX140" s="13" t="s">
        <v>86</v>
      </c>
      <c r="AY140" s="253" t="s">
        <v>167</v>
      </c>
    </row>
    <row r="141" s="15" customFormat="1">
      <c r="A141" s="15"/>
      <c r="B141" s="283"/>
      <c r="C141" s="284"/>
      <c r="D141" s="236" t="s">
        <v>304</v>
      </c>
      <c r="E141" s="285" t="s">
        <v>1</v>
      </c>
      <c r="F141" s="286" t="s">
        <v>3530</v>
      </c>
      <c r="G141" s="284"/>
      <c r="H141" s="285" t="s">
        <v>1</v>
      </c>
      <c r="I141" s="287"/>
      <c r="J141" s="287"/>
      <c r="K141" s="284"/>
      <c r="L141" s="284"/>
      <c r="M141" s="288"/>
      <c r="N141" s="289"/>
      <c r="O141" s="290"/>
      <c r="P141" s="290"/>
      <c r="Q141" s="290"/>
      <c r="R141" s="290"/>
      <c r="S141" s="290"/>
      <c r="T141" s="290"/>
      <c r="U141" s="290"/>
      <c r="V141" s="290"/>
      <c r="W141" s="290"/>
      <c r="X141" s="291"/>
      <c r="Y141" s="15"/>
      <c r="Z141" s="15"/>
      <c r="AA141" s="15"/>
      <c r="AB141" s="15"/>
      <c r="AC141" s="15"/>
      <c r="AD141" s="15"/>
      <c r="AE141" s="15"/>
      <c r="AT141" s="292" t="s">
        <v>304</v>
      </c>
      <c r="AU141" s="292" t="s">
        <v>88</v>
      </c>
      <c r="AV141" s="15" t="s">
        <v>86</v>
      </c>
      <c r="AW141" s="15" t="s">
        <v>5</v>
      </c>
      <c r="AX141" s="15" t="s">
        <v>78</v>
      </c>
      <c r="AY141" s="292" t="s">
        <v>167</v>
      </c>
    </row>
    <row r="142" s="15" customFormat="1">
      <c r="A142" s="15"/>
      <c r="B142" s="283"/>
      <c r="C142" s="284"/>
      <c r="D142" s="236" t="s">
        <v>304</v>
      </c>
      <c r="E142" s="285" t="s">
        <v>1</v>
      </c>
      <c r="F142" s="286" t="s">
        <v>3531</v>
      </c>
      <c r="G142" s="284"/>
      <c r="H142" s="285" t="s">
        <v>1</v>
      </c>
      <c r="I142" s="287"/>
      <c r="J142" s="287"/>
      <c r="K142" s="284"/>
      <c r="L142" s="284"/>
      <c r="M142" s="288"/>
      <c r="N142" s="289"/>
      <c r="O142" s="290"/>
      <c r="P142" s="290"/>
      <c r="Q142" s="290"/>
      <c r="R142" s="290"/>
      <c r="S142" s="290"/>
      <c r="T142" s="290"/>
      <c r="U142" s="290"/>
      <c r="V142" s="290"/>
      <c r="W142" s="290"/>
      <c r="X142" s="291"/>
      <c r="Y142" s="15"/>
      <c r="Z142" s="15"/>
      <c r="AA142" s="15"/>
      <c r="AB142" s="15"/>
      <c r="AC142" s="15"/>
      <c r="AD142" s="15"/>
      <c r="AE142" s="15"/>
      <c r="AT142" s="292" t="s">
        <v>304</v>
      </c>
      <c r="AU142" s="292" t="s">
        <v>88</v>
      </c>
      <c r="AV142" s="15" t="s">
        <v>86</v>
      </c>
      <c r="AW142" s="15" t="s">
        <v>5</v>
      </c>
      <c r="AX142" s="15" t="s">
        <v>78</v>
      </c>
      <c r="AY142" s="292" t="s">
        <v>167</v>
      </c>
    </row>
    <row r="143" s="2" customFormat="1" ht="33" customHeight="1">
      <c r="A143" s="39"/>
      <c r="B143" s="40"/>
      <c r="C143" s="222" t="s">
        <v>86</v>
      </c>
      <c r="D143" s="222" t="s">
        <v>169</v>
      </c>
      <c r="E143" s="223" t="s">
        <v>3532</v>
      </c>
      <c r="F143" s="224" t="s">
        <v>3533</v>
      </c>
      <c r="G143" s="225" t="s">
        <v>433</v>
      </c>
      <c r="H143" s="226">
        <v>585.20000000000005</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v>
      </c>
      <c r="X143" s="233">
        <f>W143*H143</f>
        <v>0</v>
      </c>
      <c r="Y143" s="39"/>
      <c r="Z143" s="39"/>
      <c r="AA143" s="39"/>
      <c r="AB143" s="39"/>
      <c r="AC143" s="39"/>
      <c r="AD143" s="39"/>
      <c r="AE143" s="39"/>
      <c r="AR143" s="234" t="s">
        <v>174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174</v>
      </c>
      <c r="BM143" s="234" t="s">
        <v>3534</v>
      </c>
    </row>
    <row r="144" s="2" customFormat="1">
      <c r="A144" s="39"/>
      <c r="B144" s="40"/>
      <c r="C144" s="41"/>
      <c r="D144" s="236" t="s">
        <v>176</v>
      </c>
      <c r="E144" s="41"/>
      <c r="F144" s="237" t="s">
        <v>3535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3536</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13" customFormat="1">
      <c r="A146" s="13"/>
      <c r="B146" s="244"/>
      <c r="C146" s="245"/>
      <c r="D146" s="236" t="s">
        <v>304</v>
      </c>
      <c r="E146" s="268" t="s">
        <v>1</v>
      </c>
      <c r="F146" s="246" t="s">
        <v>3537</v>
      </c>
      <c r="G146" s="245"/>
      <c r="H146" s="247">
        <v>585.20000000000005</v>
      </c>
      <c r="I146" s="248"/>
      <c r="J146" s="248"/>
      <c r="K146" s="245"/>
      <c r="L146" s="245"/>
      <c r="M146" s="249"/>
      <c r="N146" s="250"/>
      <c r="O146" s="251"/>
      <c r="P146" s="251"/>
      <c r="Q146" s="251"/>
      <c r="R146" s="251"/>
      <c r="S146" s="251"/>
      <c r="T146" s="251"/>
      <c r="U146" s="251"/>
      <c r="V146" s="251"/>
      <c r="W146" s="251"/>
      <c r="X146" s="252"/>
      <c r="Y146" s="13"/>
      <c r="Z146" s="13"/>
      <c r="AA146" s="13"/>
      <c r="AB146" s="13"/>
      <c r="AC146" s="13"/>
      <c r="AD146" s="13"/>
      <c r="AE146" s="13"/>
      <c r="AT146" s="253" t="s">
        <v>304</v>
      </c>
      <c r="AU146" s="253" t="s">
        <v>88</v>
      </c>
      <c r="AV146" s="13" t="s">
        <v>88</v>
      </c>
      <c r="AW146" s="13" t="s">
        <v>5</v>
      </c>
      <c r="AX146" s="13" t="s">
        <v>86</v>
      </c>
      <c r="AY146" s="253" t="s">
        <v>167</v>
      </c>
    </row>
    <row r="147" s="15" customFormat="1">
      <c r="A147" s="15"/>
      <c r="B147" s="283"/>
      <c r="C147" s="284"/>
      <c r="D147" s="236" t="s">
        <v>304</v>
      </c>
      <c r="E147" s="285" t="s">
        <v>1</v>
      </c>
      <c r="F147" s="286" t="s">
        <v>3530</v>
      </c>
      <c r="G147" s="284"/>
      <c r="H147" s="285" t="s">
        <v>1</v>
      </c>
      <c r="I147" s="287"/>
      <c r="J147" s="287"/>
      <c r="K147" s="284"/>
      <c r="L147" s="284"/>
      <c r="M147" s="288"/>
      <c r="N147" s="289"/>
      <c r="O147" s="290"/>
      <c r="P147" s="290"/>
      <c r="Q147" s="290"/>
      <c r="R147" s="290"/>
      <c r="S147" s="290"/>
      <c r="T147" s="290"/>
      <c r="U147" s="290"/>
      <c r="V147" s="290"/>
      <c r="W147" s="290"/>
      <c r="X147" s="291"/>
      <c r="Y147" s="15"/>
      <c r="Z147" s="15"/>
      <c r="AA147" s="15"/>
      <c r="AB147" s="15"/>
      <c r="AC147" s="15"/>
      <c r="AD147" s="15"/>
      <c r="AE147" s="15"/>
      <c r="AT147" s="292" t="s">
        <v>304</v>
      </c>
      <c r="AU147" s="292" t="s">
        <v>88</v>
      </c>
      <c r="AV147" s="15" t="s">
        <v>86</v>
      </c>
      <c r="AW147" s="15" t="s">
        <v>5</v>
      </c>
      <c r="AX147" s="15" t="s">
        <v>78</v>
      </c>
      <c r="AY147" s="292" t="s">
        <v>167</v>
      </c>
    </row>
    <row r="148" s="15" customFormat="1">
      <c r="A148" s="15"/>
      <c r="B148" s="283"/>
      <c r="C148" s="284"/>
      <c r="D148" s="236" t="s">
        <v>304</v>
      </c>
      <c r="E148" s="285" t="s">
        <v>1</v>
      </c>
      <c r="F148" s="286" t="s">
        <v>3538</v>
      </c>
      <c r="G148" s="284"/>
      <c r="H148" s="285" t="s">
        <v>1</v>
      </c>
      <c r="I148" s="287"/>
      <c r="J148" s="287"/>
      <c r="K148" s="284"/>
      <c r="L148" s="284"/>
      <c r="M148" s="288"/>
      <c r="N148" s="289"/>
      <c r="O148" s="290"/>
      <c r="P148" s="290"/>
      <c r="Q148" s="290"/>
      <c r="R148" s="290"/>
      <c r="S148" s="290"/>
      <c r="T148" s="290"/>
      <c r="U148" s="290"/>
      <c r="V148" s="290"/>
      <c r="W148" s="290"/>
      <c r="X148" s="291"/>
      <c r="Y148" s="15"/>
      <c r="Z148" s="15"/>
      <c r="AA148" s="15"/>
      <c r="AB148" s="15"/>
      <c r="AC148" s="15"/>
      <c r="AD148" s="15"/>
      <c r="AE148" s="15"/>
      <c r="AT148" s="292" t="s">
        <v>304</v>
      </c>
      <c r="AU148" s="292" t="s">
        <v>88</v>
      </c>
      <c r="AV148" s="15" t="s">
        <v>86</v>
      </c>
      <c r="AW148" s="15" t="s">
        <v>5</v>
      </c>
      <c r="AX148" s="15" t="s">
        <v>78</v>
      </c>
      <c r="AY148" s="292" t="s">
        <v>167</v>
      </c>
    </row>
    <row r="149" s="2" customFormat="1" ht="24.15" customHeight="1">
      <c r="A149" s="39"/>
      <c r="B149" s="40"/>
      <c r="C149" s="222" t="s">
        <v>201</v>
      </c>
      <c r="D149" s="222" t="s">
        <v>169</v>
      </c>
      <c r="E149" s="223" t="s">
        <v>2048</v>
      </c>
      <c r="F149" s="224" t="s">
        <v>2049</v>
      </c>
      <c r="G149" s="225" t="s">
        <v>433</v>
      </c>
      <c r="H149" s="226">
        <v>300.07999999999998</v>
      </c>
      <c r="I149" s="227"/>
      <c r="J149" s="227"/>
      <c r="K149" s="228">
        <f>ROUND(P149*H149,2)</f>
        <v>0</v>
      </c>
      <c r="L149" s="224" t="s">
        <v>478</v>
      </c>
      <c r="M149" s="45"/>
      <c r="N149" s="229" t="s">
        <v>1</v>
      </c>
      <c r="O149" s="230" t="s">
        <v>41</v>
      </c>
      <c r="P149" s="231">
        <f>I149+J149</f>
        <v>0</v>
      </c>
      <c r="Q149" s="231">
        <f>ROUND(I149*H149,2)</f>
        <v>0</v>
      </c>
      <c r="R149" s="231">
        <f>ROUND(J149*H149,2)</f>
        <v>0</v>
      </c>
      <c r="S149" s="92"/>
      <c r="T149" s="232">
        <f>S149*H149</f>
        <v>0</v>
      </c>
      <c r="U149" s="232">
        <v>0</v>
      </c>
      <c r="V149" s="232">
        <f>U149*H149</f>
        <v>0</v>
      </c>
      <c r="W149" s="232">
        <v>0</v>
      </c>
      <c r="X149" s="233">
        <f>W149*H149</f>
        <v>0</v>
      </c>
      <c r="Y149" s="39"/>
      <c r="Z149" s="39"/>
      <c r="AA149" s="39"/>
      <c r="AB149" s="39"/>
      <c r="AC149" s="39"/>
      <c r="AD149" s="39"/>
      <c r="AE149" s="39"/>
      <c r="AR149" s="234" t="s">
        <v>174</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174</v>
      </c>
      <c r="BM149" s="234" t="s">
        <v>3539</v>
      </c>
    </row>
    <row r="150" s="2" customFormat="1">
      <c r="A150" s="39"/>
      <c r="B150" s="40"/>
      <c r="C150" s="41"/>
      <c r="D150" s="236" t="s">
        <v>176</v>
      </c>
      <c r="E150" s="41"/>
      <c r="F150" s="237" t="s">
        <v>3540</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2" customFormat="1">
      <c r="A151" s="39"/>
      <c r="B151" s="40"/>
      <c r="C151" s="41"/>
      <c r="D151" s="241" t="s">
        <v>178</v>
      </c>
      <c r="E151" s="41"/>
      <c r="F151" s="242" t="s">
        <v>3541</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178</v>
      </c>
      <c r="AU151" s="18" t="s">
        <v>88</v>
      </c>
    </row>
    <row r="152" s="13" customFormat="1">
      <c r="A152" s="13"/>
      <c r="B152" s="244"/>
      <c r="C152" s="245"/>
      <c r="D152" s="236" t="s">
        <v>304</v>
      </c>
      <c r="E152" s="268" t="s">
        <v>1</v>
      </c>
      <c r="F152" s="246" t="s">
        <v>3542</v>
      </c>
      <c r="G152" s="245"/>
      <c r="H152" s="247">
        <v>264</v>
      </c>
      <c r="I152" s="248"/>
      <c r="J152" s="248"/>
      <c r="K152" s="245"/>
      <c r="L152" s="245"/>
      <c r="M152" s="249"/>
      <c r="N152" s="250"/>
      <c r="O152" s="251"/>
      <c r="P152" s="251"/>
      <c r="Q152" s="251"/>
      <c r="R152" s="251"/>
      <c r="S152" s="251"/>
      <c r="T152" s="251"/>
      <c r="U152" s="251"/>
      <c r="V152" s="251"/>
      <c r="W152" s="251"/>
      <c r="X152" s="252"/>
      <c r="Y152" s="13"/>
      <c r="Z152" s="13"/>
      <c r="AA152" s="13"/>
      <c r="AB152" s="13"/>
      <c r="AC152" s="13"/>
      <c r="AD152" s="13"/>
      <c r="AE152" s="13"/>
      <c r="AT152" s="253" t="s">
        <v>304</v>
      </c>
      <c r="AU152" s="253" t="s">
        <v>88</v>
      </c>
      <c r="AV152" s="13" t="s">
        <v>88</v>
      </c>
      <c r="AW152" s="13" t="s">
        <v>5</v>
      </c>
      <c r="AX152" s="13" t="s">
        <v>78</v>
      </c>
      <c r="AY152" s="253" t="s">
        <v>167</v>
      </c>
    </row>
    <row r="153" s="15" customFormat="1">
      <c r="A153" s="15"/>
      <c r="B153" s="283"/>
      <c r="C153" s="284"/>
      <c r="D153" s="236" t="s">
        <v>304</v>
      </c>
      <c r="E153" s="285" t="s">
        <v>1</v>
      </c>
      <c r="F153" s="286" t="s">
        <v>3543</v>
      </c>
      <c r="G153" s="284"/>
      <c r="H153" s="285" t="s">
        <v>1</v>
      </c>
      <c r="I153" s="287"/>
      <c r="J153" s="287"/>
      <c r="K153" s="284"/>
      <c r="L153" s="284"/>
      <c r="M153" s="288"/>
      <c r="N153" s="289"/>
      <c r="O153" s="290"/>
      <c r="P153" s="290"/>
      <c r="Q153" s="290"/>
      <c r="R153" s="290"/>
      <c r="S153" s="290"/>
      <c r="T153" s="290"/>
      <c r="U153" s="290"/>
      <c r="V153" s="290"/>
      <c r="W153" s="290"/>
      <c r="X153" s="291"/>
      <c r="Y153" s="15"/>
      <c r="Z153" s="15"/>
      <c r="AA153" s="15"/>
      <c r="AB153" s="15"/>
      <c r="AC153" s="15"/>
      <c r="AD153" s="15"/>
      <c r="AE153" s="15"/>
      <c r="AT153" s="292" t="s">
        <v>304</v>
      </c>
      <c r="AU153" s="292" t="s">
        <v>88</v>
      </c>
      <c r="AV153" s="15" t="s">
        <v>86</v>
      </c>
      <c r="AW153" s="15" t="s">
        <v>5</v>
      </c>
      <c r="AX153" s="15" t="s">
        <v>78</v>
      </c>
      <c r="AY153" s="292" t="s">
        <v>167</v>
      </c>
    </row>
    <row r="154" s="13" customFormat="1">
      <c r="A154" s="13"/>
      <c r="B154" s="244"/>
      <c r="C154" s="245"/>
      <c r="D154" s="236" t="s">
        <v>304</v>
      </c>
      <c r="E154" s="268" t="s">
        <v>1</v>
      </c>
      <c r="F154" s="246" t="s">
        <v>3544</v>
      </c>
      <c r="G154" s="245"/>
      <c r="H154" s="247">
        <v>13.199999999999999</v>
      </c>
      <c r="I154" s="248"/>
      <c r="J154" s="248"/>
      <c r="K154" s="245"/>
      <c r="L154" s="245"/>
      <c r="M154" s="249"/>
      <c r="N154" s="250"/>
      <c r="O154" s="251"/>
      <c r="P154" s="251"/>
      <c r="Q154" s="251"/>
      <c r="R154" s="251"/>
      <c r="S154" s="251"/>
      <c r="T154" s="251"/>
      <c r="U154" s="251"/>
      <c r="V154" s="251"/>
      <c r="W154" s="251"/>
      <c r="X154" s="252"/>
      <c r="Y154" s="13"/>
      <c r="Z154" s="13"/>
      <c r="AA154" s="13"/>
      <c r="AB154" s="13"/>
      <c r="AC154" s="13"/>
      <c r="AD154" s="13"/>
      <c r="AE154" s="13"/>
      <c r="AT154" s="253" t="s">
        <v>304</v>
      </c>
      <c r="AU154" s="253" t="s">
        <v>88</v>
      </c>
      <c r="AV154" s="13" t="s">
        <v>88</v>
      </c>
      <c r="AW154" s="13" t="s">
        <v>5</v>
      </c>
      <c r="AX154" s="13" t="s">
        <v>78</v>
      </c>
      <c r="AY154" s="253" t="s">
        <v>167</v>
      </c>
    </row>
    <row r="155" s="15" customFormat="1">
      <c r="A155" s="15"/>
      <c r="B155" s="283"/>
      <c r="C155" s="284"/>
      <c r="D155" s="236" t="s">
        <v>304</v>
      </c>
      <c r="E155" s="285" t="s">
        <v>1</v>
      </c>
      <c r="F155" s="286" t="s">
        <v>3545</v>
      </c>
      <c r="G155" s="284"/>
      <c r="H155" s="285" t="s">
        <v>1</v>
      </c>
      <c r="I155" s="287"/>
      <c r="J155" s="287"/>
      <c r="K155" s="284"/>
      <c r="L155" s="284"/>
      <c r="M155" s="288"/>
      <c r="N155" s="289"/>
      <c r="O155" s="290"/>
      <c r="P155" s="290"/>
      <c r="Q155" s="290"/>
      <c r="R155" s="290"/>
      <c r="S155" s="290"/>
      <c r="T155" s="290"/>
      <c r="U155" s="290"/>
      <c r="V155" s="290"/>
      <c r="W155" s="290"/>
      <c r="X155" s="291"/>
      <c r="Y155" s="15"/>
      <c r="Z155" s="15"/>
      <c r="AA155" s="15"/>
      <c r="AB155" s="15"/>
      <c r="AC155" s="15"/>
      <c r="AD155" s="15"/>
      <c r="AE155" s="15"/>
      <c r="AT155" s="292" t="s">
        <v>304</v>
      </c>
      <c r="AU155" s="292" t="s">
        <v>88</v>
      </c>
      <c r="AV155" s="15" t="s">
        <v>86</v>
      </c>
      <c r="AW155" s="15" t="s">
        <v>5</v>
      </c>
      <c r="AX155" s="15" t="s">
        <v>78</v>
      </c>
      <c r="AY155" s="292" t="s">
        <v>167</v>
      </c>
    </row>
    <row r="156" s="13" customFormat="1">
      <c r="A156" s="13"/>
      <c r="B156" s="244"/>
      <c r="C156" s="245"/>
      <c r="D156" s="236" t="s">
        <v>304</v>
      </c>
      <c r="E156" s="268" t="s">
        <v>1</v>
      </c>
      <c r="F156" s="246" t="s">
        <v>3546</v>
      </c>
      <c r="G156" s="245"/>
      <c r="H156" s="247">
        <v>22.879999999999999</v>
      </c>
      <c r="I156" s="248"/>
      <c r="J156" s="248"/>
      <c r="K156" s="245"/>
      <c r="L156" s="245"/>
      <c r="M156" s="249"/>
      <c r="N156" s="250"/>
      <c r="O156" s="251"/>
      <c r="P156" s="251"/>
      <c r="Q156" s="251"/>
      <c r="R156" s="251"/>
      <c r="S156" s="251"/>
      <c r="T156" s="251"/>
      <c r="U156" s="251"/>
      <c r="V156" s="251"/>
      <c r="W156" s="251"/>
      <c r="X156" s="252"/>
      <c r="Y156" s="13"/>
      <c r="Z156" s="13"/>
      <c r="AA156" s="13"/>
      <c r="AB156" s="13"/>
      <c r="AC156" s="13"/>
      <c r="AD156" s="13"/>
      <c r="AE156" s="13"/>
      <c r="AT156" s="253" t="s">
        <v>304</v>
      </c>
      <c r="AU156" s="253" t="s">
        <v>88</v>
      </c>
      <c r="AV156" s="13" t="s">
        <v>88</v>
      </c>
      <c r="AW156" s="13" t="s">
        <v>5</v>
      </c>
      <c r="AX156" s="13" t="s">
        <v>78</v>
      </c>
      <c r="AY156" s="253" t="s">
        <v>167</v>
      </c>
    </row>
    <row r="157" s="15" customFormat="1">
      <c r="A157" s="15"/>
      <c r="B157" s="283"/>
      <c r="C157" s="284"/>
      <c r="D157" s="236" t="s">
        <v>304</v>
      </c>
      <c r="E157" s="285" t="s">
        <v>1</v>
      </c>
      <c r="F157" s="286" t="s">
        <v>3518</v>
      </c>
      <c r="G157" s="284"/>
      <c r="H157" s="285" t="s">
        <v>1</v>
      </c>
      <c r="I157" s="287"/>
      <c r="J157" s="287"/>
      <c r="K157" s="284"/>
      <c r="L157" s="284"/>
      <c r="M157" s="288"/>
      <c r="N157" s="289"/>
      <c r="O157" s="290"/>
      <c r="P157" s="290"/>
      <c r="Q157" s="290"/>
      <c r="R157" s="290"/>
      <c r="S157" s="290"/>
      <c r="T157" s="290"/>
      <c r="U157" s="290"/>
      <c r="V157" s="290"/>
      <c r="W157" s="290"/>
      <c r="X157" s="291"/>
      <c r="Y157" s="15"/>
      <c r="Z157" s="15"/>
      <c r="AA157" s="15"/>
      <c r="AB157" s="15"/>
      <c r="AC157" s="15"/>
      <c r="AD157" s="15"/>
      <c r="AE157" s="15"/>
      <c r="AT157" s="292" t="s">
        <v>304</v>
      </c>
      <c r="AU157" s="292" t="s">
        <v>88</v>
      </c>
      <c r="AV157" s="15" t="s">
        <v>86</v>
      </c>
      <c r="AW157" s="15" t="s">
        <v>5</v>
      </c>
      <c r="AX157" s="15" t="s">
        <v>78</v>
      </c>
      <c r="AY157" s="292" t="s">
        <v>167</v>
      </c>
    </row>
    <row r="158" s="14" customFormat="1">
      <c r="A158" s="14"/>
      <c r="B158" s="269"/>
      <c r="C158" s="270"/>
      <c r="D158" s="236" t="s">
        <v>304</v>
      </c>
      <c r="E158" s="271" t="s">
        <v>1</v>
      </c>
      <c r="F158" s="272" t="s">
        <v>1231</v>
      </c>
      <c r="G158" s="270"/>
      <c r="H158" s="273">
        <v>300.07999999999998</v>
      </c>
      <c r="I158" s="274"/>
      <c r="J158" s="274"/>
      <c r="K158" s="270"/>
      <c r="L158" s="270"/>
      <c r="M158" s="275"/>
      <c r="N158" s="276"/>
      <c r="O158" s="277"/>
      <c r="P158" s="277"/>
      <c r="Q158" s="277"/>
      <c r="R158" s="277"/>
      <c r="S158" s="277"/>
      <c r="T158" s="277"/>
      <c r="U158" s="277"/>
      <c r="V158" s="277"/>
      <c r="W158" s="277"/>
      <c r="X158" s="278"/>
      <c r="Y158" s="14"/>
      <c r="Z158" s="14"/>
      <c r="AA158" s="14"/>
      <c r="AB158" s="14"/>
      <c r="AC158" s="14"/>
      <c r="AD158" s="14"/>
      <c r="AE158" s="14"/>
      <c r="AT158" s="279" t="s">
        <v>304</v>
      </c>
      <c r="AU158" s="279" t="s">
        <v>88</v>
      </c>
      <c r="AV158" s="14" t="s">
        <v>174</v>
      </c>
      <c r="AW158" s="14" t="s">
        <v>5</v>
      </c>
      <c r="AX158" s="14" t="s">
        <v>86</v>
      </c>
      <c r="AY158" s="279" t="s">
        <v>167</v>
      </c>
    </row>
    <row r="159" s="2" customFormat="1">
      <c r="A159" s="39"/>
      <c r="B159" s="40"/>
      <c r="C159" s="222" t="s">
        <v>88</v>
      </c>
      <c r="D159" s="222" t="s">
        <v>169</v>
      </c>
      <c r="E159" s="223" t="s">
        <v>2081</v>
      </c>
      <c r="F159" s="224" t="s">
        <v>2082</v>
      </c>
      <c r="G159" s="225" t="s">
        <v>172</v>
      </c>
      <c r="H159" s="226">
        <v>1540</v>
      </c>
      <c r="I159" s="227"/>
      <c r="J159" s="227"/>
      <c r="K159" s="228">
        <f>ROUND(P159*H159,2)</f>
        <v>0</v>
      </c>
      <c r="L159" s="224" t="s">
        <v>478</v>
      </c>
      <c r="M159" s="45"/>
      <c r="N159" s="229" t="s">
        <v>1</v>
      </c>
      <c r="O159" s="230" t="s">
        <v>41</v>
      </c>
      <c r="P159" s="231">
        <f>I159+J159</f>
        <v>0</v>
      </c>
      <c r="Q159" s="231">
        <f>ROUND(I159*H159,2)</f>
        <v>0</v>
      </c>
      <c r="R159" s="231">
        <f>ROUND(J159*H159,2)</f>
        <v>0</v>
      </c>
      <c r="S159" s="92"/>
      <c r="T159" s="232">
        <f>S159*H159</f>
        <v>0</v>
      </c>
      <c r="U159" s="232">
        <v>0.00084000000000000003</v>
      </c>
      <c r="V159" s="232">
        <f>U159*H159</f>
        <v>1.2936000000000001</v>
      </c>
      <c r="W159" s="232">
        <v>0</v>
      </c>
      <c r="X159" s="233">
        <f>W159*H159</f>
        <v>0</v>
      </c>
      <c r="Y159" s="39"/>
      <c r="Z159" s="39"/>
      <c r="AA159" s="39"/>
      <c r="AB159" s="39"/>
      <c r="AC159" s="39"/>
      <c r="AD159" s="39"/>
      <c r="AE159" s="39"/>
      <c r="AR159" s="234" t="s">
        <v>174</v>
      </c>
      <c r="AT159" s="234" t="s">
        <v>169</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174</v>
      </c>
      <c r="BM159" s="234" t="s">
        <v>3547</v>
      </c>
    </row>
    <row r="160" s="2" customFormat="1">
      <c r="A160" s="39"/>
      <c r="B160" s="40"/>
      <c r="C160" s="41"/>
      <c r="D160" s="236" t="s">
        <v>176</v>
      </c>
      <c r="E160" s="41"/>
      <c r="F160" s="237" t="s">
        <v>3548</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176</v>
      </c>
      <c r="AU160" s="18" t="s">
        <v>88</v>
      </c>
    </row>
    <row r="161" s="2" customFormat="1">
      <c r="A161" s="39"/>
      <c r="B161" s="40"/>
      <c r="C161" s="41"/>
      <c r="D161" s="241" t="s">
        <v>178</v>
      </c>
      <c r="E161" s="41"/>
      <c r="F161" s="242" t="s">
        <v>3549</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178</v>
      </c>
      <c r="AU161" s="18" t="s">
        <v>88</v>
      </c>
    </row>
    <row r="162" s="13" customFormat="1">
      <c r="A162" s="13"/>
      <c r="B162" s="244"/>
      <c r="C162" s="245"/>
      <c r="D162" s="236" t="s">
        <v>304</v>
      </c>
      <c r="E162" s="268" t="s">
        <v>1</v>
      </c>
      <c r="F162" s="246" t="s">
        <v>3550</v>
      </c>
      <c r="G162" s="245"/>
      <c r="H162" s="247">
        <v>1540</v>
      </c>
      <c r="I162" s="248"/>
      <c r="J162" s="248"/>
      <c r="K162" s="245"/>
      <c r="L162" s="245"/>
      <c r="M162" s="249"/>
      <c r="N162" s="250"/>
      <c r="O162" s="251"/>
      <c r="P162" s="251"/>
      <c r="Q162" s="251"/>
      <c r="R162" s="251"/>
      <c r="S162" s="251"/>
      <c r="T162" s="251"/>
      <c r="U162" s="251"/>
      <c r="V162" s="251"/>
      <c r="W162" s="251"/>
      <c r="X162" s="252"/>
      <c r="Y162" s="13"/>
      <c r="Z162" s="13"/>
      <c r="AA162" s="13"/>
      <c r="AB162" s="13"/>
      <c r="AC162" s="13"/>
      <c r="AD162" s="13"/>
      <c r="AE162" s="13"/>
      <c r="AT162" s="253" t="s">
        <v>304</v>
      </c>
      <c r="AU162" s="253" t="s">
        <v>88</v>
      </c>
      <c r="AV162" s="13" t="s">
        <v>88</v>
      </c>
      <c r="AW162" s="13" t="s">
        <v>5</v>
      </c>
      <c r="AX162" s="13" t="s">
        <v>86</v>
      </c>
      <c r="AY162" s="253" t="s">
        <v>167</v>
      </c>
    </row>
    <row r="163" s="2" customFormat="1" ht="24.15" customHeight="1">
      <c r="A163" s="39"/>
      <c r="B163" s="40"/>
      <c r="C163" s="222" t="s">
        <v>188</v>
      </c>
      <c r="D163" s="222" t="s">
        <v>169</v>
      </c>
      <c r="E163" s="223" t="s">
        <v>2087</v>
      </c>
      <c r="F163" s="224" t="s">
        <v>2088</v>
      </c>
      <c r="G163" s="225" t="s">
        <v>172</v>
      </c>
      <c r="H163" s="226">
        <v>1540</v>
      </c>
      <c r="I163" s="227"/>
      <c r="J163" s="227"/>
      <c r="K163" s="228">
        <f>ROUND(P163*H163,2)</f>
        <v>0</v>
      </c>
      <c r="L163" s="224" t="s">
        <v>478</v>
      </c>
      <c r="M163" s="45"/>
      <c r="N163" s="229"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3551</v>
      </c>
    </row>
    <row r="164" s="2" customFormat="1">
      <c r="A164" s="39"/>
      <c r="B164" s="40"/>
      <c r="C164" s="41"/>
      <c r="D164" s="236" t="s">
        <v>176</v>
      </c>
      <c r="E164" s="41"/>
      <c r="F164" s="237" t="s">
        <v>3552</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3553</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2" customFormat="1" ht="24.15" customHeight="1">
      <c r="A166" s="39"/>
      <c r="B166" s="40"/>
      <c r="C166" s="222" t="s">
        <v>227</v>
      </c>
      <c r="D166" s="222" t="s">
        <v>169</v>
      </c>
      <c r="E166" s="223" t="s">
        <v>3554</v>
      </c>
      <c r="F166" s="224" t="s">
        <v>3555</v>
      </c>
      <c r="G166" s="225" t="s">
        <v>433</v>
      </c>
      <c r="H166" s="226">
        <v>431.19999999999999</v>
      </c>
      <c r="I166" s="227"/>
      <c r="J166" s="227"/>
      <c r="K166" s="228">
        <f>ROUND(P166*H166,2)</f>
        <v>0</v>
      </c>
      <c r="L166" s="224" t="s">
        <v>1</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174</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174</v>
      </c>
      <c r="BM166" s="234" t="s">
        <v>3556</v>
      </c>
    </row>
    <row r="167" s="2" customFormat="1">
      <c r="A167" s="39"/>
      <c r="B167" s="40"/>
      <c r="C167" s="41"/>
      <c r="D167" s="236" t="s">
        <v>176</v>
      </c>
      <c r="E167" s="41"/>
      <c r="F167" s="237" t="s">
        <v>3555</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13" customFormat="1">
      <c r="A168" s="13"/>
      <c r="B168" s="244"/>
      <c r="C168" s="245"/>
      <c r="D168" s="236" t="s">
        <v>304</v>
      </c>
      <c r="E168" s="268" t="s">
        <v>1</v>
      </c>
      <c r="F168" s="246" t="s">
        <v>3557</v>
      </c>
      <c r="G168" s="245"/>
      <c r="H168" s="247">
        <v>431.19999999999999</v>
      </c>
      <c r="I168" s="248"/>
      <c r="J168" s="248"/>
      <c r="K168" s="245"/>
      <c r="L168" s="245"/>
      <c r="M168" s="249"/>
      <c r="N168" s="250"/>
      <c r="O168" s="251"/>
      <c r="P168" s="251"/>
      <c r="Q168" s="251"/>
      <c r="R168" s="251"/>
      <c r="S168" s="251"/>
      <c r="T168" s="251"/>
      <c r="U168" s="251"/>
      <c r="V168" s="251"/>
      <c r="W168" s="251"/>
      <c r="X168" s="252"/>
      <c r="Y168" s="13"/>
      <c r="Z168" s="13"/>
      <c r="AA168" s="13"/>
      <c r="AB168" s="13"/>
      <c r="AC168" s="13"/>
      <c r="AD168" s="13"/>
      <c r="AE168" s="13"/>
      <c r="AT168" s="253" t="s">
        <v>304</v>
      </c>
      <c r="AU168" s="253" t="s">
        <v>88</v>
      </c>
      <c r="AV168" s="13" t="s">
        <v>88</v>
      </c>
      <c r="AW168" s="13" t="s">
        <v>5</v>
      </c>
      <c r="AX168" s="13" t="s">
        <v>86</v>
      </c>
      <c r="AY168" s="253" t="s">
        <v>167</v>
      </c>
    </row>
    <row r="169" s="15" customFormat="1">
      <c r="A169" s="15"/>
      <c r="B169" s="283"/>
      <c r="C169" s="284"/>
      <c r="D169" s="236" t="s">
        <v>304</v>
      </c>
      <c r="E169" s="285" t="s">
        <v>1</v>
      </c>
      <c r="F169" s="286" t="s">
        <v>3558</v>
      </c>
      <c r="G169" s="284"/>
      <c r="H169" s="285" t="s">
        <v>1</v>
      </c>
      <c r="I169" s="287"/>
      <c r="J169" s="287"/>
      <c r="K169" s="284"/>
      <c r="L169" s="284"/>
      <c r="M169" s="288"/>
      <c r="N169" s="289"/>
      <c r="O169" s="290"/>
      <c r="P169" s="290"/>
      <c r="Q169" s="290"/>
      <c r="R169" s="290"/>
      <c r="S169" s="290"/>
      <c r="T169" s="290"/>
      <c r="U169" s="290"/>
      <c r="V169" s="290"/>
      <c r="W169" s="290"/>
      <c r="X169" s="291"/>
      <c r="Y169" s="15"/>
      <c r="Z169" s="15"/>
      <c r="AA169" s="15"/>
      <c r="AB169" s="15"/>
      <c r="AC169" s="15"/>
      <c r="AD169" s="15"/>
      <c r="AE169" s="15"/>
      <c r="AT169" s="292" t="s">
        <v>304</v>
      </c>
      <c r="AU169" s="292" t="s">
        <v>88</v>
      </c>
      <c r="AV169" s="15" t="s">
        <v>86</v>
      </c>
      <c r="AW169" s="15" t="s">
        <v>5</v>
      </c>
      <c r="AX169" s="15" t="s">
        <v>78</v>
      </c>
      <c r="AY169" s="292" t="s">
        <v>167</v>
      </c>
    </row>
    <row r="170" s="2" customFormat="1" ht="24.15" customHeight="1">
      <c r="A170" s="39"/>
      <c r="B170" s="40"/>
      <c r="C170" s="222" t="s">
        <v>257</v>
      </c>
      <c r="D170" s="222" t="s">
        <v>169</v>
      </c>
      <c r="E170" s="223" t="s">
        <v>3559</v>
      </c>
      <c r="F170" s="224" t="s">
        <v>3560</v>
      </c>
      <c r="G170" s="225" t="s">
        <v>433</v>
      </c>
      <c r="H170" s="226">
        <v>171.68299999999999</v>
      </c>
      <c r="I170" s="227"/>
      <c r="J170" s="227"/>
      <c r="K170" s="228">
        <f>ROUND(P170*H170,2)</f>
        <v>0</v>
      </c>
      <c r="L170" s="224" t="s">
        <v>1</v>
      </c>
      <c r="M170" s="45"/>
      <c r="N170" s="229" t="s">
        <v>1</v>
      </c>
      <c r="O170" s="230" t="s">
        <v>41</v>
      </c>
      <c r="P170" s="231">
        <f>I170+J170</f>
        <v>0</v>
      </c>
      <c r="Q170" s="231">
        <f>ROUND(I170*H170,2)</f>
        <v>0</v>
      </c>
      <c r="R170" s="231">
        <f>ROUND(J170*H170,2)</f>
        <v>0</v>
      </c>
      <c r="S170" s="92"/>
      <c r="T170" s="232">
        <f>S170*H170</f>
        <v>0</v>
      </c>
      <c r="U170" s="232">
        <v>0</v>
      </c>
      <c r="V170" s="232">
        <f>U170*H170</f>
        <v>0</v>
      </c>
      <c r="W170" s="232">
        <v>0</v>
      </c>
      <c r="X170" s="233">
        <f>W170*H170</f>
        <v>0</v>
      </c>
      <c r="Y170" s="39"/>
      <c r="Z170" s="39"/>
      <c r="AA170" s="39"/>
      <c r="AB170" s="39"/>
      <c r="AC170" s="39"/>
      <c r="AD170" s="39"/>
      <c r="AE170" s="39"/>
      <c r="AR170" s="234" t="s">
        <v>174</v>
      </c>
      <c r="AT170" s="234" t="s">
        <v>169</v>
      </c>
      <c r="AU170" s="234" t="s">
        <v>88</v>
      </c>
      <c r="AY170" s="18" t="s">
        <v>167</v>
      </c>
      <c r="BE170" s="235">
        <f>IF(O170="základní",K170,0)</f>
        <v>0</v>
      </c>
      <c r="BF170" s="235">
        <f>IF(O170="snížená",K170,0)</f>
        <v>0</v>
      </c>
      <c r="BG170" s="235">
        <f>IF(O170="zákl. přenesená",K170,0)</f>
        <v>0</v>
      </c>
      <c r="BH170" s="235">
        <f>IF(O170="sníž. přenesená",K170,0)</f>
        <v>0</v>
      </c>
      <c r="BI170" s="235">
        <f>IF(O170="nulová",K170,0)</f>
        <v>0</v>
      </c>
      <c r="BJ170" s="18" t="s">
        <v>86</v>
      </c>
      <c r="BK170" s="235">
        <f>ROUND(P170*H170,2)</f>
        <v>0</v>
      </c>
      <c r="BL170" s="18" t="s">
        <v>174</v>
      </c>
      <c r="BM170" s="234" t="s">
        <v>3561</v>
      </c>
    </row>
    <row r="171" s="2" customFormat="1">
      <c r="A171" s="39"/>
      <c r="B171" s="40"/>
      <c r="C171" s="41"/>
      <c r="D171" s="236" t="s">
        <v>176</v>
      </c>
      <c r="E171" s="41"/>
      <c r="F171" s="237" t="s">
        <v>3560</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176</v>
      </c>
      <c r="AU171" s="18" t="s">
        <v>88</v>
      </c>
    </row>
    <row r="172" s="13" customFormat="1">
      <c r="A172" s="13"/>
      <c r="B172" s="244"/>
      <c r="C172" s="245"/>
      <c r="D172" s="236" t="s">
        <v>304</v>
      </c>
      <c r="E172" s="268" t="s">
        <v>1</v>
      </c>
      <c r="F172" s="246" t="s">
        <v>3562</v>
      </c>
      <c r="G172" s="245"/>
      <c r="H172" s="247">
        <v>171.68299999999999</v>
      </c>
      <c r="I172" s="248"/>
      <c r="J172" s="248"/>
      <c r="K172" s="245"/>
      <c r="L172" s="245"/>
      <c r="M172" s="249"/>
      <c r="N172" s="250"/>
      <c r="O172" s="251"/>
      <c r="P172" s="251"/>
      <c r="Q172" s="251"/>
      <c r="R172" s="251"/>
      <c r="S172" s="251"/>
      <c r="T172" s="251"/>
      <c r="U172" s="251"/>
      <c r="V172" s="251"/>
      <c r="W172" s="251"/>
      <c r="X172" s="252"/>
      <c r="Y172" s="13"/>
      <c r="Z172" s="13"/>
      <c r="AA172" s="13"/>
      <c r="AB172" s="13"/>
      <c r="AC172" s="13"/>
      <c r="AD172" s="13"/>
      <c r="AE172" s="13"/>
      <c r="AT172" s="253" t="s">
        <v>304</v>
      </c>
      <c r="AU172" s="253" t="s">
        <v>88</v>
      </c>
      <c r="AV172" s="13" t="s">
        <v>88</v>
      </c>
      <c r="AW172" s="13" t="s">
        <v>5</v>
      </c>
      <c r="AX172" s="13" t="s">
        <v>86</v>
      </c>
      <c r="AY172" s="253" t="s">
        <v>167</v>
      </c>
    </row>
    <row r="173" s="15" customFormat="1">
      <c r="A173" s="15"/>
      <c r="B173" s="283"/>
      <c r="C173" s="284"/>
      <c r="D173" s="236" t="s">
        <v>304</v>
      </c>
      <c r="E173" s="285" t="s">
        <v>1</v>
      </c>
      <c r="F173" s="286" t="s">
        <v>3563</v>
      </c>
      <c r="G173" s="284"/>
      <c r="H173" s="285" t="s">
        <v>1</v>
      </c>
      <c r="I173" s="287"/>
      <c r="J173" s="287"/>
      <c r="K173" s="284"/>
      <c r="L173" s="284"/>
      <c r="M173" s="288"/>
      <c r="N173" s="289"/>
      <c r="O173" s="290"/>
      <c r="P173" s="290"/>
      <c r="Q173" s="290"/>
      <c r="R173" s="290"/>
      <c r="S173" s="290"/>
      <c r="T173" s="290"/>
      <c r="U173" s="290"/>
      <c r="V173" s="290"/>
      <c r="W173" s="290"/>
      <c r="X173" s="291"/>
      <c r="Y173" s="15"/>
      <c r="Z173" s="15"/>
      <c r="AA173" s="15"/>
      <c r="AB173" s="15"/>
      <c r="AC173" s="15"/>
      <c r="AD173" s="15"/>
      <c r="AE173" s="15"/>
      <c r="AT173" s="292" t="s">
        <v>304</v>
      </c>
      <c r="AU173" s="292" t="s">
        <v>88</v>
      </c>
      <c r="AV173" s="15" t="s">
        <v>86</v>
      </c>
      <c r="AW173" s="15" t="s">
        <v>5</v>
      </c>
      <c r="AX173" s="15" t="s">
        <v>78</v>
      </c>
      <c r="AY173" s="292" t="s">
        <v>167</v>
      </c>
    </row>
    <row r="174" s="2" customFormat="1" ht="33" customHeight="1">
      <c r="A174" s="39"/>
      <c r="B174" s="40"/>
      <c r="C174" s="222" t="s">
        <v>9</v>
      </c>
      <c r="D174" s="222" t="s">
        <v>169</v>
      </c>
      <c r="E174" s="223" t="s">
        <v>3564</v>
      </c>
      <c r="F174" s="224" t="s">
        <v>3565</v>
      </c>
      <c r="G174" s="225" t="s">
        <v>433</v>
      </c>
      <c r="H174" s="226">
        <v>1716.8299999999999</v>
      </c>
      <c r="I174" s="227"/>
      <c r="J174" s="227"/>
      <c r="K174" s="228">
        <f>ROUND(P174*H174,2)</f>
        <v>0</v>
      </c>
      <c r="L174" s="224" t="s">
        <v>1</v>
      </c>
      <c r="M174" s="45"/>
      <c r="N174" s="229" t="s">
        <v>1</v>
      </c>
      <c r="O174" s="230" t="s">
        <v>41</v>
      </c>
      <c r="P174" s="231">
        <f>I174+J174</f>
        <v>0</v>
      </c>
      <c r="Q174" s="231">
        <f>ROUND(I174*H174,2)</f>
        <v>0</v>
      </c>
      <c r="R174" s="231">
        <f>ROUND(J174*H174,2)</f>
        <v>0</v>
      </c>
      <c r="S174" s="92"/>
      <c r="T174" s="232">
        <f>S174*H174</f>
        <v>0</v>
      </c>
      <c r="U174" s="232">
        <v>0</v>
      </c>
      <c r="V174" s="232">
        <f>U174*H174</f>
        <v>0</v>
      </c>
      <c r="W174" s="232">
        <v>0</v>
      </c>
      <c r="X174" s="233">
        <f>W174*H174</f>
        <v>0</v>
      </c>
      <c r="Y174" s="39"/>
      <c r="Z174" s="39"/>
      <c r="AA174" s="39"/>
      <c r="AB174" s="39"/>
      <c r="AC174" s="39"/>
      <c r="AD174" s="39"/>
      <c r="AE174" s="39"/>
      <c r="AR174" s="234" t="s">
        <v>174</v>
      </c>
      <c r="AT174" s="234" t="s">
        <v>169</v>
      </c>
      <c r="AU174" s="234" t="s">
        <v>88</v>
      </c>
      <c r="AY174" s="18" t="s">
        <v>167</v>
      </c>
      <c r="BE174" s="235">
        <f>IF(O174="základní",K174,0)</f>
        <v>0</v>
      </c>
      <c r="BF174" s="235">
        <f>IF(O174="snížená",K174,0)</f>
        <v>0</v>
      </c>
      <c r="BG174" s="235">
        <f>IF(O174="zákl. přenesená",K174,0)</f>
        <v>0</v>
      </c>
      <c r="BH174" s="235">
        <f>IF(O174="sníž. přenesená",K174,0)</f>
        <v>0</v>
      </c>
      <c r="BI174" s="235">
        <f>IF(O174="nulová",K174,0)</f>
        <v>0</v>
      </c>
      <c r="BJ174" s="18" t="s">
        <v>86</v>
      </c>
      <c r="BK174" s="235">
        <f>ROUND(P174*H174,2)</f>
        <v>0</v>
      </c>
      <c r="BL174" s="18" t="s">
        <v>174</v>
      </c>
      <c r="BM174" s="234" t="s">
        <v>3566</v>
      </c>
    </row>
    <row r="175" s="2" customFormat="1">
      <c r="A175" s="39"/>
      <c r="B175" s="40"/>
      <c r="C175" s="41"/>
      <c r="D175" s="236" t="s">
        <v>176</v>
      </c>
      <c r="E175" s="41"/>
      <c r="F175" s="237" t="s">
        <v>3565</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176</v>
      </c>
      <c r="AU175" s="18" t="s">
        <v>88</v>
      </c>
    </row>
    <row r="176" s="13" customFormat="1">
      <c r="A176" s="13"/>
      <c r="B176" s="244"/>
      <c r="C176" s="245"/>
      <c r="D176" s="236" t="s">
        <v>304</v>
      </c>
      <c r="E176" s="268" t="s">
        <v>1</v>
      </c>
      <c r="F176" s="246" t="s">
        <v>3567</v>
      </c>
      <c r="G176" s="245"/>
      <c r="H176" s="247">
        <v>1716.8299999999999</v>
      </c>
      <c r="I176" s="248"/>
      <c r="J176" s="248"/>
      <c r="K176" s="245"/>
      <c r="L176" s="245"/>
      <c r="M176" s="249"/>
      <c r="N176" s="250"/>
      <c r="O176" s="251"/>
      <c r="P176" s="251"/>
      <c r="Q176" s="251"/>
      <c r="R176" s="251"/>
      <c r="S176" s="251"/>
      <c r="T176" s="251"/>
      <c r="U176" s="251"/>
      <c r="V176" s="251"/>
      <c r="W176" s="251"/>
      <c r="X176" s="252"/>
      <c r="Y176" s="13"/>
      <c r="Z176" s="13"/>
      <c r="AA176" s="13"/>
      <c r="AB176" s="13"/>
      <c r="AC176" s="13"/>
      <c r="AD176" s="13"/>
      <c r="AE176" s="13"/>
      <c r="AT176" s="253" t="s">
        <v>304</v>
      </c>
      <c r="AU176" s="253" t="s">
        <v>88</v>
      </c>
      <c r="AV176" s="13" t="s">
        <v>88</v>
      </c>
      <c r="AW176" s="13" t="s">
        <v>5</v>
      </c>
      <c r="AX176" s="13" t="s">
        <v>86</v>
      </c>
      <c r="AY176" s="253" t="s">
        <v>167</v>
      </c>
    </row>
    <row r="177" s="15" customFormat="1">
      <c r="A177" s="15"/>
      <c r="B177" s="283"/>
      <c r="C177" s="284"/>
      <c r="D177" s="236" t="s">
        <v>304</v>
      </c>
      <c r="E177" s="285" t="s">
        <v>1</v>
      </c>
      <c r="F177" s="286" t="s">
        <v>3568</v>
      </c>
      <c r="G177" s="284"/>
      <c r="H177" s="285" t="s">
        <v>1</v>
      </c>
      <c r="I177" s="287"/>
      <c r="J177" s="287"/>
      <c r="K177" s="284"/>
      <c r="L177" s="284"/>
      <c r="M177" s="288"/>
      <c r="N177" s="289"/>
      <c r="O177" s="290"/>
      <c r="P177" s="290"/>
      <c r="Q177" s="290"/>
      <c r="R177" s="290"/>
      <c r="S177" s="290"/>
      <c r="T177" s="290"/>
      <c r="U177" s="290"/>
      <c r="V177" s="290"/>
      <c r="W177" s="290"/>
      <c r="X177" s="291"/>
      <c r="Y177" s="15"/>
      <c r="Z177" s="15"/>
      <c r="AA177" s="15"/>
      <c r="AB177" s="15"/>
      <c r="AC177" s="15"/>
      <c r="AD177" s="15"/>
      <c r="AE177" s="15"/>
      <c r="AT177" s="292" t="s">
        <v>304</v>
      </c>
      <c r="AU177" s="292" t="s">
        <v>88</v>
      </c>
      <c r="AV177" s="15" t="s">
        <v>86</v>
      </c>
      <c r="AW177" s="15" t="s">
        <v>5</v>
      </c>
      <c r="AX177" s="15" t="s">
        <v>78</v>
      </c>
      <c r="AY177" s="292" t="s">
        <v>167</v>
      </c>
    </row>
    <row r="178" s="2" customFormat="1" ht="24.15" customHeight="1">
      <c r="A178" s="39"/>
      <c r="B178" s="40"/>
      <c r="C178" s="222" t="s">
        <v>268</v>
      </c>
      <c r="D178" s="222" t="s">
        <v>169</v>
      </c>
      <c r="E178" s="223" t="s">
        <v>3569</v>
      </c>
      <c r="F178" s="224" t="s">
        <v>3570</v>
      </c>
      <c r="G178" s="225" t="s">
        <v>348</v>
      </c>
      <c r="H178" s="226">
        <v>309.029</v>
      </c>
      <c r="I178" s="227"/>
      <c r="J178" s="227"/>
      <c r="K178" s="228">
        <f>ROUND(P178*H178,2)</f>
        <v>0</v>
      </c>
      <c r="L178" s="224" t="s">
        <v>1</v>
      </c>
      <c r="M178" s="45"/>
      <c r="N178" s="229" t="s">
        <v>1</v>
      </c>
      <c r="O178" s="230" t="s">
        <v>41</v>
      </c>
      <c r="P178" s="231">
        <f>I178+J178</f>
        <v>0</v>
      </c>
      <c r="Q178" s="231">
        <f>ROUND(I178*H178,2)</f>
        <v>0</v>
      </c>
      <c r="R178" s="231">
        <f>ROUND(J178*H178,2)</f>
        <v>0</v>
      </c>
      <c r="S178" s="92"/>
      <c r="T178" s="232">
        <f>S178*H178</f>
        <v>0</v>
      </c>
      <c r="U178" s="232">
        <v>0</v>
      </c>
      <c r="V178" s="232">
        <f>U178*H178</f>
        <v>0</v>
      </c>
      <c r="W178" s="232">
        <v>0</v>
      </c>
      <c r="X178" s="233">
        <f>W178*H178</f>
        <v>0</v>
      </c>
      <c r="Y178" s="39"/>
      <c r="Z178" s="39"/>
      <c r="AA178" s="39"/>
      <c r="AB178" s="39"/>
      <c r="AC178" s="39"/>
      <c r="AD178" s="39"/>
      <c r="AE178" s="39"/>
      <c r="AR178" s="234" t="s">
        <v>174</v>
      </c>
      <c r="AT178" s="234" t="s">
        <v>169</v>
      </c>
      <c r="AU178" s="234" t="s">
        <v>88</v>
      </c>
      <c r="AY178" s="18" t="s">
        <v>167</v>
      </c>
      <c r="BE178" s="235">
        <f>IF(O178="základní",K178,0)</f>
        <v>0</v>
      </c>
      <c r="BF178" s="235">
        <f>IF(O178="snížená",K178,0)</f>
        <v>0</v>
      </c>
      <c r="BG178" s="235">
        <f>IF(O178="zákl. přenesená",K178,0)</f>
        <v>0</v>
      </c>
      <c r="BH178" s="235">
        <f>IF(O178="sníž. přenesená",K178,0)</f>
        <v>0</v>
      </c>
      <c r="BI178" s="235">
        <f>IF(O178="nulová",K178,0)</f>
        <v>0</v>
      </c>
      <c r="BJ178" s="18" t="s">
        <v>86</v>
      </c>
      <c r="BK178" s="235">
        <f>ROUND(P178*H178,2)</f>
        <v>0</v>
      </c>
      <c r="BL178" s="18" t="s">
        <v>174</v>
      </c>
      <c r="BM178" s="234" t="s">
        <v>3571</v>
      </c>
    </row>
    <row r="179" s="2" customFormat="1">
      <c r="A179" s="39"/>
      <c r="B179" s="40"/>
      <c r="C179" s="41"/>
      <c r="D179" s="236" t="s">
        <v>176</v>
      </c>
      <c r="E179" s="41"/>
      <c r="F179" s="237" t="s">
        <v>3570</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176</v>
      </c>
      <c r="AU179" s="18" t="s">
        <v>88</v>
      </c>
    </row>
    <row r="180" s="13" customFormat="1">
      <c r="A180" s="13"/>
      <c r="B180" s="244"/>
      <c r="C180" s="245"/>
      <c r="D180" s="236" t="s">
        <v>304</v>
      </c>
      <c r="E180" s="268" t="s">
        <v>1</v>
      </c>
      <c r="F180" s="246" t="s">
        <v>3572</v>
      </c>
      <c r="G180" s="245"/>
      <c r="H180" s="247">
        <v>309.029</v>
      </c>
      <c r="I180" s="248"/>
      <c r="J180" s="248"/>
      <c r="K180" s="245"/>
      <c r="L180" s="245"/>
      <c r="M180" s="249"/>
      <c r="N180" s="250"/>
      <c r="O180" s="251"/>
      <c r="P180" s="251"/>
      <c r="Q180" s="251"/>
      <c r="R180" s="251"/>
      <c r="S180" s="251"/>
      <c r="T180" s="251"/>
      <c r="U180" s="251"/>
      <c r="V180" s="251"/>
      <c r="W180" s="251"/>
      <c r="X180" s="252"/>
      <c r="Y180" s="13"/>
      <c r="Z180" s="13"/>
      <c r="AA180" s="13"/>
      <c r="AB180" s="13"/>
      <c r="AC180" s="13"/>
      <c r="AD180" s="13"/>
      <c r="AE180" s="13"/>
      <c r="AT180" s="253" t="s">
        <v>304</v>
      </c>
      <c r="AU180" s="253" t="s">
        <v>88</v>
      </c>
      <c r="AV180" s="13" t="s">
        <v>88</v>
      </c>
      <c r="AW180" s="13" t="s">
        <v>5</v>
      </c>
      <c r="AX180" s="13" t="s">
        <v>86</v>
      </c>
      <c r="AY180" s="253" t="s">
        <v>167</v>
      </c>
    </row>
    <row r="181" s="2" customFormat="1" ht="24.15" customHeight="1">
      <c r="A181" s="39"/>
      <c r="B181" s="40"/>
      <c r="C181" s="222" t="s">
        <v>251</v>
      </c>
      <c r="D181" s="222" t="s">
        <v>169</v>
      </c>
      <c r="E181" s="223" t="s">
        <v>3573</v>
      </c>
      <c r="F181" s="224" t="s">
        <v>2123</v>
      </c>
      <c r="G181" s="225" t="s">
        <v>433</v>
      </c>
      <c r="H181" s="226">
        <v>440</v>
      </c>
      <c r="I181" s="227"/>
      <c r="J181" s="227"/>
      <c r="K181" s="228">
        <f>ROUND(P181*H181,2)</f>
        <v>0</v>
      </c>
      <c r="L181" s="224" t="s">
        <v>1</v>
      </c>
      <c r="M181" s="45"/>
      <c r="N181" s="229" t="s">
        <v>1</v>
      </c>
      <c r="O181" s="230" t="s">
        <v>41</v>
      </c>
      <c r="P181" s="231">
        <f>I181+J181</f>
        <v>0</v>
      </c>
      <c r="Q181" s="231">
        <f>ROUND(I181*H181,2)</f>
        <v>0</v>
      </c>
      <c r="R181" s="231">
        <f>ROUND(J181*H181,2)</f>
        <v>0</v>
      </c>
      <c r="S181" s="92"/>
      <c r="T181" s="232">
        <f>S181*H181</f>
        <v>0</v>
      </c>
      <c r="U181" s="232">
        <v>0</v>
      </c>
      <c r="V181" s="232">
        <f>U181*H181</f>
        <v>0</v>
      </c>
      <c r="W181" s="232">
        <v>0</v>
      </c>
      <c r="X181" s="233">
        <f>W181*H181</f>
        <v>0</v>
      </c>
      <c r="Y181" s="39"/>
      <c r="Z181" s="39"/>
      <c r="AA181" s="39"/>
      <c r="AB181" s="39"/>
      <c r="AC181" s="39"/>
      <c r="AD181" s="39"/>
      <c r="AE181" s="39"/>
      <c r="AR181" s="234" t="s">
        <v>174</v>
      </c>
      <c r="AT181" s="234" t="s">
        <v>169</v>
      </c>
      <c r="AU181" s="234" t="s">
        <v>88</v>
      </c>
      <c r="AY181" s="18" t="s">
        <v>167</v>
      </c>
      <c r="BE181" s="235">
        <f>IF(O181="základní",K181,0)</f>
        <v>0</v>
      </c>
      <c r="BF181" s="235">
        <f>IF(O181="snížená",K181,0)</f>
        <v>0</v>
      </c>
      <c r="BG181" s="235">
        <f>IF(O181="zákl. přenesená",K181,0)</f>
        <v>0</v>
      </c>
      <c r="BH181" s="235">
        <f>IF(O181="sníž. přenesená",K181,0)</f>
        <v>0</v>
      </c>
      <c r="BI181" s="235">
        <f>IF(O181="nulová",K181,0)</f>
        <v>0</v>
      </c>
      <c r="BJ181" s="18" t="s">
        <v>86</v>
      </c>
      <c r="BK181" s="235">
        <f>ROUND(P181*H181,2)</f>
        <v>0</v>
      </c>
      <c r="BL181" s="18" t="s">
        <v>174</v>
      </c>
      <c r="BM181" s="234" t="s">
        <v>3574</v>
      </c>
    </row>
    <row r="182" s="2" customFormat="1">
      <c r="A182" s="39"/>
      <c r="B182" s="40"/>
      <c r="C182" s="41"/>
      <c r="D182" s="236" t="s">
        <v>176</v>
      </c>
      <c r="E182" s="41"/>
      <c r="F182" s="237" t="s">
        <v>2123</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176</v>
      </c>
      <c r="AU182" s="18" t="s">
        <v>88</v>
      </c>
    </row>
    <row r="183" s="13" customFormat="1">
      <c r="A183" s="13"/>
      <c r="B183" s="244"/>
      <c r="C183" s="245"/>
      <c r="D183" s="236" t="s">
        <v>304</v>
      </c>
      <c r="E183" s="268" t="s">
        <v>1</v>
      </c>
      <c r="F183" s="246" t="s">
        <v>3575</v>
      </c>
      <c r="G183" s="245"/>
      <c r="H183" s="247">
        <v>440</v>
      </c>
      <c r="I183" s="248"/>
      <c r="J183" s="248"/>
      <c r="K183" s="245"/>
      <c r="L183" s="245"/>
      <c r="M183" s="249"/>
      <c r="N183" s="250"/>
      <c r="O183" s="251"/>
      <c r="P183" s="251"/>
      <c r="Q183" s="251"/>
      <c r="R183" s="251"/>
      <c r="S183" s="251"/>
      <c r="T183" s="251"/>
      <c r="U183" s="251"/>
      <c r="V183" s="251"/>
      <c r="W183" s="251"/>
      <c r="X183" s="252"/>
      <c r="Y183" s="13"/>
      <c r="Z183" s="13"/>
      <c r="AA183" s="13"/>
      <c r="AB183" s="13"/>
      <c r="AC183" s="13"/>
      <c r="AD183" s="13"/>
      <c r="AE183" s="13"/>
      <c r="AT183" s="253" t="s">
        <v>304</v>
      </c>
      <c r="AU183" s="253" t="s">
        <v>88</v>
      </c>
      <c r="AV183" s="13" t="s">
        <v>88</v>
      </c>
      <c r="AW183" s="13" t="s">
        <v>5</v>
      </c>
      <c r="AX183" s="13" t="s">
        <v>86</v>
      </c>
      <c r="AY183" s="253" t="s">
        <v>167</v>
      </c>
    </row>
    <row r="184" s="15" customFormat="1">
      <c r="A184" s="15"/>
      <c r="B184" s="283"/>
      <c r="C184" s="284"/>
      <c r="D184" s="236" t="s">
        <v>304</v>
      </c>
      <c r="E184" s="285" t="s">
        <v>1</v>
      </c>
      <c r="F184" s="286" t="s">
        <v>3576</v>
      </c>
      <c r="G184" s="284"/>
      <c r="H184" s="285" t="s">
        <v>1</v>
      </c>
      <c r="I184" s="287"/>
      <c r="J184" s="287"/>
      <c r="K184" s="284"/>
      <c r="L184" s="284"/>
      <c r="M184" s="288"/>
      <c r="N184" s="289"/>
      <c r="O184" s="290"/>
      <c r="P184" s="290"/>
      <c r="Q184" s="290"/>
      <c r="R184" s="290"/>
      <c r="S184" s="290"/>
      <c r="T184" s="290"/>
      <c r="U184" s="290"/>
      <c r="V184" s="290"/>
      <c r="W184" s="290"/>
      <c r="X184" s="291"/>
      <c r="Y184" s="15"/>
      <c r="Z184" s="15"/>
      <c r="AA184" s="15"/>
      <c r="AB184" s="15"/>
      <c r="AC184" s="15"/>
      <c r="AD184" s="15"/>
      <c r="AE184" s="15"/>
      <c r="AT184" s="292" t="s">
        <v>304</v>
      </c>
      <c r="AU184" s="292" t="s">
        <v>88</v>
      </c>
      <c r="AV184" s="15" t="s">
        <v>86</v>
      </c>
      <c r="AW184" s="15" t="s">
        <v>5</v>
      </c>
      <c r="AX184" s="15" t="s">
        <v>78</v>
      </c>
      <c r="AY184" s="292" t="s">
        <v>167</v>
      </c>
    </row>
    <row r="185" s="2" customFormat="1" ht="24.15" customHeight="1">
      <c r="A185" s="39"/>
      <c r="B185" s="40"/>
      <c r="C185" s="222" t="s">
        <v>233</v>
      </c>
      <c r="D185" s="222" t="s">
        <v>169</v>
      </c>
      <c r="E185" s="223" t="s">
        <v>2141</v>
      </c>
      <c r="F185" s="224" t="s">
        <v>2142</v>
      </c>
      <c r="G185" s="225" t="s">
        <v>433</v>
      </c>
      <c r="H185" s="226">
        <v>127.68300000000001</v>
      </c>
      <c r="I185" s="227"/>
      <c r="J185" s="227"/>
      <c r="K185" s="228">
        <f>ROUND(P185*H185,2)</f>
        <v>0</v>
      </c>
      <c r="L185" s="224" t="s">
        <v>1</v>
      </c>
      <c r="M185" s="45"/>
      <c r="N185" s="229" t="s">
        <v>1</v>
      </c>
      <c r="O185" s="230" t="s">
        <v>41</v>
      </c>
      <c r="P185" s="231">
        <f>I185+J185</f>
        <v>0</v>
      </c>
      <c r="Q185" s="231">
        <f>ROUND(I185*H185,2)</f>
        <v>0</v>
      </c>
      <c r="R185" s="231">
        <f>ROUND(J185*H185,2)</f>
        <v>0</v>
      </c>
      <c r="S185" s="92"/>
      <c r="T185" s="232">
        <f>S185*H185</f>
        <v>0</v>
      </c>
      <c r="U185" s="232">
        <v>0</v>
      </c>
      <c r="V185" s="232">
        <f>U185*H185</f>
        <v>0</v>
      </c>
      <c r="W185" s="232">
        <v>0</v>
      </c>
      <c r="X185" s="233">
        <f>W185*H185</f>
        <v>0</v>
      </c>
      <c r="Y185" s="39"/>
      <c r="Z185" s="39"/>
      <c r="AA185" s="39"/>
      <c r="AB185" s="39"/>
      <c r="AC185" s="39"/>
      <c r="AD185" s="39"/>
      <c r="AE185" s="39"/>
      <c r="AR185" s="234" t="s">
        <v>174</v>
      </c>
      <c r="AT185" s="234" t="s">
        <v>169</v>
      </c>
      <c r="AU185" s="234" t="s">
        <v>88</v>
      </c>
      <c r="AY185" s="18" t="s">
        <v>167</v>
      </c>
      <c r="BE185" s="235">
        <f>IF(O185="základní",K185,0)</f>
        <v>0</v>
      </c>
      <c r="BF185" s="235">
        <f>IF(O185="snížená",K185,0)</f>
        <v>0</v>
      </c>
      <c r="BG185" s="235">
        <f>IF(O185="zákl. přenesená",K185,0)</f>
        <v>0</v>
      </c>
      <c r="BH185" s="235">
        <f>IF(O185="sníž. přenesená",K185,0)</f>
        <v>0</v>
      </c>
      <c r="BI185" s="235">
        <f>IF(O185="nulová",K185,0)</f>
        <v>0</v>
      </c>
      <c r="BJ185" s="18" t="s">
        <v>86</v>
      </c>
      <c r="BK185" s="235">
        <f>ROUND(P185*H185,2)</f>
        <v>0</v>
      </c>
      <c r="BL185" s="18" t="s">
        <v>174</v>
      </c>
      <c r="BM185" s="234" t="s">
        <v>3577</v>
      </c>
    </row>
    <row r="186" s="2" customFormat="1">
      <c r="A186" s="39"/>
      <c r="B186" s="40"/>
      <c r="C186" s="41"/>
      <c r="D186" s="236" t="s">
        <v>176</v>
      </c>
      <c r="E186" s="41"/>
      <c r="F186" s="237" t="s">
        <v>2142</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176</v>
      </c>
      <c r="AU186" s="18" t="s">
        <v>88</v>
      </c>
    </row>
    <row r="187" s="13" customFormat="1">
      <c r="A187" s="13"/>
      <c r="B187" s="244"/>
      <c r="C187" s="245"/>
      <c r="D187" s="236" t="s">
        <v>304</v>
      </c>
      <c r="E187" s="268" t="s">
        <v>1</v>
      </c>
      <c r="F187" s="246" t="s">
        <v>3578</v>
      </c>
      <c r="G187" s="245"/>
      <c r="H187" s="247">
        <v>127.68300000000001</v>
      </c>
      <c r="I187" s="248"/>
      <c r="J187" s="248"/>
      <c r="K187" s="245"/>
      <c r="L187" s="245"/>
      <c r="M187" s="249"/>
      <c r="N187" s="250"/>
      <c r="O187" s="251"/>
      <c r="P187" s="251"/>
      <c r="Q187" s="251"/>
      <c r="R187" s="251"/>
      <c r="S187" s="251"/>
      <c r="T187" s="251"/>
      <c r="U187" s="251"/>
      <c r="V187" s="251"/>
      <c r="W187" s="251"/>
      <c r="X187" s="252"/>
      <c r="Y187" s="13"/>
      <c r="Z187" s="13"/>
      <c r="AA187" s="13"/>
      <c r="AB187" s="13"/>
      <c r="AC187" s="13"/>
      <c r="AD187" s="13"/>
      <c r="AE187" s="13"/>
      <c r="AT187" s="253" t="s">
        <v>304</v>
      </c>
      <c r="AU187" s="253" t="s">
        <v>88</v>
      </c>
      <c r="AV187" s="13" t="s">
        <v>88</v>
      </c>
      <c r="AW187" s="13" t="s">
        <v>5</v>
      </c>
      <c r="AX187" s="13" t="s">
        <v>86</v>
      </c>
      <c r="AY187" s="253" t="s">
        <v>167</v>
      </c>
    </row>
    <row r="188" s="15" customFormat="1">
      <c r="A188" s="15"/>
      <c r="B188" s="283"/>
      <c r="C188" s="284"/>
      <c r="D188" s="236" t="s">
        <v>304</v>
      </c>
      <c r="E188" s="285" t="s">
        <v>1</v>
      </c>
      <c r="F188" s="286" t="s">
        <v>3579</v>
      </c>
      <c r="G188" s="284"/>
      <c r="H188" s="285" t="s">
        <v>1</v>
      </c>
      <c r="I188" s="287"/>
      <c r="J188" s="287"/>
      <c r="K188" s="284"/>
      <c r="L188" s="284"/>
      <c r="M188" s="288"/>
      <c r="N188" s="289"/>
      <c r="O188" s="290"/>
      <c r="P188" s="290"/>
      <c r="Q188" s="290"/>
      <c r="R188" s="290"/>
      <c r="S188" s="290"/>
      <c r="T188" s="290"/>
      <c r="U188" s="290"/>
      <c r="V188" s="290"/>
      <c r="W188" s="290"/>
      <c r="X188" s="291"/>
      <c r="Y188" s="15"/>
      <c r="Z188" s="15"/>
      <c r="AA188" s="15"/>
      <c r="AB188" s="15"/>
      <c r="AC188" s="15"/>
      <c r="AD188" s="15"/>
      <c r="AE188" s="15"/>
      <c r="AT188" s="292" t="s">
        <v>304</v>
      </c>
      <c r="AU188" s="292" t="s">
        <v>88</v>
      </c>
      <c r="AV188" s="15" t="s">
        <v>86</v>
      </c>
      <c r="AW188" s="15" t="s">
        <v>5</v>
      </c>
      <c r="AX188" s="15" t="s">
        <v>78</v>
      </c>
      <c r="AY188" s="292" t="s">
        <v>167</v>
      </c>
    </row>
    <row r="189" s="2" customFormat="1" ht="24.15" customHeight="1">
      <c r="A189" s="39"/>
      <c r="B189" s="40"/>
      <c r="C189" s="254" t="s">
        <v>239</v>
      </c>
      <c r="D189" s="254" t="s">
        <v>345</v>
      </c>
      <c r="E189" s="255" t="s">
        <v>3580</v>
      </c>
      <c r="F189" s="256" t="s">
        <v>3581</v>
      </c>
      <c r="G189" s="257" t="s">
        <v>348</v>
      </c>
      <c r="H189" s="258">
        <v>255.36600000000001</v>
      </c>
      <c r="I189" s="259"/>
      <c r="J189" s="260"/>
      <c r="K189" s="261">
        <f>ROUND(P189*H189,2)</f>
        <v>0</v>
      </c>
      <c r="L189" s="256" t="s">
        <v>478</v>
      </c>
      <c r="M189" s="262"/>
      <c r="N189" s="263" t="s">
        <v>1</v>
      </c>
      <c r="O189" s="230" t="s">
        <v>41</v>
      </c>
      <c r="P189" s="231">
        <f>I189+J189</f>
        <v>0</v>
      </c>
      <c r="Q189" s="231">
        <f>ROUND(I189*H189,2)</f>
        <v>0</v>
      </c>
      <c r="R189" s="231">
        <f>ROUND(J189*H189,2)</f>
        <v>0</v>
      </c>
      <c r="S189" s="92"/>
      <c r="T189" s="232">
        <f>S189*H189</f>
        <v>0</v>
      </c>
      <c r="U189" s="232">
        <v>1</v>
      </c>
      <c r="V189" s="232">
        <f>U189*H189</f>
        <v>255.36600000000001</v>
      </c>
      <c r="W189" s="232">
        <v>0</v>
      </c>
      <c r="X189" s="233">
        <f>W189*H189</f>
        <v>0</v>
      </c>
      <c r="Y189" s="39"/>
      <c r="Z189" s="39"/>
      <c r="AA189" s="39"/>
      <c r="AB189" s="39"/>
      <c r="AC189" s="39"/>
      <c r="AD189" s="39"/>
      <c r="AE189" s="39"/>
      <c r="AR189" s="234" t="s">
        <v>221</v>
      </c>
      <c r="AT189" s="234" t="s">
        <v>345</v>
      </c>
      <c r="AU189" s="234" t="s">
        <v>88</v>
      </c>
      <c r="AY189" s="18" t="s">
        <v>167</v>
      </c>
      <c r="BE189" s="235">
        <f>IF(O189="základní",K189,0)</f>
        <v>0</v>
      </c>
      <c r="BF189" s="235">
        <f>IF(O189="snížená",K189,0)</f>
        <v>0</v>
      </c>
      <c r="BG189" s="235">
        <f>IF(O189="zákl. přenesená",K189,0)</f>
        <v>0</v>
      </c>
      <c r="BH189" s="235">
        <f>IF(O189="sníž. přenesená",K189,0)</f>
        <v>0</v>
      </c>
      <c r="BI189" s="235">
        <f>IF(O189="nulová",K189,0)</f>
        <v>0</v>
      </c>
      <c r="BJ189" s="18" t="s">
        <v>86</v>
      </c>
      <c r="BK189" s="235">
        <f>ROUND(P189*H189,2)</f>
        <v>0</v>
      </c>
      <c r="BL189" s="18" t="s">
        <v>174</v>
      </c>
      <c r="BM189" s="234" t="s">
        <v>3582</v>
      </c>
    </row>
    <row r="190" s="2" customFormat="1">
      <c r="A190" s="39"/>
      <c r="B190" s="40"/>
      <c r="C190" s="41"/>
      <c r="D190" s="236" t="s">
        <v>176</v>
      </c>
      <c r="E190" s="41"/>
      <c r="F190" s="237" t="s">
        <v>3581</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176</v>
      </c>
      <c r="AU190" s="18" t="s">
        <v>88</v>
      </c>
    </row>
    <row r="191" s="13" customFormat="1">
      <c r="A191" s="13"/>
      <c r="B191" s="244"/>
      <c r="C191" s="245"/>
      <c r="D191" s="236" t="s">
        <v>304</v>
      </c>
      <c r="E191" s="268" t="s">
        <v>1</v>
      </c>
      <c r="F191" s="246" t="s">
        <v>3583</v>
      </c>
      <c r="G191" s="245"/>
      <c r="H191" s="247">
        <v>255.36600000000001</v>
      </c>
      <c r="I191" s="248"/>
      <c r="J191" s="248"/>
      <c r="K191" s="245"/>
      <c r="L191" s="245"/>
      <c r="M191" s="249"/>
      <c r="N191" s="250"/>
      <c r="O191" s="251"/>
      <c r="P191" s="251"/>
      <c r="Q191" s="251"/>
      <c r="R191" s="251"/>
      <c r="S191" s="251"/>
      <c r="T191" s="251"/>
      <c r="U191" s="251"/>
      <c r="V191" s="251"/>
      <c r="W191" s="251"/>
      <c r="X191" s="252"/>
      <c r="Y191" s="13"/>
      <c r="Z191" s="13"/>
      <c r="AA191" s="13"/>
      <c r="AB191" s="13"/>
      <c r="AC191" s="13"/>
      <c r="AD191" s="13"/>
      <c r="AE191" s="13"/>
      <c r="AT191" s="253" t="s">
        <v>304</v>
      </c>
      <c r="AU191" s="253" t="s">
        <v>88</v>
      </c>
      <c r="AV191" s="13" t="s">
        <v>88</v>
      </c>
      <c r="AW191" s="13" t="s">
        <v>5</v>
      </c>
      <c r="AX191" s="13" t="s">
        <v>86</v>
      </c>
      <c r="AY191" s="253" t="s">
        <v>167</v>
      </c>
    </row>
    <row r="192" s="15" customFormat="1">
      <c r="A192" s="15"/>
      <c r="B192" s="283"/>
      <c r="C192" s="284"/>
      <c r="D192" s="236" t="s">
        <v>304</v>
      </c>
      <c r="E192" s="285" t="s">
        <v>1</v>
      </c>
      <c r="F192" s="286" t="s">
        <v>3584</v>
      </c>
      <c r="G192" s="284"/>
      <c r="H192" s="285" t="s">
        <v>1</v>
      </c>
      <c r="I192" s="287"/>
      <c r="J192" s="287"/>
      <c r="K192" s="284"/>
      <c r="L192" s="284"/>
      <c r="M192" s="288"/>
      <c r="N192" s="289"/>
      <c r="O192" s="290"/>
      <c r="P192" s="290"/>
      <c r="Q192" s="290"/>
      <c r="R192" s="290"/>
      <c r="S192" s="290"/>
      <c r="T192" s="290"/>
      <c r="U192" s="290"/>
      <c r="V192" s="290"/>
      <c r="W192" s="290"/>
      <c r="X192" s="291"/>
      <c r="Y192" s="15"/>
      <c r="Z192" s="15"/>
      <c r="AA192" s="15"/>
      <c r="AB192" s="15"/>
      <c r="AC192" s="15"/>
      <c r="AD192" s="15"/>
      <c r="AE192" s="15"/>
      <c r="AT192" s="292" t="s">
        <v>304</v>
      </c>
      <c r="AU192" s="292" t="s">
        <v>88</v>
      </c>
      <c r="AV192" s="15" t="s">
        <v>86</v>
      </c>
      <c r="AW192" s="15" t="s">
        <v>5</v>
      </c>
      <c r="AX192" s="15" t="s">
        <v>78</v>
      </c>
      <c r="AY192" s="292" t="s">
        <v>167</v>
      </c>
    </row>
    <row r="193" s="12" customFormat="1" ht="22.8" customHeight="1">
      <c r="A193" s="12"/>
      <c r="B193" s="205"/>
      <c r="C193" s="206"/>
      <c r="D193" s="207" t="s">
        <v>77</v>
      </c>
      <c r="E193" s="220" t="s">
        <v>174</v>
      </c>
      <c r="F193" s="220" t="s">
        <v>848</v>
      </c>
      <c r="G193" s="206"/>
      <c r="H193" s="206"/>
      <c r="I193" s="209"/>
      <c r="J193" s="209"/>
      <c r="K193" s="221">
        <f>BK193</f>
        <v>0</v>
      </c>
      <c r="L193" s="206"/>
      <c r="M193" s="211"/>
      <c r="N193" s="212"/>
      <c r="O193" s="213"/>
      <c r="P193" s="213"/>
      <c r="Q193" s="214">
        <f>SUM(Q194:Q197)</f>
        <v>0</v>
      </c>
      <c r="R193" s="214">
        <f>SUM(R194:R197)</f>
        <v>0</v>
      </c>
      <c r="S193" s="213"/>
      <c r="T193" s="215">
        <f>SUM(T194:T197)</f>
        <v>0</v>
      </c>
      <c r="U193" s="213"/>
      <c r="V193" s="215">
        <f>SUM(V194:V197)</f>
        <v>0</v>
      </c>
      <c r="W193" s="213"/>
      <c r="X193" s="216">
        <f>SUM(X194:X197)</f>
        <v>0</v>
      </c>
      <c r="Y193" s="12"/>
      <c r="Z193" s="12"/>
      <c r="AA193" s="12"/>
      <c r="AB193" s="12"/>
      <c r="AC193" s="12"/>
      <c r="AD193" s="12"/>
      <c r="AE193" s="12"/>
      <c r="AR193" s="217" t="s">
        <v>86</v>
      </c>
      <c r="AT193" s="218" t="s">
        <v>77</v>
      </c>
      <c r="AU193" s="218" t="s">
        <v>86</v>
      </c>
      <c r="AY193" s="217" t="s">
        <v>167</v>
      </c>
      <c r="BK193" s="219">
        <f>SUM(BK194:BK197)</f>
        <v>0</v>
      </c>
    </row>
    <row r="194" s="2" customFormat="1" ht="16.5" customHeight="1">
      <c r="A194" s="39"/>
      <c r="B194" s="40"/>
      <c r="C194" s="222" t="s">
        <v>221</v>
      </c>
      <c r="D194" s="222" t="s">
        <v>169</v>
      </c>
      <c r="E194" s="223" t="s">
        <v>2158</v>
      </c>
      <c r="F194" s="224" t="s">
        <v>2159</v>
      </c>
      <c r="G194" s="225" t="s">
        <v>433</v>
      </c>
      <c r="H194" s="226">
        <v>44</v>
      </c>
      <c r="I194" s="227"/>
      <c r="J194" s="227"/>
      <c r="K194" s="228">
        <f>ROUND(P194*H194,2)</f>
        <v>0</v>
      </c>
      <c r="L194" s="224" t="s">
        <v>1</v>
      </c>
      <c r="M194" s="45"/>
      <c r="N194" s="229" t="s">
        <v>1</v>
      </c>
      <c r="O194" s="230" t="s">
        <v>41</v>
      </c>
      <c r="P194" s="231">
        <f>I194+J194</f>
        <v>0</v>
      </c>
      <c r="Q194" s="231">
        <f>ROUND(I194*H194,2)</f>
        <v>0</v>
      </c>
      <c r="R194" s="231">
        <f>ROUND(J194*H194,2)</f>
        <v>0</v>
      </c>
      <c r="S194" s="92"/>
      <c r="T194" s="232">
        <f>S194*H194</f>
        <v>0</v>
      </c>
      <c r="U194" s="232">
        <v>0</v>
      </c>
      <c r="V194" s="232">
        <f>U194*H194</f>
        <v>0</v>
      </c>
      <c r="W194" s="232">
        <v>0</v>
      </c>
      <c r="X194" s="233">
        <f>W194*H194</f>
        <v>0</v>
      </c>
      <c r="Y194" s="39"/>
      <c r="Z194" s="39"/>
      <c r="AA194" s="39"/>
      <c r="AB194" s="39"/>
      <c r="AC194" s="39"/>
      <c r="AD194" s="39"/>
      <c r="AE194" s="39"/>
      <c r="AR194" s="234" t="s">
        <v>174</v>
      </c>
      <c r="AT194" s="234" t="s">
        <v>169</v>
      </c>
      <c r="AU194" s="234" t="s">
        <v>88</v>
      </c>
      <c r="AY194" s="18" t="s">
        <v>167</v>
      </c>
      <c r="BE194" s="235">
        <f>IF(O194="základní",K194,0)</f>
        <v>0</v>
      </c>
      <c r="BF194" s="235">
        <f>IF(O194="snížená",K194,0)</f>
        <v>0</v>
      </c>
      <c r="BG194" s="235">
        <f>IF(O194="zákl. přenesená",K194,0)</f>
        <v>0</v>
      </c>
      <c r="BH194" s="235">
        <f>IF(O194="sníž. přenesená",K194,0)</f>
        <v>0</v>
      </c>
      <c r="BI194" s="235">
        <f>IF(O194="nulová",K194,0)</f>
        <v>0</v>
      </c>
      <c r="BJ194" s="18" t="s">
        <v>86</v>
      </c>
      <c r="BK194" s="235">
        <f>ROUND(P194*H194,2)</f>
        <v>0</v>
      </c>
      <c r="BL194" s="18" t="s">
        <v>174</v>
      </c>
      <c r="BM194" s="234" t="s">
        <v>3585</v>
      </c>
    </row>
    <row r="195" s="2" customFormat="1">
      <c r="A195" s="39"/>
      <c r="B195" s="40"/>
      <c r="C195" s="41"/>
      <c r="D195" s="236" t="s">
        <v>176</v>
      </c>
      <c r="E195" s="41"/>
      <c r="F195" s="237" t="s">
        <v>2159</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176</v>
      </c>
      <c r="AU195" s="18" t="s">
        <v>88</v>
      </c>
    </row>
    <row r="196" s="13" customFormat="1">
      <c r="A196" s="13"/>
      <c r="B196" s="244"/>
      <c r="C196" s="245"/>
      <c r="D196" s="236" t="s">
        <v>304</v>
      </c>
      <c r="E196" s="268" t="s">
        <v>1</v>
      </c>
      <c r="F196" s="246" t="s">
        <v>3586</v>
      </c>
      <c r="G196" s="245"/>
      <c r="H196" s="247">
        <v>44</v>
      </c>
      <c r="I196" s="248"/>
      <c r="J196" s="248"/>
      <c r="K196" s="245"/>
      <c r="L196" s="245"/>
      <c r="M196" s="249"/>
      <c r="N196" s="250"/>
      <c r="O196" s="251"/>
      <c r="P196" s="251"/>
      <c r="Q196" s="251"/>
      <c r="R196" s="251"/>
      <c r="S196" s="251"/>
      <c r="T196" s="251"/>
      <c r="U196" s="251"/>
      <c r="V196" s="251"/>
      <c r="W196" s="251"/>
      <c r="X196" s="252"/>
      <c r="Y196" s="13"/>
      <c r="Z196" s="13"/>
      <c r="AA196" s="13"/>
      <c r="AB196" s="13"/>
      <c r="AC196" s="13"/>
      <c r="AD196" s="13"/>
      <c r="AE196" s="13"/>
      <c r="AT196" s="253" t="s">
        <v>304</v>
      </c>
      <c r="AU196" s="253" t="s">
        <v>88</v>
      </c>
      <c r="AV196" s="13" t="s">
        <v>88</v>
      </c>
      <c r="AW196" s="13" t="s">
        <v>5</v>
      </c>
      <c r="AX196" s="13" t="s">
        <v>86</v>
      </c>
      <c r="AY196" s="253" t="s">
        <v>167</v>
      </c>
    </row>
    <row r="197" s="15" customFormat="1">
      <c r="A197" s="15"/>
      <c r="B197" s="283"/>
      <c r="C197" s="284"/>
      <c r="D197" s="236" t="s">
        <v>304</v>
      </c>
      <c r="E197" s="285" t="s">
        <v>1</v>
      </c>
      <c r="F197" s="286" t="s">
        <v>3587</v>
      </c>
      <c r="G197" s="284"/>
      <c r="H197" s="285" t="s">
        <v>1</v>
      </c>
      <c r="I197" s="287"/>
      <c r="J197" s="287"/>
      <c r="K197" s="284"/>
      <c r="L197" s="284"/>
      <c r="M197" s="288"/>
      <c r="N197" s="289"/>
      <c r="O197" s="290"/>
      <c r="P197" s="290"/>
      <c r="Q197" s="290"/>
      <c r="R197" s="290"/>
      <c r="S197" s="290"/>
      <c r="T197" s="290"/>
      <c r="U197" s="290"/>
      <c r="V197" s="290"/>
      <c r="W197" s="290"/>
      <c r="X197" s="291"/>
      <c r="Y197" s="15"/>
      <c r="Z197" s="15"/>
      <c r="AA197" s="15"/>
      <c r="AB197" s="15"/>
      <c r="AC197" s="15"/>
      <c r="AD197" s="15"/>
      <c r="AE197" s="15"/>
      <c r="AT197" s="292" t="s">
        <v>304</v>
      </c>
      <c r="AU197" s="292" t="s">
        <v>88</v>
      </c>
      <c r="AV197" s="15" t="s">
        <v>86</v>
      </c>
      <c r="AW197" s="15" t="s">
        <v>5</v>
      </c>
      <c r="AX197" s="15" t="s">
        <v>78</v>
      </c>
      <c r="AY197" s="292" t="s">
        <v>167</v>
      </c>
    </row>
    <row r="198" s="12" customFormat="1" ht="22.8" customHeight="1">
      <c r="A198" s="12"/>
      <c r="B198" s="205"/>
      <c r="C198" s="206"/>
      <c r="D198" s="207" t="s">
        <v>77</v>
      </c>
      <c r="E198" s="220" t="s">
        <v>1281</v>
      </c>
      <c r="F198" s="220" t="s">
        <v>1282</v>
      </c>
      <c r="G198" s="206"/>
      <c r="H198" s="206"/>
      <c r="I198" s="209"/>
      <c r="J198" s="209"/>
      <c r="K198" s="221">
        <f>BK198</f>
        <v>0</v>
      </c>
      <c r="L198" s="206"/>
      <c r="M198" s="211"/>
      <c r="N198" s="212"/>
      <c r="O198" s="213"/>
      <c r="P198" s="213"/>
      <c r="Q198" s="214">
        <f>SUM(Q199:Q200)</f>
        <v>0</v>
      </c>
      <c r="R198" s="214">
        <f>SUM(R199:R200)</f>
        <v>0</v>
      </c>
      <c r="S198" s="213"/>
      <c r="T198" s="215">
        <f>SUM(T199:T200)</f>
        <v>0</v>
      </c>
      <c r="U198" s="213"/>
      <c r="V198" s="215">
        <f>SUM(V199:V200)</f>
        <v>0</v>
      </c>
      <c r="W198" s="213"/>
      <c r="X198" s="216">
        <f>SUM(X199:X200)</f>
        <v>0</v>
      </c>
      <c r="Y198" s="12"/>
      <c r="Z198" s="12"/>
      <c r="AA198" s="12"/>
      <c r="AB198" s="12"/>
      <c r="AC198" s="12"/>
      <c r="AD198" s="12"/>
      <c r="AE198" s="12"/>
      <c r="AR198" s="217" t="s">
        <v>86</v>
      </c>
      <c r="AT198" s="218" t="s">
        <v>77</v>
      </c>
      <c r="AU198" s="218" t="s">
        <v>86</v>
      </c>
      <c r="AY198" s="217" t="s">
        <v>167</v>
      </c>
      <c r="BK198" s="219">
        <f>SUM(BK199:BK200)</f>
        <v>0</v>
      </c>
    </row>
    <row r="199" s="2" customFormat="1" ht="24.15" customHeight="1">
      <c r="A199" s="39"/>
      <c r="B199" s="40"/>
      <c r="C199" s="222" t="s">
        <v>274</v>
      </c>
      <c r="D199" s="222" t="s">
        <v>169</v>
      </c>
      <c r="E199" s="223" t="s">
        <v>2431</v>
      </c>
      <c r="F199" s="224" t="s">
        <v>2432</v>
      </c>
      <c r="G199" s="225" t="s">
        <v>348</v>
      </c>
      <c r="H199" s="226">
        <v>258.04700000000003</v>
      </c>
      <c r="I199" s="227"/>
      <c r="J199" s="227"/>
      <c r="K199" s="228">
        <f>ROUND(P199*H199,2)</f>
        <v>0</v>
      </c>
      <c r="L199" s="224" t="s">
        <v>1</v>
      </c>
      <c r="M199" s="45"/>
      <c r="N199" s="229" t="s">
        <v>1</v>
      </c>
      <c r="O199" s="230" t="s">
        <v>41</v>
      </c>
      <c r="P199" s="231">
        <f>I199+J199</f>
        <v>0</v>
      </c>
      <c r="Q199" s="231">
        <f>ROUND(I199*H199,2)</f>
        <v>0</v>
      </c>
      <c r="R199" s="231">
        <f>ROUND(J199*H199,2)</f>
        <v>0</v>
      </c>
      <c r="S199" s="92"/>
      <c r="T199" s="232">
        <f>S199*H199</f>
        <v>0</v>
      </c>
      <c r="U199" s="232">
        <v>0</v>
      </c>
      <c r="V199" s="232">
        <f>U199*H199</f>
        <v>0</v>
      </c>
      <c r="W199" s="232">
        <v>0</v>
      </c>
      <c r="X199" s="233">
        <f>W199*H199</f>
        <v>0</v>
      </c>
      <c r="Y199" s="39"/>
      <c r="Z199" s="39"/>
      <c r="AA199" s="39"/>
      <c r="AB199" s="39"/>
      <c r="AC199" s="39"/>
      <c r="AD199" s="39"/>
      <c r="AE199" s="39"/>
      <c r="AR199" s="234" t="s">
        <v>174</v>
      </c>
      <c r="AT199" s="234" t="s">
        <v>169</v>
      </c>
      <c r="AU199" s="234" t="s">
        <v>88</v>
      </c>
      <c r="AY199" s="18" t="s">
        <v>167</v>
      </c>
      <c r="BE199" s="235">
        <f>IF(O199="základní",K199,0)</f>
        <v>0</v>
      </c>
      <c r="BF199" s="235">
        <f>IF(O199="snížená",K199,0)</f>
        <v>0</v>
      </c>
      <c r="BG199" s="235">
        <f>IF(O199="zákl. přenesená",K199,0)</f>
        <v>0</v>
      </c>
      <c r="BH199" s="235">
        <f>IF(O199="sníž. přenesená",K199,0)</f>
        <v>0</v>
      </c>
      <c r="BI199" s="235">
        <f>IF(O199="nulová",K199,0)</f>
        <v>0</v>
      </c>
      <c r="BJ199" s="18" t="s">
        <v>86</v>
      </c>
      <c r="BK199" s="235">
        <f>ROUND(P199*H199,2)</f>
        <v>0</v>
      </c>
      <c r="BL199" s="18" t="s">
        <v>174</v>
      </c>
      <c r="BM199" s="234" t="s">
        <v>3588</v>
      </c>
    </row>
    <row r="200" s="2" customFormat="1">
      <c r="A200" s="39"/>
      <c r="B200" s="40"/>
      <c r="C200" s="41"/>
      <c r="D200" s="236" t="s">
        <v>176</v>
      </c>
      <c r="E200" s="41"/>
      <c r="F200" s="237" t="s">
        <v>2432</v>
      </c>
      <c r="G200" s="41"/>
      <c r="H200" s="41"/>
      <c r="I200" s="238"/>
      <c r="J200" s="238"/>
      <c r="K200" s="41"/>
      <c r="L200" s="41"/>
      <c r="M200" s="45"/>
      <c r="N200" s="264"/>
      <c r="O200" s="265"/>
      <c r="P200" s="266"/>
      <c r="Q200" s="266"/>
      <c r="R200" s="266"/>
      <c r="S200" s="266"/>
      <c r="T200" s="266"/>
      <c r="U200" s="266"/>
      <c r="V200" s="266"/>
      <c r="W200" s="266"/>
      <c r="X200" s="267"/>
      <c r="Y200" s="39"/>
      <c r="Z200" s="39"/>
      <c r="AA200" s="39"/>
      <c r="AB200" s="39"/>
      <c r="AC200" s="39"/>
      <c r="AD200" s="39"/>
      <c r="AE200" s="39"/>
      <c r="AT200" s="18" t="s">
        <v>176</v>
      </c>
      <c r="AU200" s="18" t="s">
        <v>88</v>
      </c>
    </row>
    <row r="201" s="2" customFormat="1" ht="6.96" customHeight="1">
      <c r="A201" s="39"/>
      <c r="B201" s="67"/>
      <c r="C201" s="68"/>
      <c r="D201" s="68"/>
      <c r="E201" s="68"/>
      <c r="F201" s="68"/>
      <c r="G201" s="68"/>
      <c r="H201" s="68"/>
      <c r="I201" s="68"/>
      <c r="J201" s="68"/>
      <c r="K201" s="68"/>
      <c r="L201" s="68"/>
      <c r="M201" s="45"/>
      <c r="N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wAnV6i6KPaWXVGWOzYXeDprmo8Sp7mQqY+J+j5n/0Qr4Nz54MLlmPWZDjYDRds/XlOs/WIYMc2YUMVZXhCpbFg==" hashValue="m2M9VeG9l08al5n6zrTi9tEqnjN244OdKGLZ4k+33zQ8ZuKGz0p0UXSIj4dyPg3DiscHSd0HE3Lk56nEQN/avw==" algorithmName="SHA-512" password="CC35"/>
  <autoFilter ref="C119:L200"/>
  <mergeCells count="9">
    <mergeCell ref="E7:H7"/>
    <mergeCell ref="E9:H9"/>
    <mergeCell ref="E18:H18"/>
    <mergeCell ref="E27:H27"/>
    <mergeCell ref="E85:H85"/>
    <mergeCell ref="E87:H87"/>
    <mergeCell ref="E110:H110"/>
    <mergeCell ref="E112:H112"/>
    <mergeCell ref="M2:Z2"/>
  </mergeCells>
  <hyperlinks>
    <hyperlink ref="F125" r:id="rId1" display="https://podminky.urs.cz/item/CS_URS_2023_02/119001405"/>
    <hyperlink ref="F130" r:id="rId2" display="https://podminky.urs.cz/item/CS_URS_2023_02/119001421"/>
    <hyperlink ref="F139" r:id="rId3" display="https://podminky.urs.cz/item/CS_URS_2023_02/132312121"/>
    <hyperlink ref="F145" r:id="rId4" display="https://podminky.urs.cz/item/CS_URS_2023_02/132351104"/>
    <hyperlink ref="F151" r:id="rId5" display="https://podminky.urs.cz/item/CS_URS_2023_02/139001101"/>
    <hyperlink ref="F161" r:id="rId6" display="https://podminky.urs.cz/item/CS_URS_2023_02/151101101"/>
    <hyperlink ref="F165" r:id="rId7" display="https://podminky.urs.cz/item/CS_URS_2023_02/151101111"/>
  </hyperlinks>
  <pageMargins left="0.39375" right="0.39375" top="0.39375" bottom="0.39375" header="0" footer="0"/>
  <pageSetup paperSize="9" orientation="portrait" blackAndWhite="1" fitToHeight="100"/>
  <headerFooter>
    <oddFooter>&amp;CStrana &amp;P z &amp;N</oddFooter>
  </headerFooter>
  <drawing r:id="rId8"/>
</worksheet>
</file>

<file path=docProps/core.xml><?xml version="1.0" encoding="utf-8"?>
<cp:coreProperties xmlns:dc="http://purl.org/dc/elements/1.1/" xmlns:dcterms="http://purl.org/dc/terms/" xmlns:xsi="http://www.w3.org/2001/XMLSchema-instance" xmlns:cp="http://schemas.openxmlformats.org/package/2006/metadata/core-properties">
  <dc:creator>Z4-LACYK\Václav Lacyk</dc:creator>
  <cp:lastModifiedBy>Z4-LACYK\Václav Lacyk</cp:lastModifiedBy>
  <dcterms:created xsi:type="dcterms:W3CDTF">2024-02-13T07:25:52Z</dcterms:created>
  <dcterms:modified xsi:type="dcterms:W3CDTF">2024-02-13T07:26:17Z</dcterms:modified>
</cp:coreProperties>
</file>