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240307.14.1 - rekostrukce..." sheetId="2" r:id="rId2"/>
    <sheet name="240307.14.2 - rekostrukce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'240307.14.1 - rekostrukce...'!$C$91:$K$305</definedName>
    <definedName name="_xlnm.Print_Area" localSheetId="1">'240307.14.1 - rekostrukce...'!$C$4:$J$39,'240307.14.1 - rekostrukce...'!$C$45:$J$73,'240307.14.1 - rekostrukce...'!$C$79:$K$305</definedName>
    <definedName name="_xlnm.Print_Titles" localSheetId="1">'240307.14.1 - rekostrukce...'!$91:$91</definedName>
    <definedName name="_xlnm._FilterDatabase" localSheetId="2" hidden="1">'240307.14.2 - rekostrukce...'!$C$91:$K$300</definedName>
    <definedName name="_xlnm.Print_Area" localSheetId="2">'240307.14.2 - rekostrukce...'!$C$4:$J$39,'240307.14.2 - rekostrukce...'!$C$45:$J$73,'240307.14.2 - rekostrukce...'!$C$79:$K$300</definedName>
    <definedName name="_xlnm.Print_Titles" localSheetId="2">'240307.14.2 - rekostrukce...'!$91:$91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298"/>
  <c r="BH298"/>
  <c r="BG298"/>
  <c r="BF298"/>
  <c r="T298"/>
  <c r="T297"/>
  <c r="R298"/>
  <c r="R297"/>
  <c r="P298"/>
  <c r="P297"/>
  <c r="BI294"/>
  <c r="BH294"/>
  <c r="BG294"/>
  <c r="BF294"/>
  <c r="T294"/>
  <c r="T293"/>
  <c r="T292"/>
  <c r="R294"/>
  <c r="R293"/>
  <c r="R292"/>
  <c r="P294"/>
  <c r="P293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75"/>
  <c r="BH275"/>
  <c r="BG275"/>
  <c r="BF275"/>
  <c r="T275"/>
  <c r="R275"/>
  <c r="P275"/>
  <c r="BI272"/>
  <c r="BH272"/>
  <c r="BG272"/>
  <c r="BF272"/>
  <c r="T272"/>
  <c r="R272"/>
  <c r="P272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48"/>
  <c r="BH248"/>
  <c r="BG248"/>
  <c r="BF248"/>
  <c r="T248"/>
  <c r="R248"/>
  <c r="P248"/>
  <c r="BI242"/>
  <c r="BH242"/>
  <c r="BG242"/>
  <c r="BF242"/>
  <c r="T242"/>
  <c r="R242"/>
  <c r="P242"/>
  <c r="BI237"/>
  <c r="BH237"/>
  <c r="BG237"/>
  <c r="BF237"/>
  <c r="T237"/>
  <c r="R237"/>
  <c r="P237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R222"/>
  <c r="P222"/>
  <c r="BI220"/>
  <c r="BH220"/>
  <c r="BG220"/>
  <c r="BF220"/>
  <c r="T220"/>
  <c r="R220"/>
  <c r="P220"/>
  <c r="BI217"/>
  <c r="BH217"/>
  <c r="BG217"/>
  <c r="BF217"/>
  <c r="T217"/>
  <c r="R217"/>
  <c r="P217"/>
  <c r="BI212"/>
  <c r="BH212"/>
  <c r="BG212"/>
  <c r="BF212"/>
  <c r="T212"/>
  <c r="R212"/>
  <c r="P212"/>
  <c r="BI210"/>
  <c r="BH210"/>
  <c r="BG210"/>
  <c r="BF210"/>
  <c r="T210"/>
  <c r="R210"/>
  <c r="P210"/>
  <c r="BI205"/>
  <c r="BH205"/>
  <c r="BG205"/>
  <c r="BF205"/>
  <c r="T205"/>
  <c r="R205"/>
  <c r="P205"/>
  <c r="BI199"/>
  <c r="BH199"/>
  <c r="BG199"/>
  <c r="BF199"/>
  <c r="T199"/>
  <c r="R199"/>
  <c r="P199"/>
  <c r="BI195"/>
  <c r="BH195"/>
  <c r="BG195"/>
  <c r="BF195"/>
  <c r="T195"/>
  <c r="R195"/>
  <c r="P195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4"/>
  <c r="BH164"/>
  <c r="BG164"/>
  <c r="BF164"/>
  <c r="T164"/>
  <c r="T163"/>
  <c r="R164"/>
  <c r="R163"/>
  <c r="P164"/>
  <c r="P163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6"/>
  <c r="BH146"/>
  <c r="BG146"/>
  <c r="BF146"/>
  <c r="T146"/>
  <c r="R146"/>
  <c r="P146"/>
  <c r="BI139"/>
  <c r="BH139"/>
  <c r="BG139"/>
  <c r="BF139"/>
  <c r="T139"/>
  <c r="T138"/>
  <c r="R139"/>
  <c r="R138"/>
  <c r="P139"/>
  <c r="P138"/>
  <c r="BI132"/>
  <c r="BH132"/>
  <c r="BG132"/>
  <c r="BF132"/>
  <c r="T132"/>
  <c r="R132"/>
  <c r="P132"/>
  <c r="BI127"/>
  <c r="BH127"/>
  <c r="BG127"/>
  <c r="BF127"/>
  <c r="T127"/>
  <c r="R127"/>
  <c r="P127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1"/>
  <c r="BH111"/>
  <c r="BG111"/>
  <c r="BF111"/>
  <c r="T111"/>
  <c r="R111"/>
  <c r="P111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89"/>
  <c r="J17"/>
  <c r="J12"/>
  <c r="J86"/>
  <c r="E7"/>
  <c r="E48"/>
  <c i="2" r="J37"/>
  <c r="J36"/>
  <c i="1" r="AY55"/>
  <c i="2" r="J35"/>
  <c i="1" r="AX55"/>
  <c i="2" r="BI303"/>
  <c r="BH303"/>
  <c r="BG303"/>
  <c r="BF303"/>
  <c r="T303"/>
  <c r="T302"/>
  <c r="R303"/>
  <c r="R302"/>
  <c r="P303"/>
  <c r="P302"/>
  <c r="BI299"/>
  <c r="BH299"/>
  <c r="BG299"/>
  <c r="BF299"/>
  <c r="T299"/>
  <c r="T298"/>
  <c r="T297"/>
  <c r="R299"/>
  <c r="R298"/>
  <c r="R297"/>
  <c r="P299"/>
  <c r="P298"/>
  <c r="P297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7"/>
  <c r="BH287"/>
  <c r="BG287"/>
  <c r="BF287"/>
  <c r="T287"/>
  <c r="R287"/>
  <c r="P287"/>
  <c r="BI283"/>
  <c r="BH283"/>
  <c r="BG283"/>
  <c r="BF283"/>
  <c r="T283"/>
  <c r="R283"/>
  <c r="P283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6"/>
  <c r="BH266"/>
  <c r="BG266"/>
  <c r="BF266"/>
  <c r="T266"/>
  <c r="R266"/>
  <c r="P266"/>
  <c r="BI262"/>
  <c r="BH262"/>
  <c r="BG262"/>
  <c r="BF262"/>
  <c r="T262"/>
  <c r="R262"/>
  <c r="P262"/>
  <c r="BI259"/>
  <c r="BH259"/>
  <c r="BG259"/>
  <c r="BF259"/>
  <c r="T259"/>
  <c r="R259"/>
  <c r="P259"/>
  <c r="BI254"/>
  <c r="BH254"/>
  <c r="BG254"/>
  <c r="BF254"/>
  <c r="T254"/>
  <c r="R254"/>
  <c r="P254"/>
  <c r="BI250"/>
  <c r="BH250"/>
  <c r="BG250"/>
  <c r="BF250"/>
  <c r="T250"/>
  <c r="R250"/>
  <c r="P250"/>
  <c r="BI245"/>
  <c r="BH245"/>
  <c r="BG245"/>
  <c r="BF245"/>
  <c r="T245"/>
  <c r="R245"/>
  <c r="P245"/>
  <c r="BI240"/>
  <c r="BH240"/>
  <c r="BG240"/>
  <c r="BF240"/>
  <c r="T240"/>
  <c r="R240"/>
  <c r="P240"/>
  <c r="BI238"/>
  <c r="BH238"/>
  <c r="BG238"/>
  <c r="BF238"/>
  <c r="T238"/>
  <c r="R238"/>
  <c r="P238"/>
  <c r="BI233"/>
  <c r="BH233"/>
  <c r="BG233"/>
  <c r="BF233"/>
  <c r="T233"/>
  <c r="R233"/>
  <c r="P233"/>
  <c r="BI229"/>
  <c r="BH229"/>
  <c r="BG229"/>
  <c r="BF229"/>
  <c r="T229"/>
  <c r="R229"/>
  <c r="P229"/>
  <c r="BI223"/>
  <c r="BH223"/>
  <c r="BG223"/>
  <c r="BF223"/>
  <c r="T223"/>
  <c r="R223"/>
  <c r="P223"/>
  <c r="BI218"/>
  <c r="BH218"/>
  <c r="BG218"/>
  <c r="BF218"/>
  <c r="T218"/>
  <c r="R218"/>
  <c r="P218"/>
  <c r="BI213"/>
  <c r="BH213"/>
  <c r="BG213"/>
  <c r="BF213"/>
  <c r="T213"/>
  <c r="R213"/>
  <c r="P213"/>
  <c r="BI209"/>
  <c r="BH209"/>
  <c r="BG209"/>
  <c r="BF209"/>
  <c r="T209"/>
  <c r="R209"/>
  <c r="P209"/>
  <c r="BI203"/>
  <c r="BH203"/>
  <c r="BG203"/>
  <c r="BF203"/>
  <c r="T203"/>
  <c r="R203"/>
  <c r="P203"/>
  <c r="BI197"/>
  <c r="BH197"/>
  <c r="BG197"/>
  <c r="BF197"/>
  <c r="T197"/>
  <c r="R197"/>
  <c r="P197"/>
  <c r="BI191"/>
  <c r="BH191"/>
  <c r="BG191"/>
  <c r="BF191"/>
  <c r="T191"/>
  <c r="R191"/>
  <c r="P191"/>
  <c r="BI186"/>
  <c r="BH186"/>
  <c r="BG186"/>
  <c r="BF186"/>
  <c r="T186"/>
  <c r="R186"/>
  <c r="P186"/>
  <c r="BI183"/>
  <c r="BH183"/>
  <c r="BG183"/>
  <c r="BF183"/>
  <c r="T183"/>
  <c r="R183"/>
  <c r="P183"/>
  <c r="BI178"/>
  <c r="BH178"/>
  <c r="BG178"/>
  <c r="BF178"/>
  <c r="T178"/>
  <c r="R178"/>
  <c r="P178"/>
  <c r="BI174"/>
  <c r="BH174"/>
  <c r="BG174"/>
  <c r="BF174"/>
  <c r="T174"/>
  <c r="R174"/>
  <c r="P174"/>
  <c r="BI169"/>
  <c r="BH169"/>
  <c r="BG169"/>
  <c r="BF169"/>
  <c r="T169"/>
  <c r="R169"/>
  <c r="P169"/>
  <c r="BI163"/>
  <c r="BH163"/>
  <c r="BG163"/>
  <c r="BF163"/>
  <c r="T163"/>
  <c r="T162"/>
  <c r="R163"/>
  <c r="R162"/>
  <c r="P163"/>
  <c r="P162"/>
  <c r="BI159"/>
  <c r="BH159"/>
  <c r="BG159"/>
  <c r="BF159"/>
  <c r="T159"/>
  <c r="R159"/>
  <c r="P159"/>
  <c r="BI154"/>
  <c r="BH154"/>
  <c r="BG154"/>
  <c r="BF154"/>
  <c r="T154"/>
  <c r="R154"/>
  <c r="P154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1"/>
  <c r="BH141"/>
  <c r="BG141"/>
  <c r="BF141"/>
  <c r="T141"/>
  <c r="T140"/>
  <c r="R141"/>
  <c r="R140"/>
  <c r="P141"/>
  <c r="P140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09"/>
  <c r="BH109"/>
  <c r="BG109"/>
  <c r="BF109"/>
  <c r="T109"/>
  <c r="R109"/>
  <c r="P109"/>
  <c r="BI106"/>
  <c r="BH106"/>
  <c r="BG106"/>
  <c r="BF106"/>
  <c r="T106"/>
  <c r="R106"/>
  <c r="P106"/>
  <c r="BI101"/>
  <c r="BH101"/>
  <c r="BG101"/>
  <c r="BF101"/>
  <c r="T101"/>
  <c r="R101"/>
  <c r="P101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55"/>
  <c r="J17"/>
  <c r="J12"/>
  <c r="J52"/>
  <c r="E7"/>
  <c r="E82"/>
  <c i="1" r="L50"/>
  <c r="AM50"/>
  <c r="AM49"/>
  <c r="L49"/>
  <c r="AM47"/>
  <c r="L47"/>
  <c r="L45"/>
  <c r="L44"/>
  <c i="2" r="J197"/>
  <c i="1" r="AS54"/>
  <c i="3" r="J227"/>
  <c r="J190"/>
  <c i="2" r="BK191"/>
  <c r="BK259"/>
  <c i="3" r="BK210"/>
  <c r="BK222"/>
  <c r="BK268"/>
  <c i="2" r="BK223"/>
  <c r="BK294"/>
  <c i="3" r="BK170"/>
  <c r="BK185"/>
  <c i="2" r="BK213"/>
  <c r="J287"/>
  <c i="3" r="BK104"/>
  <c r="BK122"/>
  <c i="2" r="J245"/>
  <c r="BK303"/>
  <c i="3" r="BK272"/>
  <c r="BK95"/>
  <c r="BK252"/>
  <c i="2" r="BK254"/>
  <c r="J109"/>
  <c r="BK287"/>
  <c i="3" r="J116"/>
  <c r="BK199"/>
  <c i="2" r="J154"/>
  <c r="BK154"/>
  <c r="J290"/>
  <c i="3" r="J199"/>
  <c r="BK286"/>
  <c r="J298"/>
  <c i="2" r="BK209"/>
  <c r="BK101"/>
  <c r="BK163"/>
  <c i="3" r="BK257"/>
  <c r="J268"/>
  <c i="2" r="J303"/>
  <c r="BK134"/>
  <c i="3" r="BK132"/>
  <c r="J222"/>
  <c r="BK217"/>
  <c i="2" r="BK174"/>
  <c r="J250"/>
  <c i="3" r="BK101"/>
  <c r="J257"/>
  <c r="J101"/>
  <c i="2" r="J152"/>
  <c r="BK169"/>
  <c i="3" r="J180"/>
  <c r="BK157"/>
  <c r="BK265"/>
  <c i="2" r="J238"/>
  <c r="BK272"/>
  <c i="3" r="BK175"/>
  <c r="J151"/>
  <c r="BK275"/>
  <c i="2" r="BK283"/>
  <c r="J272"/>
  <c r="BK145"/>
  <c i="3" r="J127"/>
  <c r="J146"/>
  <c i="2" r="BK197"/>
  <c r="J129"/>
  <c r="J183"/>
  <c i="3" r="BK155"/>
  <c r="J232"/>
  <c i="2" r="BK121"/>
  <c r="BK141"/>
  <c r="BK238"/>
  <c i="3" r="BK195"/>
  <c i="2" r="BK129"/>
  <c r="J134"/>
  <c r="BK148"/>
  <c i="3" r="J111"/>
  <c r="BK139"/>
  <c i="2" r="J275"/>
  <c r="J278"/>
  <c i="3" r="BK160"/>
  <c r="J160"/>
  <c i="2" r="J229"/>
  <c r="J191"/>
  <c i="3" r="J175"/>
  <c r="BK164"/>
  <c i="2" r="BK245"/>
  <c r="BK229"/>
  <c r="J203"/>
  <c i="3" r="BK294"/>
  <c r="BK227"/>
  <c r="BK237"/>
  <c i="2" r="J259"/>
  <c r="BK95"/>
  <c r="BK262"/>
  <c i="3" r="BK146"/>
  <c i="2" r="BK186"/>
  <c r="BK218"/>
  <c i="3" r="J283"/>
  <c r="BK298"/>
  <c r="J289"/>
  <c i="2" r="J223"/>
  <c r="J240"/>
  <c i="3" r="J210"/>
  <c r="BK205"/>
  <c i="2" r="J213"/>
  <c r="J145"/>
  <c r="BK152"/>
  <c i="3" r="BK262"/>
  <c r="J195"/>
  <c i="2" r="J124"/>
  <c r="J118"/>
  <c i="3" r="BK180"/>
  <c r="J286"/>
  <c i="2" r="BK299"/>
  <c r="BK266"/>
  <c i="3" r="J262"/>
  <c r="J217"/>
  <c r="BK220"/>
  <c i="2" r="BK233"/>
  <c r="J178"/>
  <c r="J121"/>
  <c i="3" r="BK111"/>
  <c r="J122"/>
  <c i="2" r="J292"/>
  <c r="J283"/>
  <c i="3" r="BK116"/>
  <c r="BK283"/>
  <c i="2" r="BK275"/>
  <c r="J113"/>
  <c r="J174"/>
  <c i="3" r="J212"/>
  <c r="J294"/>
  <c i="2" r="J148"/>
  <c r="BK250"/>
  <c i="3" r="J265"/>
  <c r="J185"/>
  <c i="2" r="J141"/>
  <c r="J209"/>
  <c i="3" r="BK289"/>
  <c r="J272"/>
  <c r="BK127"/>
  <c i="2" r="BK124"/>
  <c r="J169"/>
  <c r="J159"/>
  <c i="3" r="J155"/>
  <c r="J139"/>
  <c r="BK232"/>
  <c i="2" r="J106"/>
  <c r="J262"/>
  <c r="BK113"/>
  <c i="3" r="J248"/>
  <c r="J132"/>
  <c i="2" r="J266"/>
  <c r="BK292"/>
  <c r="BK159"/>
  <c i="3" r="BK212"/>
  <c r="BK151"/>
  <c i="2" r="J299"/>
  <c r="J254"/>
  <c i="3" r="J237"/>
  <c r="J220"/>
  <c r="J242"/>
  <c i="2" r="J95"/>
  <c r="J163"/>
  <c r="J101"/>
  <c i="3" r="J95"/>
  <c r="J104"/>
  <c i="2" r="BK118"/>
  <c r="BK183"/>
  <c r="BK178"/>
  <c i="3" r="J119"/>
  <c r="J164"/>
  <c i="2" r="BK106"/>
  <c i="3" r="BK107"/>
  <c r="BK248"/>
  <c r="J205"/>
  <c i="2" r="J186"/>
  <c r="J218"/>
  <c i="3" r="BK119"/>
  <c i="2" r="BK203"/>
  <c r="BK290"/>
  <c r="BK109"/>
  <c i="3" r="J157"/>
  <c r="BK190"/>
  <c i="2" r="J233"/>
  <c r="BK278"/>
  <c i="3" r="J170"/>
  <c r="J275"/>
  <c i="2" r="J294"/>
  <c r="BK240"/>
  <c i="3" r="J252"/>
  <c r="BK242"/>
  <c r="J107"/>
  <c i="2" l="1" r="P94"/>
  <c r="T112"/>
  <c r="P168"/>
  <c r="T265"/>
  <c i="3" r="R94"/>
  <c r="BK169"/>
  <c r="J169"/>
  <c r="J67"/>
  <c i="2" r="P112"/>
  <c r="BK168"/>
  <c r="J168"/>
  <c r="J67"/>
  <c r="R265"/>
  <c i="3" r="P94"/>
  <c r="T94"/>
  <c r="T169"/>
  <c i="2" r="R94"/>
  <c r="R168"/>
  <c r="BK286"/>
  <c r="J286"/>
  <c r="J69"/>
  <c i="3" r="R110"/>
  <c r="R145"/>
  <c r="BK251"/>
  <c r="J251"/>
  <c r="J68"/>
  <c i="2" r="BK94"/>
  <c r="T94"/>
  <c r="T93"/>
  <c r="T168"/>
  <c r="P286"/>
  <c i="3" r="BK110"/>
  <c r="J110"/>
  <c r="J62"/>
  <c r="R169"/>
  <c r="P271"/>
  <c i="2" r="BK112"/>
  <c r="J112"/>
  <c r="J62"/>
  <c r="P144"/>
  <c r="R144"/>
  <c r="BK265"/>
  <c r="J265"/>
  <c r="J68"/>
  <c r="T286"/>
  <c i="3" r="BK94"/>
  <c r="J94"/>
  <c r="J61"/>
  <c r="P110"/>
  <c r="BK145"/>
  <c r="J145"/>
  <c r="J65"/>
  <c r="P169"/>
  <c r="R251"/>
  <c r="T251"/>
  <c r="T271"/>
  <c i="2" r="R112"/>
  <c r="BK144"/>
  <c r="J144"/>
  <c r="J65"/>
  <c r="T144"/>
  <c r="P265"/>
  <c r="R286"/>
  <c i="3" r="T110"/>
  <c r="P145"/>
  <c r="P137"/>
  <c r="T145"/>
  <c r="T137"/>
  <c r="P251"/>
  <c r="BK271"/>
  <c r="J271"/>
  <c r="J69"/>
  <c r="R271"/>
  <c r="BK138"/>
  <c i="2" r="BK298"/>
  <c r="J298"/>
  <c r="J71"/>
  <c i="3" r="BK163"/>
  <c r="J163"/>
  <c r="J66"/>
  <c i="2" r="BK140"/>
  <c r="J140"/>
  <c r="J64"/>
  <c r="BK162"/>
  <c r="J162"/>
  <c r="J66"/>
  <c r="BK302"/>
  <c r="J302"/>
  <c r="J72"/>
  <c i="3" r="BK293"/>
  <c r="J293"/>
  <c r="J71"/>
  <c r="BK297"/>
  <c r="J297"/>
  <c r="J72"/>
  <c i="2" r="J94"/>
  <c r="J61"/>
  <c i="3" r="E82"/>
  <c r="BE95"/>
  <c r="BE127"/>
  <c r="BE139"/>
  <c r="BE155"/>
  <c r="BE210"/>
  <c r="BE262"/>
  <c r="BE283"/>
  <c r="BE298"/>
  <c r="J52"/>
  <c r="BE116"/>
  <c r="BE132"/>
  <c r="BE151"/>
  <c r="BE180"/>
  <c r="BE217"/>
  <c r="BE242"/>
  <c r="BE248"/>
  <c r="BE252"/>
  <c r="BE257"/>
  <c r="BE265"/>
  <c r="BE272"/>
  <c r="BE289"/>
  <c i="2" r="BK139"/>
  <c r="J139"/>
  <c r="J63"/>
  <c r="BK297"/>
  <c r="J297"/>
  <c r="J70"/>
  <c i="3" r="F55"/>
  <c r="BE104"/>
  <c r="BE170"/>
  <c r="BE175"/>
  <c r="BE185"/>
  <c r="BE222"/>
  <c r="BE286"/>
  <c r="BE107"/>
  <c r="BE111"/>
  <c r="BE122"/>
  <c r="BE199"/>
  <c r="BE268"/>
  <c r="BE294"/>
  <c r="BE212"/>
  <c r="BE157"/>
  <c r="BE190"/>
  <c r="BE195"/>
  <c r="BE101"/>
  <c r="BE220"/>
  <c r="BE232"/>
  <c r="BE237"/>
  <c r="BE275"/>
  <c r="BE119"/>
  <c r="BE146"/>
  <c r="BE160"/>
  <c r="BE164"/>
  <c r="BE205"/>
  <c r="BE227"/>
  <c i="2" r="J86"/>
  <c r="BE101"/>
  <c r="BE106"/>
  <c r="BE141"/>
  <c r="BE213"/>
  <c r="BE218"/>
  <c r="BE223"/>
  <c r="E48"/>
  <c r="F89"/>
  <c r="BE95"/>
  <c r="BE148"/>
  <c r="BE152"/>
  <c r="BE154"/>
  <c r="BE245"/>
  <c r="BE109"/>
  <c r="BE113"/>
  <c r="BE124"/>
  <c r="BE159"/>
  <c r="BE163"/>
  <c r="BE169"/>
  <c r="BE174"/>
  <c r="BE186"/>
  <c r="BE209"/>
  <c r="BE259"/>
  <c r="BE129"/>
  <c r="BE191"/>
  <c r="BE197"/>
  <c r="BE203"/>
  <c r="BE250"/>
  <c r="BE254"/>
  <c r="BE283"/>
  <c r="BE287"/>
  <c r="BE294"/>
  <c r="BE299"/>
  <c r="BE118"/>
  <c r="BE121"/>
  <c r="BE178"/>
  <c r="BE238"/>
  <c r="BE290"/>
  <c r="BE292"/>
  <c r="BE303"/>
  <c r="BE233"/>
  <c r="BE262"/>
  <c r="BE266"/>
  <c r="BE272"/>
  <c r="BE275"/>
  <c r="BE134"/>
  <c r="BE145"/>
  <c r="BE183"/>
  <c r="BE229"/>
  <c r="BE240"/>
  <c r="BE278"/>
  <c i="3" r="F35"/>
  <c i="1" r="BB56"/>
  <c i="3" r="F34"/>
  <c i="1" r="BA56"/>
  <c i="2" r="F34"/>
  <c i="1" r="BA55"/>
  <c i="2" r="F36"/>
  <c i="1" r="BC55"/>
  <c i="3" r="J34"/>
  <c i="1" r="AW56"/>
  <c i="3" r="F37"/>
  <c i="1" r="BD56"/>
  <c i="2" r="F35"/>
  <c i="1" r="BB55"/>
  <c i="3" r="F36"/>
  <c i="1" r="BC56"/>
  <c i="2" r="F37"/>
  <c i="1" r="BD55"/>
  <c i="2" r="J34"/>
  <c i="1" r="AW55"/>
  <c i="3" l="1" r="R137"/>
  <c i="2" r="T139"/>
  <c r="T92"/>
  <c i="3" r="BK137"/>
  <c r="J137"/>
  <c r="J63"/>
  <c r="P93"/>
  <c r="P92"/>
  <c i="1" r="AU56"/>
  <c i="2" r="R139"/>
  <c r="R93"/>
  <c r="R92"/>
  <c r="P139"/>
  <c r="BK93"/>
  <c r="J93"/>
  <c r="J60"/>
  <c i="3" r="R93"/>
  <c r="R92"/>
  <c r="T93"/>
  <c r="T92"/>
  <c i="2" r="P93"/>
  <c r="P92"/>
  <c i="1" r="AU55"/>
  <c i="3" r="J138"/>
  <c r="J64"/>
  <c r="BK93"/>
  <c r="J93"/>
  <c r="J60"/>
  <c r="BK292"/>
  <c r="J292"/>
  <c r="J70"/>
  <c i="1" r="BC54"/>
  <c r="AY54"/>
  <c i="2" r="J33"/>
  <c i="1" r="AV55"/>
  <c r="AT55"/>
  <c r="BA54"/>
  <c r="AW54"/>
  <c r="AK30"/>
  <c r="BB54"/>
  <c r="W31"/>
  <c i="3" r="J33"/>
  <c i="1" r="AV56"/>
  <c r="AT56"/>
  <c i="3" r="F33"/>
  <c i="1" r="AZ56"/>
  <c i="2" r="F33"/>
  <c i="1" r="AZ55"/>
  <c r="BD54"/>
  <c r="W33"/>
  <c i="3" l="1" r="BK92"/>
  <c r="J92"/>
  <c r="J59"/>
  <c i="2" r="BK92"/>
  <c r="J92"/>
  <c i="1" r="AU54"/>
  <c i="2" r="J30"/>
  <c i="1" r="AG55"/>
  <c r="W30"/>
  <c r="W32"/>
  <c r="AZ54"/>
  <c r="AV54"/>
  <c r="AK29"/>
  <c r="AX54"/>
  <c i="2" l="1" r="J39"/>
  <c r="J59"/>
  <c i="1" r="AN55"/>
  <c i="3" r="J30"/>
  <c i="1" r="AG56"/>
  <c r="AG54"/>
  <c r="AK26"/>
  <c r="W29"/>
  <c r="AT54"/>
  <c i="3" l="1" r="J39"/>
  <c i="1" r="AN54"/>
  <c r="AN5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<sst xmlns="http://schemas.openxmlformats.org/spreadsheetml/2006/main">
  <si>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</si>
  <si>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</si>
  <si>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</si>
  <si>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</si>
  <si>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</si>
  <si>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{be1e2039-6f7a-4d8e-82aa-e30013a473f8}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</si>
  <si>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</si>
  <si>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</si>
  <si>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</si>
  <si>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</si>
  <si>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</si>
  <si>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</si>
  <si>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</si>
  <si>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</si>
  <si>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240307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</si>
  <si>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</si>
  <si>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</si>
  <si>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FVE systém v objektech Města Tachova</t>
  </si>
  <si>
    <t>KSO:</t>
  </si>
  <si>
    <t/>
  </si>
  <si>
    <t>CC-CZ:</t>
  </si>
  <si>
    <t>Místo:</t>
  </si>
  <si>
    <t>Tachov</t>
  </si>
  <si>
    <t>Datum:</t>
  </si>
  <si>
    <t>5. 3. 2025</t>
  </si>
  <si>
    <t>Zadavatel:</t>
  </si>
  <si>
    <t>IČ:</t>
  </si>
  <si>
    <t>00260231</t>
  </si>
  <si>
    <t>Město Tachov</t>
  </si>
  <si>
    <t>DIČ:</t>
  </si>
  <si>
    <t>Účastník: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</si>
  <si>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</si>
  <si>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</si>
  <si>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</si>
  <si>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</si>
  <si>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</si>
  <si>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</si>
  <si>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</si>
  <si>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ing. Pavel Kodýtek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</si>
  <si>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</si>
  <si>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</si>
  <si>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</si>
  <si>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</si>
  <si>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</si>
  <si>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</si>
  <si>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</si>
  <si>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</si>
  <si>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</si>
  <si>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</si>
  <si>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</si>
  <si>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</si>
  <si>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</si>
  <si>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</si>
  <si>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</si>
  <si>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</si>
  <si>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</si>
  <si>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</si>
  <si>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</si>
  <si>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</si>
  <si>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</si>
  <si>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</si>
  <si>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</si>
  <si>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</si>
  <si>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</si>
  <si>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</si>
  <si>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</si>
  <si>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</si>
  <si>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</si>
  <si>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</si>
  <si>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</si>
  <si>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</si>
  <si>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</si>
  <si>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</si>
  <si>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</si>
  <si>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</si>
  <si>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</si>
  <si>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</si>
  <si>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</si>
  <si>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</si>
  <si>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</si>
  <si>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240307.14.1</t>
  </si>
  <si>
    <t>rekostrukce krytiny - přístavba</t>
  </si>
  <si>
    <t>STA</t>
  </si>
  <si>
    <t>1</t>
  </si>
  <si>
    <t>{c05dec29-da6d-4e96-8335-bbe641f6afeb}</t>
  </si>
  <si>
    <t>2</t>
  </si>
  <si>
    <t>240307.14.2</t>
  </si>
  <si>
    <t>rekostrukce krytiny - hlavní</t>
  </si>
  <si>
    <t>{3c663515-e609-4aa8-a8a9-32a6af0ecc17}</t>
  </si>
  <si>
    <t>KRYCÍ LIST SOUPISU PRACÍ</t>
  </si>
  <si>
    <t>Objekt:</t>
  </si>
  <si>
    <t>240307.14.1 - rekostrukce krytiny - přístavba</t>
  </si>
  <si>
    <t>Ladislav Sadílek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</si>
  <si>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</si>
  <si>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</si>
  <si>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</si>
  <si>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</si>
  <si>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</si>
  <si>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</si>
  <si>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</si>
  <si>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</si>
  <si>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</si>
  <si>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</si>
  <si>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</si>
  <si>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</si>
  <si>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</si>
  <si>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</si>
  <si>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>VRN - Vedlejší rozpočtové náklady</t>
  </si>
  <si>
    <t xml:space="preserve">    VRN3 - Zařízení staveniště</t>
  </si>
  <si>
    <t xml:space="preserve">    VRN5 - Finanční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</si>
  <si>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</si>
  <si>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</si>
  <si>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</si>
  <si>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</si>
  <si>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</si>
  <si>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</si>
  <si>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</si>
  <si>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</si>
  <si>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</si>
  <si>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</si>
  <si>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</si>
  <si>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</si>
  <si>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</si>
  <si>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</si>
  <si>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</si>
  <si>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</si>
  <si>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</si>
  <si>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</si>
  <si>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</si>
  <si>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941211112</t>
  </si>
  <si>
    <t>Montáž lešení řadového rámového lehkého zatížení do 200 kg/m2 š od 0,6 do 0,9 m v přes 10 do 25 m</t>
  </si>
  <si>
    <t>m2</t>
  </si>
  <si>
    <t>CS ÚRS 2025 01</t>
  </si>
  <si>
    <t>4</t>
  </si>
  <si>
    <t>PP</t>
  </si>
  <si>
    <t>Lešení řadové rámové lehké pracovní s podlahami s provozním zatížením tř. 3 do 200 kg/m2 šířky tř. SW06 od 0,6 do 0,9 m výšky přes 10 do 25 m montáž</t>
  </si>
  <si>
    <t>Online PSC</t>
  </si>
  <si>
    <t>https://podminky.urs.cz/item/CS_URS_2025_01/941211112</t>
  </si>
  <si>
    <t>VV</t>
  </si>
  <si>
    <t>částečně stavba lešení na střeše spojovacího krčku</t>
  </si>
  <si>
    <t>((40,55+20,8+20,8)*11,5)+(40,55*9,8)</t>
  </si>
  <si>
    <t>Součet</t>
  </si>
  <si>
    <t>941211212</t>
  </si>
  <si>
    <t>Příplatek k lešení řadovému rámovému lehkému do 200 kg/m2 š od 0,6 do 0,9 m v přes 10 do 25 m za každý den použití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</si>
  <si>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</si>
  <si>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https://podminky.urs.cz/item/CS_URS_2025_01/941211212</t>
  </si>
  <si>
    <t>1342,115*40 "Přepočtené koeficientem množství</t>
  </si>
  <si>
    <t>3</t>
  </si>
  <si>
    <t>941211812</t>
  </si>
  <si>
    <t>Demontáž lešení řadového rámového lehkého zatížení do 200 kg/m2 š od 0,6 do 0,9 m v přes 10 do 25 m</t>
  </si>
  <si>
    <t>6</t>
  </si>
  <si>
    <t>Lešení řadové rámové lehké pracovní s podlahami s provozním zatížením tř. 3 do 200 kg/m2 šířky tř. SW06 od 0,6 do 0,9 m výšky přes 10 do 25 m demontáž</t>
  </si>
  <si>
    <t>https://podminky.urs.cz/item/CS_URS_2025_01/941211812</t>
  </si>
  <si>
    <t>993111111</t>
  </si>
  <si>
    <t>Dovoz a odvoz lešení řadového do 10 km včetně naložení a složení</t>
  </si>
  <si>
    <t>8</t>
  </si>
  <si>
    <t>Dovoz a odvoz lešení včetně naložení a složení řadového, na vzdálenost do 10 km</t>
  </si>
  <si>
    <t>https://podminky.urs.cz/item/CS_URS_2025_01/993111111</t>
  </si>
  <si>
    <t>997</t>
  </si>
  <si>
    <t>Doprava suti a vybouraných hmot</t>
  </si>
  <si>
    <t>5</t>
  </si>
  <si>
    <t>997006004</t>
  </si>
  <si>
    <t>Pytlování nebezpečného odpadu ze střešních šablon s obsahem azbestu</t>
  </si>
  <si>
    <t>t</t>
  </si>
  <si>
    <t>10</t>
  </si>
  <si>
    <t>Úprava stavebního odpadu pytlování nebezpečného odpadu s obsahem azbestu ze šablon</t>
  </si>
  <si>
    <t>https://podminky.urs.cz/item/CS_URS_2025_01/997006004</t>
  </si>
  <si>
    <t>15,437</t>
  </si>
  <si>
    <t>997013115</t>
  </si>
  <si>
    <t>Vnitrostaveništní doprava suti a vybouraných hmot pro budovy v přes 15 do 18 m</t>
  </si>
  <si>
    <t>Vnitrostaveništní doprava suti a vybouraných hmot vodorovně do 50 m s naložením základní pro budovy a haly výšky přes 15 do 18 m</t>
  </si>
  <si>
    <t>https://podminky.urs.cz/item/CS_URS_2025_01/997013115</t>
  </si>
  <si>
    <t>7</t>
  </si>
  <si>
    <t>997013501</t>
  </si>
  <si>
    <t>Odvoz suti a vybouraných hmot na skládku nebo meziskládku do 1 km se složením</t>
  </si>
  <si>
    <t>14</t>
  </si>
  <si>
    <t>Odvoz suti a vybouraných hmot na skládku nebo meziskládku se složením, na vzdálenost do 1 km</t>
  </si>
  <si>
    <t>https://podminky.urs.cz/item/CS_URS_2025_01/997013501</t>
  </si>
  <si>
    <t>997013509</t>
  </si>
  <si>
    <t>Příplatek k odvozu suti a vybouraných hmot na skládku ZKD 1 km přes 1 km</t>
  </si>
  <si>
    <t>16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</si>
  <si>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</si>
  <si>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</si>
  <si>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17,088*25 "Přepočtené koeficientem množství</t>
  </si>
  <si>
    <t>997013631</t>
  </si>
  <si>
    <t>Poplatek za uložení na skládce (skládkovné) stavebního odpadu směsného kód odpadu 17 09 04</t>
  </si>
  <si>
    <t>18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</si>
  <si>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</si>
  <si>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</si>
  <si>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17,088-15,437</t>
  </si>
  <si>
    <t>997013821</t>
  </si>
  <si>
    <t>Poplatek za uložení na skládce (skládkovné) stavebního odpadu s obsahem azbestu kód odpadu 17 06 05</t>
  </si>
  <si>
    <t>20</t>
  </si>
  <si>
    <t>Poplatek za uložení stavebního odpadu na skládce (skládkovné) ze stavebních materiálů obsahujících azbest zatříděných do Katalogu odpadů pod kódem 17 06 05</t>
  </si>
  <si>
    <t>https://podminky.urs.cz/item/CS_URS_2025_01/997013821</t>
  </si>
  <si>
    <t>PSV</t>
  </si>
  <si>
    <t>Práce a dodávky PSV</t>
  </si>
  <si>
    <t>721</t>
  </si>
  <si>
    <t>Zdravotechnika - vnitřní kanalizace</t>
  </si>
  <si>
    <t>11</t>
  </si>
  <si>
    <t>721273153</t>
  </si>
  <si>
    <t>Hlavice ventilační polypropylen PP DN 110</t>
  </si>
  <si>
    <t>kus</t>
  </si>
  <si>
    <t>22</t>
  </si>
  <si>
    <t>Ventilační hlavice z polypropylenu (PP) DN 110</t>
  </si>
  <si>
    <t>https://podminky.urs.cz/item/CS_URS_2025_01/721273153</t>
  </si>
  <si>
    <t>741</t>
  </si>
  <si>
    <t>Elektroinstalace - silnoproud</t>
  </si>
  <si>
    <t>741420001</t>
  </si>
  <si>
    <t>Montáž drát nebo lano hromosvodné svodové D do 10 mm s podpěrou</t>
  </si>
  <si>
    <t>m</t>
  </si>
  <si>
    <t>24</t>
  </si>
  <si>
    <t>Montáž hromosvodného vedení svodových drátů nebo lan s podpěrami, Ø do 10 mm</t>
  </si>
  <si>
    <t>https://podminky.urs.cz/item/CS_URS_2025_01/741420001</t>
  </si>
  <si>
    <t>13</t>
  </si>
  <si>
    <t>M</t>
  </si>
  <si>
    <t>35441072</t>
  </si>
  <si>
    <t>drát D 8mm FeZn pro hromosvod</t>
  </si>
  <si>
    <t>kg</t>
  </si>
  <si>
    <t>32</t>
  </si>
  <si>
    <t>26</t>
  </si>
  <si>
    <t>88,15*0,44 "Přepočtené koeficientem množství</t>
  </si>
  <si>
    <t>35441687</t>
  </si>
  <si>
    <t>podpěra vedení hromosvodu na plechovou krytinu, Cu</t>
  </si>
  <si>
    <t>28</t>
  </si>
  <si>
    <t>15</t>
  </si>
  <si>
    <t>741421833</t>
  </si>
  <si>
    <t>Demontáž drátu nebo lana svodového vedení D přes 8 mm šikmá střecha</t>
  </si>
  <si>
    <t>30</t>
  </si>
  <si>
    <t>Demontáž hromosvodného vedení bez zachování funkčnosti svodových drátů nebo lan na šikmé střeše, průměru přes 8 mm</t>
  </si>
  <si>
    <t>https://podminky.urs.cz/item/CS_URS_2025_01/741421833</t>
  </si>
  <si>
    <t>19,75+64,4+4</t>
  </si>
  <si>
    <t>998741103</t>
  </si>
  <si>
    <t>Přesun hmot tonážní pro silnoproud v objektech v přes 12 do 24 m</t>
  </si>
  <si>
    <t>Přesun hmot pro silnoproud stanovený z hmotnosti přesunovaného materiálu vodorovná dopravní vzdálenost do 50 m základní v objektech výšky přes 12 do 24 m</t>
  </si>
  <si>
    <t>https://podminky.urs.cz/item/CS_URS_2025_01/998741103</t>
  </si>
  <si>
    <t>762</t>
  </si>
  <si>
    <t>Konstrukce tesařské</t>
  </si>
  <si>
    <t>17</t>
  </si>
  <si>
    <t>762083122</t>
  </si>
  <si>
    <t>Impregnace řeziva proti dřevokaznému hmyzu, houbám a plísním máčením třída ohrožení 3 a 4</t>
  </si>
  <si>
    <t>m3</t>
  </si>
  <si>
    <t>2055165965</t>
  </si>
  <si>
    <t>Impregnace řeziva máčením proti dřevokaznému hmyzu, houbám a plísním, třída ohrožení 3 a 4 (dřevo v exteriéru)</t>
  </si>
  <si>
    <t>https://podminky.urs.cz/item/CS_URS_2025_01/762083122</t>
  </si>
  <si>
    <t>impregnace z horní strany, před položením fólie</t>
  </si>
  <si>
    <t>(886,65*0,035)*0,45</t>
  </si>
  <si>
    <t>764</t>
  </si>
  <si>
    <t>Konstrukce klempířské</t>
  </si>
  <si>
    <t>764001114</t>
  </si>
  <si>
    <t>Montáž podkladního plechu rš do 400 mm</t>
  </si>
  <si>
    <t>34</t>
  </si>
  <si>
    <t>Montáž podkladního plechu rozvinuté šířky do 400 mm</t>
  </si>
  <si>
    <t>https://podminky.urs.cz/item/CS_URS_2025_01/764001114</t>
  </si>
  <si>
    <t>(38,55+18,8)*2</t>
  </si>
  <si>
    <t>19</t>
  </si>
  <si>
    <t>55344897</t>
  </si>
  <si>
    <t>plech svitkový z Al tl 0,7mm na výrobu klempířských doplňků</t>
  </si>
  <si>
    <t>36</t>
  </si>
  <si>
    <t>114,7*0,3 "Přepočtené koeficientem množství</t>
  </si>
  <si>
    <t>764001801</t>
  </si>
  <si>
    <t>Demontáž podkladního plechu do suti</t>
  </si>
  <si>
    <t>38</t>
  </si>
  <si>
    <t>Demontáž klempířských konstrukcí podkladního plechu do suti</t>
  </si>
  <si>
    <t>https://podminky.urs.cz/item/CS_URS_2025_01/764001801</t>
  </si>
  <si>
    <t>764001851</t>
  </si>
  <si>
    <t>Demontáž hřebene s větrací mřížkou nebo hřebenovým plechem do suti</t>
  </si>
  <si>
    <t>40</t>
  </si>
  <si>
    <t>Demontáž klempířských konstrukcí oplechování hřebene s větrací mřížkou nebo podkladním plechem do suti</t>
  </si>
  <si>
    <t>https://podminky.urs.cz/item/CS_URS_2025_01/764001851</t>
  </si>
  <si>
    <t>764001871</t>
  </si>
  <si>
    <t>Demontáž nároží s větrací mřížkou nebo nárožním plechem do suti</t>
  </si>
  <si>
    <t>42</t>
  </si>
  <si>
    <t>Demontáž klempířských konstrukcí oplechování nároží s větrací mřížkou nebo podkladním plechem do suti</t>
  </si>
  <si>
    <t>https://podminky.urs.cz/item/CS_URS_2025_01/764001871</t>
  </si>
  <si>
    <t>16,3*4</t>
  </si>
  <si>
    <t>23</t>
  </si>
  <si>
    <t>764001901</t>
  </si>
  <si>
    <t>Napojení klempířských konstrukcí na stávající délky spoje do 0,5 m</t>
  </si>
  <si>
    <t>44</t>
  </si>
  <si>
    <t>Napojení na stávající klempířské konstrukce délky spoje do 0,5 m</t>
  </si>
  <si>
    <t>https://podminky.urs.cz/item/CS_URS_2025_01/764001901</t>
  </si>
  <si>
    <t>svody</t>
  </si>
  <si>
    <t>764001911</t>
  </si>
  <si>
    <t>Napojení klempířských konstrukcí na stávající délky spoje přes 0,5 m</t>
  </si>
  <si>
    <t>46</t>
  </si>
  <si>
    <t>Napojení na stávající klempířské konstrukce délky spoje přes 0,5 m</t>
  </si>
  <si>
    <t>https://podminky.urs.cz/item/CS_URS_2025_01/764001911</t>
  </si>
  <si>
    <t>oplechování komínu</t>
  </si>
  <si>
    <t>3,3*2</t>
  </si>
  <si>
    <t>25</t>
  </si>
  <si>
    <t>764002414</t>
  </si>
  <si>
    <t>Montáž strukturované oddělovací rohože jakékoliv rš</t>
  </si>
  <si>
    <t>48</t>
  </si>
  <si>
    <t>Montáž strukturované oddělovací rohože jakékoli rš</t>
  </si>
  <si>
    <t>https://podminky.urs.cz/item/CS_URS_2025_01/764002414</t>
  </si>
  <si>
    <t>((38,55+19,75)/2)*11,5*2</t>
  </si>
  <si>
    <t>((9,4*11,5)*2)</t>
  </si>
  <si>
    <t>28329223</t>
  </si>
  <si>
    <t>fólie difuzně propustné s nakašírovanou strukturovanou rohoží pod hladkou plechovou krytinu</t>
  </si>
  <si>
    <t>50</t>
  </si>
  <si>
    <t>886,65*1,15 "Přepočtené koeficientem množství</t>
  </si>
  <si>
    <t>27</t>
  </si>
  <si>
    <t>764002835</t>
  </si>
  <si>
    <t>Demontáž sněhového zachytávače kusového do suti</t>
  </si>
  <si>
    <t>52</t>
  </si>
  <si>
    <t>Demontáž klempířských konstrukcí sněhového zachytávače kusového do suti</t>
  </si>
  <si>
    <t>https://podminky.urs.cz/item/CS_URS_2025_01/764002835</t>
  </si>
  <si>
    <t>(18+32)*2</t>
  </si>
  <si>
    <t>764004821</t>
  </si>
  <si>
    <t>Demontáž nástřešního žlabu do suti</t>
  </si>
  <si>
    <t>54</t>
  </si>
  <si>
    <t>Demontáž klempířských konstrukcí žlabu nástřešního do suti</t>
  </si>
  <si>
    <t>https://podminky.urs.cz/item/CS_URS_2025_01/764004821</t>
  </si>
  <si>
    <t>29</t>
  </si>
  <si>
    <t>764101143</t>
  </si>
  <si>
    <t>Montáž krytiny střechy rovné z taškových tabulí sklonu přes 30 do 60°</t>
  </si>
  <si>
    <t>56</t>
  </si>
  <si>
    <t>Montáž krytiny z plechu s úpravou u okapů, prostupů a výčnělků střechy rovné z taškových tabulí, sklon střechy přes 30 do 60°</t>
  </si>
  <si>
    <t>https://podminky.urs.cz/item/CS_URS_2025_01/764101143</t>
  </si>
  <si>
    <t>((38,35+19,75)/2)*11,5*2</t>
  </si>
  <si>
    <t>((9,2*11,5)*2)</t>
  </si>
  <si>
    <t>STJ.KAFSRD</t>
  </si>
  <si>
    <t>Střešní krytina hliníková šíře 510mm, AluFalc</t>
  </si>
  <si>
    <t>58</t>
  </si>
  <si>
    <t>879,75*1,15 "Přepočtené koeficientem množství</t>
  </si>
  <si>
    <t>31</t>
  </si>
  <si>
    <t>764203152</t>
  </si>
  <si>
    <t>Montáž střešního výlezu pro krytinu skládanou nebo plechovou</t>
  </si>
  <si>
    <t>60</t>
  </si>
  <si>
    <t>Montáž oplechování střešních prvků střešního výlezu střechy s krytinou skládanou nebo plechovou</t>
  </si>
  <si>
    <t>https://podminky.urs.cz/item/CS_URS_2025_01/764203152</t>
  </si>
  <si>
    <t>2+6+2+6</t>
  </si>
  <si>
    <t>55341820</t>
  </si>
  <si>
    <t>vikýř univerzální pro profilované krytiny Al 60x60cm</t>
  </si>
  <si>
    <t>62</t>
  </si>
  <si>
    <t>33</t>
  </si>
  <si>
    <t>764221405</t>
  </si>
  <si>
    <t>Oplechování větraného hřebene s větrací mřížkou z Al plechu rš 400 mm</t>
  </si>
  <si>
    <t>64</t>
  </si>
  <si>
    <t>Oplechování střešních prvků z hliníkového plechu hřebene větraného, včetně větrací mřížky rš 400 mm</t>
  </si>
  <si>
    <t>https://podminky.urs.cz/item/CS_URS_2025_01/764221405</t>
  </si>
  <si>
    <t>19,75</t>
  </si>
  <si>
    <t>764221435</t>
  </si>
  <si>
    <t>Oplechování větraného nároží s větrací mřížkou z Al plechu rš 400 mm</t>
  </si>
  <si>
    <t>66</t>
  </si>
  <si>
    <t>Oplechování střešních prvků z hliníkového plechu nároží větraného, včetně větrací mřížky rš 400 mm</t>
  </si>
  <si>
    <t>https://podminky.urs.cz/item/CS_URS_2025_01/764221435</t>
  </si>
  <si>
    <t>35</t>
  </si>
  <si>
    <t>764223456</t>
  </si>
  <si>
    <t>Sněhový zachytávač krytiny z Al plechu průběžný dvoutrubkový</t>
  </si>
  <si>
    <t>68</t>
  </si>
  <si>
    <t>Oplechování střešních prvků z hliníkového plechu sněhový zachytávač průbežný dvoutrubkový</t>
  </si>
  <si>
    <t>https://podminky.urs.cz/item/CS_URS_2025_01/764223456</t>
  </si>
  <si>
    <t>184,6</t>
  </si>
  <si>
    <t>764523407</t>
  </si>
  <si>
    <t>Žlaby nadokapní (nástřešní ) oblého tvaru včetně háků, čel a hrdel z Al plechu rš 670 mm</t>
  </si>
  <si>
    <t>70</t>
  </si>
  <si>
    <t>Žlab nadokapní (nástřešní) z hliníkového plechu oblého tvaru, včetně háků, čel a hrdel rš 670 mm</t>
  </si>
  <si>
    <t>https://podminky.urs.cz/item/CS_URS_2025_01/764523407</t>
  </si>
  <si>
    <t>37</t>
  </si>
  <si>
    <t>764523427</t>
  </si>
  <si>
    <t>Příplatek k cenám nadokapního žlabu za provedení rohu nebo koutu z Al plechu rš 670 mm</t>
  </si>
  <si>
    <t>72</t>
  </si>
  <si>
    <t>Žlab nadokapní (nástřešní) z hliníkového plechu Příplatek k cenám za zvýšenou pracnost při provedení rohu nebo koutu rš 670 mm</t>
  </si>
  <si>
    <t>https://podminky.urs.cz/item/CS_URS_2025_01/764523427</t>
  </si>
  <si>
    <t>998764103</t>
  </si>
  <si>
    <t>Přesun hmot tonážní pro konstrukce klempířské v objektech v přes 12 do 24 m</t>
  </si>
  <si>
    <t>74</t>
  </si>
  <si>
    <t>Přesun hmot pro konstrukce klempířské stanovený z hmotnosti přesunovaného materiálu vodorovná dopravní vzdálenost do 50 m základní v objektech výšky přes 12 do 24 m</t>
  </si>
  <si>
    <t>https://podminky.urs.cz/item/CS_URS_2025_01/998764103</t>
  </si>
  <si>
    <t>765</t>
  </si>
  <si>
    <t>Krytina skládaná</t>
  </si>
  <si>
    <t>39</t>
  </si>
  <si>
    <t>765131803</t>
  </si>
  <si>
    <t>Demontáž azbestocementové skládané krytiny sklonu do 30° do suti</t>
  </si>
  <si>
    <t>76</t>
  </si>
  <si>
    <t>Demontáž azbestocementové krytiny skládané sklonu do 30° do suti</t>
  </si>
  <si>
    <t>https://podminky.urs.cz/item/CS_URS_2025_01/765131803</t>
  </si>
  <si>
    <t>((37,75+19,75)/2)*11,5*2</t>
  </si>
  <si>
    <t>((9*11,5)*2)</t>
  </si>
  <si>
    <t>765131843</t>
  </si>
  <si>
    <t>Příplatek k cenám demontáže skládané azbestocementové krytiny za sklon přes 30°</t>
  </si>
  <si>
    <t>78</t>
  </si>
  <si>
    <t>Demontáž azbestocementové krytiny skládané Příplatek k cenám za sklon přes 30° demontáže krytiny</t>
  </si>
  <si>
    <t>https://podminky.urs.cz/item/CS_URS_2025_01/765131843</t>
  </si>
  <si>
    <t>41</t>
  </si>
  <si>
    <t>765191911</t>
  </si>
  <si>
    <t>Demontáž pojistné hydroizolační fólie kladené ve sklonu přes 30°</t>
  </si>
  <si>
    <t>80</t>
  </si>
  <si>
    <t>https://podminky.urs.cz/item/CS_URS_2025_01/765191911</t>
  </si>
  <si>
    <t>765192811</t>
  </si>
  <si>
    <t>Demontáž střešního výlezu jakékoliv plochy</t>
  </si>
  <si>
    <t>82</t>
  </si>
  <si>
    <t>https://podminky.urs.cz/item/CS_URS_2025_01/765192811</t>
  </si>
  <si>
    <t>2+7+2+6</t>
  </si>
  <si>
    <t>43</t>
  </si>
  <si>
    <t>998765103</t>
  </si>
  <si>
    <t>Přesun hmot tonážní pro krytiny skládané v objektech v přes 12 do 24 m</t>
  </si>
  <si>
    <t>84</t>
  </si>
  <si>
    <t>Přesun hmot pro krytiny skládané stanovený z hmotnosti přesunovaného materiálu vodorovná dopravní vzdálenost do 50 m základní na objektech výšky přes 12 do 24 m</t>
  </si>
  <si>
    <t>https://podminky.urs.cz/item/CS_URS_2025_01/998765103</t>
  </si>
  <si>
    <t>766</t>
  </si>
  <si>
    <t>Konstrukce truhlářské</t>
  </si>
  <si>
    <t>766671021</t>
  </si>
  <si>
    <t>Montáž střešního okna do krytiny tvarované 55 x 78 cm</t>
  </si>
  <si>
    <t>86</t>
  </si>
  <si>
    <t>Montáž střešních oken dřevěných nebo plastových kyvných, výklopných/kyvných s okenním rámem a lemováním, s plisovaným límcem, s napojením na krytinu do krytiny tvarované, rozměru 55 x 78 cm</t>
  </si>
  <si>
    <t>https://podminky.urs.cz/item/CS_URS_2025_01/766671021</t>
  </si>
  <si>
    <t>45</t>
  </si>
  <si>
    <t>611408-R</t>
  </si>
  <si>
    <t>střešní výlez typový výklopný do boku, izolační dvojsklo 55x78cm, Al oplechování</t>
  </si>
  <si>
    <t>88</t>
  </si>
  <si>
    <t>61124150</t>
  </si>
  <si>
    <t>lemování střešních oken na profilované krytiny 55x78cm</t>
  </si>
  <si>
    <t>90</t>
  </si>
  <si>
    <t>47</t>
  </si>
  <si>
    <t>998766103</t>
  </si>
  <si>
    <t>Přesun hmot tonážní pro kce truhlářské v objektech v přes 12 do 24 m</t>
  </si>
  <si>
    <t>92</t>
  </si>
  <si>
    <t>Přesun hmot pro konstrukce truhlářské stanovený z hmotnosti přesunovaného materiálu vodorovná dopravní vzdálenost do 50 m základní v objektech výšky přes 12 do 24 m</t>
  </si>
  <si>
    <t>https://podminky.urs.cz/item/CS_URS_2025_01/998766103</t>
  </si>
  <si>
    <t>VRN</t>
  </si>
  <si>
    <t>Vedlejší rozpočtové náklady</t>
  </si>
  <si>
    <t>VRN3</t>
  </si>
  <si>
    <t>Zařízení staveniště</t>
  </si>
  <si>
    <t>030001000</t>
  </si>
  <si>
    <t>Zařízení staveniště, čištění přístupových cest a komunikací, BOZP, úklid staveniště apod.</t>
  </si>
  <si>
    <t>sou</t>
  </si>
  <si>
    <t>94</t>
  </si>
  <si>
    <t>https://podminky.urs.cz/item/CS_URS_2025_01/030001000</t>
  </si>
  <si>
    <t>VRN5</t>
  </si>
  <si>
    <t>Finanční náklady</t>
  </si>
  <si>
    <t>49</t>
  </si>
  <si>
    <t>052002000</t>
  </si>
  <si>
    <t>Finanční rezerva - výměna poškozeného bednění střechy</t>
  </si>
  <si>
    <t>96</t>
  </si>
  <si>
    <t>https://podminky.urs.cz/item/CS_URS_2025_01/052002000</t>
  </si>
  <si>
    <t>240307.14.2 - rekostrukce krytiny - hlavní</t>
  </si>
  <si>
    <t xml:space="preserve">    783 - Dokončovací práce - nátěry</t>
  </si>
  <si>
    <t>((87,7+(1,4*2)+(22*2))*13,9)+((87,7+(6,9*2))*11,5)</t>
  </si>
  <si>
    <t>24,082</t>
  </si>
  <si>
    <t>25,278*25 "Přepočtené koeficientem množství</t>
  </si>
  <si>
    <t>25,278-24,082</t>
  </si>
  <si>
    <t>předběžný odhad</t>
  </si>
  <si>
    <t>(7,35*2)+(11,01*8)+72,65+(7*4)+8</t>
  </si>
  <si>
    <t>211,43*0,44 "Přepočtené koeficientem množství</t>
  </si>
  <si>
    <t>-1614201418</t>
  </si>
  <si>
    <t>(1354,467*0,035)*0,45</t>
  </si>
  <si>
    <t>764001821</t>
  </si>
  <si>
    <t>Demontáž krytiny ze svitků nebo tabulí do suti</t>
  </si>
  <si>
    <t>-1821178273</t>
  </si>
  <si>
    <t>Demontáž klempířských konstrukcí krytiny ze svitků nebo tabulí do suti</t>
  </si>
  <si>
    <t>https://podminky.urs.cz/item/CS_URS_2025_01/764001821</t>
  </si>
  <si>
    <t>demontáž oplechování volských ok</t>
  </si>
  <si>
    <t>4*3,0</t>
  </si>
  <si>
    <t>(7,35*2)+72,65</t>
  </si>
  <si>
    <t>11,7*8</t>
  </si>
  <si>
    <t>764001891</t>
  </si>
  <si>
    <t>Demontáž úžlabí do suti</t>
  </si>
  <si>
    <t>Demontáž klempířských konstrukcí oplechování úžlabí do suti</t>
  </si>
  <si>
    <t>https://podminky.urs.cz/item/CS_URS_2025_01/764001891</t>
  </si>
  <si>
    <t>10,3*4</t>
  </si>
  <si>
    <t>((5,775*7,735)*4)+((18,9+7,35)/2*7,735*4)-(3,4*6,8*2)+(6,8*61,5*2)-(16,75*2)+(3,45*3,15*1,2)</t>
  </si>
  <si>
    <t>1354,467*1,15 "Přepočtené koeficientem množství</t>
  </si>
  <si>
    <t>764002841</t>
  </si>
  <si>
    <t>Demontáž oplechování horních ploch zdí a nadezdívek do suti</t>
  </si>
  <si>
    <t>Demontáž klempířských konstrukcí oplechování horních ploch zdí a nadezdívek do suti</t>
  </si>
  <si>
    <t>https://podminky.urs.cz/item/CS_URS_2025_01/764002841</t>
  </si>
  <si>
    <t>dělící zdi</t>
  </si>
  <si>
    <t>6,8*4</t>
  </si>
  <si>
    <t>764121405</t>
  </si>
  <si>
    <t>Krytina střechy rovné drážkováním ze svitků z Al plechu rš 500 mm sklonu přes 60°</t>
  </si>
  <si>
    <t>1394799427</t>
  </si>
  <si>
    <t>Krytina z hliníkového plechu s úpravou u okapů, prostupů a výčnělků střechy rovné drážkováním ze svitků rš 500 mm, sklon střechy přes 60°</t>
  </si>
  <si>
    <t>https://podminky.urs.cz/item/CS_URS_2025_01/764121405</t>
  </si>
  <si>
    <t>oplechování volských ok</t>
  </si>
  <si>
    <t>764221467</t>
  </si>
  <si>
    <t>Oplechování úžlabí z Al plechu rš 670 mm</t>
  </si>
  <si>
    <t>Oplechování střešních prvků z hliníkového plechu úžlabí rš 670 mm</t>
  </si>
  <si>
    <t>https://podminky.urs.cz/item/CS_URS_2025_01/764221467</t>
  </si>
  <si>
    <t>404,0</t>
  </si>
  <si>
    <t>764224406</t>
  </si>
  <si>
    <t>Oplechování horních ploch a nadezdívek (atik) bez rohů z Al plechu mechanicky kotvené rš 500 mm</t>
  </si>
  <si>
    <t>-1693928001</t>
  </si>
  <si>
    <t>Oplechování horních ploch zdí a nadezdívek (atik) z hliníkového plechu mechanicky kotvené rš 500 mm</t>
  </si>
  <si>
    <t>https://podminky.urs.cz/item/CS_URS_2025_01/764224406</t>
  </si>
  <si>
    <t>((5,775*7,735)*4)+((18,9+7,35)/2*7,735*4)-(3,4*6,8*2)+(6,8*61,5*2)-(16,75*2)</t>
  </si>
  <si>
    <t>783</t>
  </si>
  <si>
    <t>Dokončovací práce - nátěry</t>
  </si>
  <si>
    <t>783401401</t>
  </si>
  <si>
    <t>Ometení klempířských konstrukcí před provedením nátěru</t>
  </si>
  <si>
    <t>Příprava podkladu klempířských konstrukcí před provedením nátěru ometením</t>
  </si>
  <si>
    <t>https://podminky.urs.cz/item/CS_URS_2025_01/783401401</t>
  </si>
  <si>
    <t>783406809</t>
  </si>
  <si>
    <t>Odstranění nátěrů z klempířských konstrukcí okartáčováním</t>
  </si>
  <si>
    <t>https://podminky.urs.cz/item/CS_URS_2025_01/783406809</t>
  </si>
  <si>
    <t>podkladní plechy a žlaby</t>
  </si>
  <si>
    <t>((12,65*4)+(20*2)+(1,95*2)+(61,5*2)+(6,9*2)+9,75)*1,25</t>
  </si>
  <si>
    <t>falcovaná střecha</t>
  </si>
  <si>
    <t>16,75*4,9</t>
  </si>
  <si>
    <t>783414201</t>
  </si>
  <si>
    <t>Základní antikorozní jednonásobný syntetický nátěr klempířských konstrukcí</t>
  </si>
  <si>
    <t>Základní antikorozní nátěr klempířských konstrukcí jednonásobný syntetický standardní</t>
  </si>
  <si>
    <t>https://podminky.urs.cz/item/CS_URS_2025_01/783414201</t>
  </si>
  <si>
    <t>783415101</t>
  </si>
  <si>
    <t>Mezinátěr syntetický jednonásobný mezinátěr klempířských konstrukcí</t>
  </si>
  <si>
    <t>Mezinátěr klempířských konstrukcí jednonásobný syntetický standardní</t>
  </si>
  <si>
    <t>https://podminky.urs.cz/item/CS_URS_2025_01/783415101</t>
  </si>
  <si>
    <t>783417101</t>
  </si>
  <si>
    <t>Krycí jednonásobný syntetický nátěr klempířských konstrukcí</t>
  </si>
  <si>
    <t>Krycí nátěr (email) klempířských konstrukcí jednonásobný syntetický standardní</t>
  </si>
  <si>
    <t>https://podminky.urs.cz/item/CS_URS_2025_01/783417101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</si>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</sst>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3111111" TargetMode="External" /><Relationship Id="rId5" Type="http://schemas.openxmlformats.org/officeDocument/2006/relationships/hyperlink" Target="https://podminky.urs.cz/item/CS_URS_2025_01/997006004" TargetMode="External" /><Relationship Id="rId6" Type="http://schemas.openxmlformats.org/officeDocument/2006/relationships/hyperlink" Target="https://podminky.urs.cz/item/CS_URS_2025_01/997013115" TargetMode="External" /><Relationship Id="rId7" Type="http://schemas.openxmlformats.org/officeDocument/2006/relationships/hyperlink" Target="https://podminky.urs.cz/item/CS_URS_2025_01/997013501" TargetMode="External" /><Relationship Id="rId8" Type="http://schemas.openxmlformats.org/officeDocument/2006/relationships/hyperlink" Target="https://podminky.urs.cz/item/CS_URS_2025_01/997013509" TargetMode="External" /><Relationship Id="rId9" Type="http://schemas.openxmlformats.org/officeDocument/2006/relationships/hyperlink" Target="https://podminky.urs.cz/item/CS_URS_2025_01/997013631" TargetMode="External" /><Relationship Id="rId10" Type="http://schemas.openxmlformats.org/officeDocument/2006/relationships/hyperlink" Target="https://podminky.urs.cz/item/CS_URS_2025_01/997013821" TargetMode="External" /><Relationship Id="rId11" Type="http://schemas.openxmlformats.org/officeDocument/2006/relationships/hyperlink" Target="https://podminky.urs.cz/item/CS_URS_2025_01/721273153" TargetMode="External" /><Relationship Id="rId12" Type="http://schemas.openxmlformats.org/officeDocument/2006/relationships/hyperlink" Target="https://podminky.urs.cz/item/CS_URS_2025_01/741420001" TargetMode="External" /><Relationship Id="rId13" Type="http://schemas.openxmlformats.org/officeDocument/2006/relationships/hyperlink" Target="https://podminky.urs.cz/item/CS_URS_2025_01/741421833" TargetMode="External" /><Relationship Id="rId14" Type="http://schemas.openxmlformats.org/officeDocument/2006/relationships/hyperlink" Target="https://podminky.urs.cz/item/CS_URS_2025_01/998741103" TargetMode="External" /><Relationship Id="rId15" Type="http://schemas.openxmlformats.org/officeDocument/2006/relationships/hyperlink" Target="https://podminky.urs.cz/item/CS_URS_2025_01/762083122" TargetMode="External" /><Relationship Id="rId16" Type="http://schemas.openxmlformats.org/officeDocument/2006/relationships/hyperlink" Target="https://podminky.urs.cz/item/CS_URS_2025_01/764001114" TargetMode="External" /><Relationship Id="rId17" Type="http://schemas.openxmlformats.org/officeDocument/2006/relationships/hyperlink" Target="https://podminky.urs.cz/item/CS_URS_2025_01/764001801" TargetMode="External" /><Relationship Id="rId18" Type="http://schemas.openxmlformats.org/officeDocument/2006/relationships/hyperlink" Target="https://podminky.urs.cz/item/CS_URS_2025_01/764001851" TargetMode="External" /><Relationship Id="rId19" Type="http://schemas.openxmlformats.org/officeDocument/2006/relationships/hyperlink" Target="https://podminky.urs.cz/item/CS_URS_2025_01/764001871" TargetMode="External" /><Relationship Id="rId20" Type="http://schemas.openxmlformats.org/officeDocument/2006/relationships/hyperlink" Target="https://podminky.urs.cz/item/CS_URS_2025_01/764001901" TargetMode="External" /><Relationship Id="rId21" Type="http://schemas.openxmlformats.org/officeDocument/2006/relationships/hyperlink" Target="https://podminky.urs.cz/item/CS_URS_2025_01/764001911" TargetMode="External" /><Relationship Id="rId22" Type="http://schemas.openxmlformats.org/officeDocument/2006/relationships/hyperlink" Target="https://podminky.urs.cz/item/CS_URS_2025_01/764002414" TargetMode="External" /><Relationship Id="rId23" Type="http://schemas.openxmlformats.org/officeDocument/2006/relationships/hyperlink" Target="https://podminky.urs.cz/item/CS_URS_2025_01/764002835" TargetMode="External" /><Relationship Id="rId24" Type="http://schemas.openxmlformats.org/officeDocument/2006/relationships/hyperlink" Target="https://podminky.urs.cz/item/CS_URS_2025_01/764004821" TargetMode="External" /><Relationship Id="rId25" Type="http://schemas.openxmlformats.org/officeDocument/2006/relationships/hyperlink" Target="https://podminky.urs.cz/item/CS_URS_2025_01/764101143" TargetMode="External" /><Relationship Id="rId26" Type="http://schemas.openxmlformats.org/officeDocument/2006/relationships/hyperlink" Target="https://podminky.urs.cz/item/CS_URS_2025_01/764203152" TargetMode="External" /><Relationship Id="rId27" Type="http://schemas.openxmlformats.org/officeDocument/2006/relationships/hyperlink" Target="https://podminky.urs.cz/item/CS_URS_2025_01/764221405" TargetMode="External" /><Relationship Id="rId28" Type="http://schemas.openxmlformats.org/officeDocument/2006/relationships/hyperlink" Target="https://podminky.urs.cz/item/CS_URS_2025_01/764221435" TargetMode="External" /><Relationship Id="rId29" Type="http://schemas.openxmlformats.org/officeDocument/2006/relationships/hyperlink" Target="https://podminky.urs.cz/item/CS_URS_2025_01/764223456" TargetMode="External" /><Relationship Id="rId30" Type="http://schemas.openxmlformats.org/officeDocument/2006/relationships/hyperlink" Target="https://podminky.urs.cz/item/CS_URS_2025_01/764523407" TargetMode="External" /><Relationship Id="rId31" Type="http://schemas.openxmlformats.org/officeDocument/2006/relationships/hyperlink" Target="https://podminky.urs.cz/item/CS_URS_2025_01/764523427" TargetMode="External" /><Relationship Id="rId32" Type="http://schemas.openxmlformats.org/officeDocument/2006/relationships/hyperlink" Target="https://podminky.urs.cz/item/CS_URS_2025_01/998764103" TargetMode="External" /><Relationship Id="rId33" Type="http://schemas.openxmlformats.org/officeDocument/2006/relationships/hyperlink" Target="https://podminky.urs.cz/item/CS_URS_2025_01/765131803" TargetMode="External" /><Relationship Id="rId34" Type="http://schemas.openxmlformats.org/officeDocument/2006/relationships/hyperlink" Target="https://podminky.urs.cz/item/CS_URS_2025_01/765131843" TargetMode="External" /><Relationship Id="rId35" Type="http://schemas.openxmlformats.org/officeDocument/2006/relationships/hyperlink" Target="https://podminky.urs.cz/item/CS_URS_2025_01/765191911" TargetMode="External" /><Relationship Id="rId36" Type="http://schemas.openxmlformats.org/officeDocument/2006/relationships/hyperlink" Target="https://podminky.urs.cz/item/CS_URS_2025_01/765192811" TargetMode="External" /><Relationship Id="rId37" Type="http://schemas.openxmlformats.org/officeDocument/2006/relationships/hyperlink" Target="https://podminky.urs.cz/item/CS_URS_2025_01/998765103" TargetMode="External" /><Relationship Id="rId38" Type="http://schemas.openxmlformats.org/officeDocument/2006/relationships/hyperlink" Target="https://podminky.urs.cz/item/CS_URS_2025_01/766671021" TargetMode="External" /><Relationship Id="rId39" Type="http://schemas.openxmlformats.org/officeDocument/2006/relationships/hyperlink" Target="https://podminky.urs.cz/item/CS_URS_2025_01/998766103" TargetMode="External" /><Relationship Id="rId40" Type="http://schemas.openxmlformats.org/officeDocument/2006/relationships/hyperlink" Target="https://podminky.urs.cz/item/CS_URS_2025_01/030001000" TargetMode="External" /><Relationship Id="rId41" Type="http://schemas.openxmlformats.org/officeDocument/2006/relationships/hyperlink" Target="https://podminky.urs.cz/item/CS_URS_2025_01/052002000" TargetMode="External" /><Relationship Id="rId4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3111111" TargetMode="External" /><Relationship Id="rId5" Type="http://schemas.openxmlformats.org/officeDocument/2006/relationships/hyperlink" Target="https://podminky.urs.cz/item/CS_URS_2025_01/997006004" TargetMode="External" /><Relationship Id="rId6" Type="http://schemas.openxmlformats.org/officeDocument/2006/relationships/hyperlink" Target="https://podminky.urs.cz/item/CS_URS_2025_01/997013115" TargetMode="External" /><Relationship Id="rId7" Type="http://schemas.openxmlformats.org/officeDocument/2006/relationships/hyperlink" Target="https://podminky.urs.cz/item/CS_URS_2025_01/997013501" TargetMode="External" /><Relationship Id="rId8" Type="http://schemas.openxmlformats.org/officeDocument/2006/relationships/hyperlink" Target="https://podminky.urs.cz/item/CS_URS_2025_01/997013509" TargetMode="External" /><Relationship Id="rId9" Type="http://schemas.openxmlformats.org/officeDocument/2006/relationships/hyperlink" Target="https://podminky.urs.cz/item/CS_URS_2025_01/997013631" TargetMode="External" /><Relationship Id="rId10" Type="http://schemas.openxmlformats.org/officeDocument/2006/relationships/hyperlink" Target="https://podminky.urs.cz/item/CS_URS_2025_01/997013821" TargetMode="External" /><Relationship Id="rId11" Type="http://schemas.openxmlformats.org/officeDocument/2006/relationships/hyperlink" Target="https://podminky.urs.cz/item/CS_URS_2025_01/721273153" TargetMode="External" /><Relationship Id="rId12" Type="http://schemas.openxmlformats.org/officeDocument/2006/relationships/hyperlink" Target="https://podminky.urs.cz/item/CS_URS_2025_01/741420001" TargetMode="External" /><Relationship Id="rId13" Type="http://schemas.openxmlformats.org/officeDocument/2006/relationships/hyperlink" Target="https://podminky.urs.cz/item/CS_URS_2025_01/741421833" TargetMode="External" /><Relationship Id="rId14" Type="http://schemas.openxmlformats.org/officeDocument/2006/relationships/hyperlink" Target="https://podminky.urs.cz/item/CS_URS_2025_01/998741103" TargetMode="External" /><Relationship Id="rId15" Type="http://schemas.openxmlformats.org/officeDocument/2006/relationships/hyperlink" Target="https://podminky.urs.cz/item/CS_URS_2025_01/762083122" TargetMode="External" /><Relationship Id="rId16" Type="http://schemas.openxmlformats.org/officeDocument/2006/relationships/hyperlink" Target="https://podminky.urs.cz/item/CS_URS_2025_01/764001821" TargetMode="External" /><Relationship Id="rId17" Type="http://schemas.openxmlformats.org/officeDocument/2006/relationships/hyperlink" Target="https://podminky.urs.cz/item/CS_URS_2025_01/764001851" TargetMode="External" /><Relationship Id="rId18" Type="http://schemas.openxmlformats.org/officeDocument/2006/relationships/hyperlink" Target="https://podminky.urs.cz/item/CS_URS_2025_01/764001871" TargetMode="External" /><Relationship Id="rId19" Type="http://schemas.openxmlformats.org/officeDocument/2006/relationships/hyperlink" Target="https://podminky.urs.cz/item/CS_URS_2025_01/764001891" TargetMode="External" /><Relationship Id="rId20" Type="http://schemas.openxmlformats.org/officeDocument/2006/relationships/hyperlink" Target="https://podminky.urs.cz/item/CS_URS_2025_01/764002414" TargetMode="External" /><Relationship Id="rId21" Type="http://schemas.openxmlformats.org/officeDocument/2006/relationships/hyperlink" Target="https://podminky.urs.cz/item/CS_URS_2025_01/764002841" TargetMode="External" /><Relationship Id="rId22" Type="http://schemas.openxmlformats.org/officeDocument/2006/relationships/hyperlink" Target="https://podminky.urs.cz/item/CS_URS_2025_01/764101143" TargetMode="External" /><Relationship Id="rId23" Type="http://schemas.openxmlformats.org/officeDocument/2006/relationships/hyperlink" Target="https://podminky.urs.cz/item/CS_URS_2025_01/764121405" TargetMode="External" /><Relationship Id="rId24" Type="http://schemas.openxmlformats.org/officeDocument/2006/relationships/hyperlink" Target="https://podminky.urs.cz/item/CS_URS_2025_01/764203152" TargetMode="External" /><Relationship Id="rId25" Type="http://schemas.openxmlformats.org/officeDocument/2006/relationships/hyperlink" Target="https://podminky.urs.cz/item/CS_URS_2025_01/764221405" TargetMode="External" /><Relationship Id="rId26" Type="http://schemas.openxmlformats.org/officeDocument/2006/relationships/hyperlink" Target="https://podminky.urs.cz/item/CS_URS_2025_01/764221435" TargetMode="External" /><Relationship Id="rId27" Type="http://schemas.openxmlformats.org/officeDocument/2006/relationships/hyperlink" Target="https://podminky.urs.cz/item/CS_URS_2025_01/764221467" TargetMode="External" /><Relationship Id="rId28" Type="http://schemas.openxmlformats.org/officeDocument/2006/relationships/hyperlink" Target="https://podminky.urs.cz/item/CS_URS_2025_01/764223456" TargetMode="External" /><Relationship Id="rId29" Type="http://schemas.openxmlformats.org/officeDocument/2006/relationships/hyperlink" Target="https://podminky.urs.cz/item/CS_URS_2025_01/764224406" TargetMode="External" /><Relationship Id="rId30" Type="http://schemas.openxmlformats.org/officeDocument/2006/relationships/hyperlink" Target="https://podminky.urs.cz/item/CS_URS_2025_01/998764103" TargetMode="External" /><Relationship Id="rId31" Type="http://schemas.openxmlformats.org/officeDocument/2006/relationships/hyperlink" Target="https://podminky.urs.cz/item/CS_URS_2025_01/765131803" TargetMode="External" /><Relationship Id="rId32" Type="http://schemas.openxmlformats.org/officeDocument/2006/relationships/hyperlink" Target="https://podminky.urs.cz/item/CS_URS_2025_01/765131843" TargetMode="External" /><Relationship Id="rId33" Type="http://schemas.openxmlformats.org/officeDocument/2006/relationships/hyperlink" Target="https://podminky.urs.cz/item/CS_URS_2025_01/765191911" TargetMode="External" /><Relationship Id="rId34" Type="http://schemas.openxmlformats.org/officeDocument/2006/relationships/hyperlink" Target="https://podminky.urs.cz/item/CS_URS_2025_01/765192811" TargetMode="External" /><Relationship Id="rId35" Type="http://schemas.openxmlformats.org/officeDocument/2006/relationships/hyperlink" Target="https://podminky.urs.cz/item/CS_URS_2025_01/998765103" TargetMode="External" /><Relationship Id="rId36" Type="http://schemas.openxmlformats.org/officeDocument/2006/relationships/hyperlink" Target="https://podminky.urs.cz/item/CS_URS_2025_01/783401401" TargetMode="External" /><Relationship Id="rId37" Type="http://schemas.openxmlformats.org/officeDocument/2006/relationships/hyperlink" Target="https://podminky.urs.cz/item/CS_URS_2025_01/783406809" TargetMode="External" /><Relationship Id="rId38" Type="http://schemas.openxmlformats.org/officeDocument/2006/relationships/hyperlink" Target="https://podminky.urs.cz/item/CS_URS_2025_01/783414201" TargetMode="External" /><Relationship Id="rId39" Type="http://schemas.openxmlformats.org/officeDocument/2006/relationships/hyperlink" Target="https://podminky.urs.cz/item/CS_URS_2025_01/783415101" TargetMode="External" /><Relationship Id="rId40" Type="http://schemas.openxmlformats.org/officeDocument/2006/relationships/hyperlink" Target="https://podminky.urs.cz/item/CS_URS_2025_01/783417101" TargetMode="External" /><Relationship Id="rId41" Type="http://schemas.openxmlformats.org/officeDocument/2006/relationships/hyperlink" Target="https://podminky.urs.cz/item/CS_URS_2025_01/030001000" TargetMode="External" /><Relationship Id="rId42" Type="http://schemas.openxmlformats.org/officeDocument/2006/relationships/hyperlink" Target="https://podminky.urs.cz/item/CS_URS_2025_01/052002000" TargetMode="External" /><Relationship Id="rId4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36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36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240307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FVE systém v objektech Města Tachova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Tachov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5. 3. 2025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Tachov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S P I R A L spol. s r. o.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>ing. Pavel Kodýtek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24.7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'240307.14.1 - rekostrukce...'!J30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ROUND(SUM(AV55:AW55),2)</f>
        <v>0</v>
      </c>
      <c r="AU55" s="123">
        <f>'240307.14.1 - rekostrukce...'!P92</f>
        <v>0</v>
      </c>
      <c r="AV55" s="122">
        <f>'240307.14.1 - rekostrukce...'!J33</f>
        <v>0</v>
      </c>
      <c r="AW55" s="122">
        <f>'240307.14.1 - rekostrukce...'!J34</f>
        <v>0</v>
      </c>
      <c r="AX55" s="122">
        <f>'240307.14.1 - rekostrukce...'!J35</f>
        <v>0</v>
      </c>
      <c r="AY55" s="122">
        <f>'240307.14.1 - rekostrukce...'!J36</f>
        <v>0</v>
      </c>
      <c r="AZ55" s="122">
        <f>'240307.14.1 - rekostrukce...'!F33</f>
        <v>0</v>
      </c>
      <c r="BA55" s="122">
        <f>'240307.14.1 - rekostrukce...'!F34</f>
        <v>0</v>
      </c>
      <c r="BB55" s="122">
        <f>'240307.14.1 - rekostrukce...'!F35</f>
        <v>0</v>
      </c>
      <c r="BC55" s="122">
        <f>'240307.14.1 - rekostrukce...'!F36</f>
        <v>0</v>
      </c>
      <c r="BD55" s="124">
        <f>'240307.14.1 - rekostrukce...'!F37</f>
        <v>0</v>
      </c>
      <c r="BE55" s="7"/>
      <c r="BT55" s="125" t="s">
        <v>83</v>
      </c>
      <c r="BV55" s="125" t="s">
        <v>77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7" customFormat="1" ht="24.75" customHeight="1">
      <c r="A56" s="113" t="s">
        <v>79</v>
      </c>
      <c r="B56" s="114"/>
      <c r="C56" s="115"/>
      <c r="D56" s="116" t="s">
        <v>86</v>
      </c>
      <c r="E56" s="116"/>
      <c r="F56" s="116"/>
      <c r="G56" s="116"/>
      <c r="H56" s="116"/>
      <c r="I56" s="117"/>
      <c r="J56" s="116" t="s">
        <v>87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'240307.14.2 - rekostrukce...'!J30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82</v>
      </c>
      <c r="AR56" s="120"/>
      <c r="AS56" s="126">
        <v>0</v>
      </c>
      <c r="AT56" s="127">
        <f>ROUND(SUM(AV56:AW56),2)</f>
        <v>0</v>
      </c>
      <c r="AU56" s="128">
        <f>'240307.14.2 - rekostrukce...'!P92</f>
        <v>0</v>
      </c>
      <c r="AV56" s="127">
        <f>'240307.14.2 - rekostrukce...'!J33</f>
        <v>0</v>
      </c>
      <c r="AW56" s="127">
        <f>'240307.14.2 - rekostrukce...'!J34</f>
        <v>0</v>
      </c>
      <c r="AX56" s="127">
        <f>'240307.14.2 - rekostrukce...'!J35</f>
        <v>0</v>
      </c>
      <c r="AY56" s="127">
        <f>'240307.14.2 - rekostrukce...'!J36</f>
        <v>0</v>
      </c>
      <c r="AZ56" s="127">
        <f>'240307.14.2 - rekostrukce...'!F33</f>
        <v>0</v>
      </c>
      <c r="BA56" s="127">
        <f>'240307.14.2 - rekostrukce...'!F34</f>
        <v>0</v>
      </c>
      <c r="BB56" s="127">
        <f>'240307.14.2 - rekostrukce...'!F35</f>
        <v>0</v>
      </c>
      <c r="BC56" s="127">
        <f>'240307.14.2 - rekostrukce...'!F36</f>
        <v>0</v>
      </c>
      <c r="BD56" s="129">
        <f>'240307.14.2 - rekostrukce...'!F37</f>
        <v>0</v>
      </c>
      <c r="BE56" s="7"/>
      <c r="BT56" s="125" t="s">
        <v>83</v>
      </c>
      <c r="BV56" s="125" t="s">
        <v>77</v>
      </c>
      <c r="BW56" s="125" t="s">
        <v>88</v>
      </c>
      <c r="BX56" s="125" t="s">
        <v>5</v>
      </c>
      <c r="CL56" s="125" t="s">
        <v>19</v>
      </c>
      <c r="CM56" s="125" t="s">
        <v>85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X3Q674CuR+3r9Cqw1DRLQWM8udP6QbPq7EwIOma+5tJppL88FRlWFWLcJvkvbyb0hG3qCSFWvW8FksRbotWBTw==" hashValue="ETHjriiFDi/oWfO7hnzFhE50lRPJJQQ5XgQ+PErri+Dl0yTrIoOO8f24UGY8AKlX0C/Eev34r+ylqz6WJqq2s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40307.14.1 - rekostrukce...'!C2" display="/"/>
    <hyperlink ref="A56" location="'240307.14.2 - rekostrukce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FVE systém v objektech Města Tachova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5. 3. 2025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92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ROUND((SUM(BE92:BE305)),  2)</f>
        <v>0</v>
      </c>
      <c r="G33" s="40"/>
      <c r="H33" s="40"/>
      <c r="I33" s="150">
        <v>0.20999999999999999</v>
      </c>
      <c r="J33" s="149">
        <f>ROUND(((SUM(BE92:BE305))*I33),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ROUND((SUM(BF92:BF305)),  2)</f>
        <v>0</v>
      </c>
      <c r="G34" s="40"/>
      <c r="H34" s="40"/>
      <c r="I34" s="150">
        <v>0.12</v>
      </c>
      <c r="J34" s="149">
        <f>ROUND(((SUM(BF92:BF305))*I34),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ROUND((SUM(BG92:BG305)),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ROUND((SUM(BH92:BH305)),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ROUND((SUM(BI92:BI305)),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FVE systém v objektech Města Tachova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240307.14.1 - rekostrukce krytiny - přístavba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Tachov</v>
      </c>
      <c r="G52" s="42"/>
      <c r="H52" s="42"/>
      <c r="I52" s="34" t="s">
        <v>23</v>
      </c>
      <c r="J52" s="74" t="str">
        <f>IF(J12="","",J12)</f>
        <v>5. 3. 2025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Tachov</v>
      </c>
      <c r="G54" s="42"/>
      <c r="H54" s="42"/>
      <c r="I54" s="34" t="s">
        <v>32</v>
      </c>
      <c r="J54" s="38" t="str">
        <f>E21</f>
        <v>S P I R A L spol. s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Ladislav Sadílek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94</v>
      </c>
      <c r="D57" s="164"/>
      <c r="E57" s="164"/>
      <c r="F57" s="164"/>
      <c r="G57" s="164"/>
      <c r="H57" s="164"/>
      <c r="I57" s="164"/>
      <c r="J57" s="165" t="s">
        <v>95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96</v>
      </c>
    </row>
    <row r="60" s="9" customFormat="1" ht="24.96" customHeight="1">
      <c r="A60" s="9"/>
      <c r="B60" s="167"/>
      <c r="C60" s="168"/>
      <c r="D60" s="169" t="s">
        <v>97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98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99</v>
      </c>
      <c r="E62" s="176"/>
      <c r="F62" s="176"/>
      <c r="G62" s="176"/>
      <c r="H62" s="176"/>
      <c r="I62" s="176"/>
      <c r="J62" s="177">
        <f>J112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100</v>
      </c>
      <c r="E63" s="170"/>
      <c r="F63" s="170"/>
      <c r="G63" s="170"/>
      <c r="H63" s="170"/>
      <c r="I63" s="170"/>
      <c r="J63" s="171">
        <f>J139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101</v>
      </c>
      <c r="E64" s="176"/>
      <c r="F64" s="176"/>
      <c r="G64" s="176"/>
      <c r="H64" s="176"/>
      <c r="I64" s="176"/>
      <c r="J64" s="177">
        <f>J140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102</v>
      </c>
      <c r="E65" s="176"/>
      <c r="F65" s="176"/>
      <c r="G65" s="176"/>
      <c r="H65" s="176"/>
      <c r="I65" s="176"/>
      <c r="J65" s="177">
        <f>J144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103</v>
      </c>
      <c r="E66" s="176"/>
      <c r="F66" s="176"/>
      <c r="G66" s="176"/>
      <c r="H66" s="176"/>
      <c r="I66" s="176"/>
      <c r="J66" s="177">
        <f>J162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104</v>
      </c>
      <c r="E67" s="176"/>
      <c r="F67" s="176"/>
      <c r="G67" s="176"/>
      <c r="H67" s="176"/>
      <c r="I67" s="176"/>
      <c r="J67" s="177">
        <f>J168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105</v>
      </c>
      <c r="E68" s="176"/>
      <c r="F68" s="176"/>
      <c r="G68" s="176"/>
      <c r="H68" s="176"/>
      <c r="I68" s="176"/>
      <c r="J68" s="177">
        <f>J265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106</v>
      </c>
      <c r="E69" s="176"/>
      <c r="F69" s="176"/>
      <c r="G69" s="176"/>
      <c r="H69" s="176"/>
      <c r="I69" s="176"/>
      <c r="J69" s="177">
        <f>J286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107</v>
      </c>
      <c r="E70" s="170"/>
      <c r="F70" s="170"/>
      <c r="G70" s="170"/>
      <c r="H70" s="170"/>
      <c r="I70" s="170"/>
      <c r="J70" s="171">
        <f>J297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108</v>
      </c>
      <c r="E71" s="176"/>
      <c r="F71" s="176"/>
      <c r="G71" s="176"/>
      <c r="H71" s="176"/>
      <c r="I71" s="176"/>
      <c r="J71" s="177">
        <f>J298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109</v>
      </c>
      <c r="E72" s="176"/>
      <c r="F72" s="176"/>
      <c r="G72" s="176"/>
      <c r="H72" s="176"/>
      <c r="I72" s="176"/>
      <c r="J72" s="177">
        <f>J302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110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FVE systém v objektech Města Tachova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90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240307.14.1 - rekostrukce krytiny - přístavba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Tachov</v>
      </c>
      <c r="G86" s="42"/>
      <c r="H86" s="42"/>
      <c r="I86" s="34" t="s">
        <v>23</v>
      </c>
      <c r="J86" s="74" t="str">
        <f>IF(J12="","",J12)</f>
        <v>5. 3. 2025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25</v>
      </c>
      <c r="D88" s="42"/>
      <c r="E88" s="42"/>
      <c r="F88" s="29" t="str">
        <f>E15</f>
        <v>Město Tachov</v>
      </c>
      <c r="G88" s="42"/>
      <c r="H88" s="42"/>
      <c r="I88" s="34" t="s">
        <v>32</v>
      </c>
      <c r="J88" s="38" t="str">
        <f>E21</f>
        <v>S P I R A L spol. s r. o.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30</v>
      </c>
      <c r="D89" s="42"/>
      <c r="E89" s="42"/>
      <c r="F89" s="29" t="str">
        <f>IF(E18="","",E18)</f>
        <v>Vyplň údaj</v>
      </c>
      <c r="G89" s="42"/>
      <c r="H89" s="42"/>
      <c r="I89" s="34" t="s">
        <v>37</v>
      </c>
      <c r="J89" s="38" t="str">
        <f>E24</f>
        <v>Ladislav Sadílek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111</v>
      </c>
      <c r="D91" s="182" t="s">
        <v>60</v>
      </c>
      <c r="E91" s="182" t="s">
        <v>56</v>
      </c>
      <c r="F91" s="182" t="s">
        <v>57</v>
      </c>
      <c r="G91" s="182" t="s">
        <v>112</v>
      </c>
      <c r="H91" s="182" t="s">
        <v>113</v>
      </c>
      <c r="I91" s="182" t="s">
        <v>114</v>
      </c>
      <c r="J91" s="182" t="s">
        <v>95</v>
      </c>
      <c r="K91" s="183" t="s">
        <v>115</v>
      </c>
      <c r="L91" s="184"/>
      <c r="M91" s="94" t="s">
        <v>19</v>
      </c>
      <c r="N91" s="95" t="s">
        <v>45</v>
      </c>
      <c r="O91" s="95" t="s">
        <v>116</v>
      </c>
      <c r="P91" s="95" t="s">
        <v>117</v>
      </c>
      <c r="Q91" s="95" t="s">
        <v>118</v>
      </c>
      <c r="R91" s="95" t="s">
        <v>119</v>
      </c>
      <c r="S91" s="95" t="s">
        <v>120</v>
      </c>
      <c r="T91" s="96" t="s">
        <v>121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122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P93+P139+P297</f>
        <v>0</v>
      </c>
      <c r="Q92" s="98"/>
      <c r="R92" s="187">
        <f>R93+R139+R297</f>
        <v>2.01262885</v>
      </c>
      <c r="S92" s="98"/>
      <c r="T92" s="188">
        <f>T93+T139+T297</f>
        <v>17.090448500000001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74</v>
      </c>
      <c r="AU92" s="19" t="s">
        <v>96</v>
      </c>
      <c r="BK92" s="189">
        <f>BK93+BK139+BK297</f>
        <v>0</v>
      </c>
    </row>
    <row r="93" s="12" customFormat="1" ht="25.92" customHeight="1">
      <c r="A93" s="12"/>
      <c r="B93" s="190"/>
      <c r="C93" s="191"/>
      <c r="D93" s="192" t="s">
        <v>74</v>
      </c>
      <c r="E93" s="193" t="s">
        <v>123</v>
      </c>
      <c r="F93" s="193" t="s">
        <v>124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P94+P112</f>
        <v>0</v>
      </c>
      <c r="Q93" s="198"/>
      <c r="R93" s="199">
        <f>R94+R112</f>
        <v>0.084903499999999993</v>
      </c>
      <c r="S93" s="198"/>
      <c r="T93" s="200">
        <f>T94+T112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83</v>
      </c>
      <c r="AT93" s="202" t="s">
        <v>74</v>
      </c>
      <c r="AU93" s="202" t="s">
        <v>75</v>
      </c>
      <c r="AY93" s="201" t="s">
        <v>125</v>
      </c>
      <c r="BK93" s="203">
        <f>BK94+BK112</f>
        <v>0</v>
      </c>
    </row>
    <row r="94" s="12" customFormat="1" ht="22.8" customHeight="1">
      <c r="A94" s="12"/>
      <c r="B94" s="190"/>
      <c r="C94" s="191"/>
      <c r="D94" s="192" t="s">
        <v>74</v>
      </c>
      <c r="E94" s="204" t="s">
        <v>126</v>
      </c>
      <c r="F94" s="204" t="s">
        <v>127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SUM(P95:P111)</f>
        <v>0</v>
      </c>
      <c r="Q94" s="198"/>
      <c r="R94" s="199">
        <f>SUM(R95:R111)</f>
        <v>0</v>
      </c>
      <c r="S94" s="198"/>
      <c r="T94" s="200">
        <f>SUM(T95:T111)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83</v>
      </c>
      <c r="AT94" s="202" t="s">
        <v>74</v>
      </c>
      <c r="AU94" s="202" t="s">
        <v>83</v>
      </c>
      <c r="AY94" s="201" t="s">
        <v>125</v>
      </c>
      <c r="BK94" s="203">
        <f>SUM(BK95:BK111)</f>
        <v>0</v>
      </c>
    </row>
    <row r="95" s="2" customFormat="1" ht="21.75" customHeight="1">
      <c r="A95" s="40"/>
      <c r="B95" s="41"/>
      <c r="C95" s="206" t="s">
        <v>83</v>
      </c>
      <c r="D95" s="206" t="s">
        <v>128</v>
      </c>
      <c r="E95" s="207" t="s">
        <v>129</v>
      </c>
      <c r="F95" s="208" t="s">
        <v>130</v>
      </c>
      <c r="G95" s="209" t="s">
        <v>131</v>
      </c>
      <c r="H95" s="210">
        <v>1342.115</v>
      </c>
      <c r="I95" s="211"/>
      <c r="J95" s="212">
        <f>ROUND(I95*H95,2)</f>
        <v>0</v>
      </c>
      <c r="K95" s="208" t="s">
        <v>132</v>
      </c>
      <c r="L95" s="46"/>
      <c r="M95" s="213" t="s">
        <v>19</v>
      </c>
      <c r="N95" s="214" t="s">
        <v>46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133</v>
      </c>
      <c r="AT95" s="217" t="s">
        <v>128</v>
      </c>
      <c r="AU95" s="217" t="s">
        <v>85</v>
      </c>
      <c r="AY95" s="19" t="s">
        <v>125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83</v>
      </c>
      <c r="BK95" s="218">
        <f>ROUND(I95*H95,2)</f>
        <v>0</v>
      </c>
      <c r="BL95" s="19" t="s">
        <v>133</v>
      </c>
      <c r="BM95" s="217" t="s">
        <v>85</v>
      </c>
    </row>
    <row r="96" s="2" customFormat="1">
      <c r="A96" s="40"/>
      <c r="B96" s="41"/>
      <c r="C96" s="42"/>
      <c r="D96" s="219" t="s">
        <v>134</v>
      </c>
      <c r="E96" s="42"/>
      <c r="F96" s="220" t="s">
        <v>135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134</v>
      </c>
      <c r="AU96" s="19" t="s">
        <v>85</v>
      </c>
    </row>
    <row r="97" s="2" customFormat="1">
      <c r="A97" s="40"/>
      <c r="B97" s="41"/>
      <c r="C97" s="42"/>
      <c r="D97" s="224" t="s">
        <v>136</v>
      </c>
      <c r="E97" s="42"/>
      <c r="F97" s="225" t="s">
        <v>137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136</v>
      </c>
      <c r="AU97" s="19" t="s">
        <v>85</v>
      </c>
    </row>
    <row r="98" s="13" customFormat="1">
      <c r="A98" s="13"/>
      <c r="B98" s="226"/>
      <c r="C98" s="227"/>
      <c r="D98" s="219" t="s">
        <v>138</v>
      </c>
      <c r="E98" s="228" t="s">
        <v>19</v>
      </c>
      <c r="F98" s="229" t="s">
        <v>139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138</v>
      </c>
      <c r="AU98" s="235" t="s">
        <v>85</v>
      </c>
      <c r="AV98" s="13" t="s">
        <v>83</v>
      </c>
      <c r="AW98" s="13" t="s">
        <v>36</v>
      </c>
      <c r="AX98" s="13" t="s">
        <v>75</v>
      </c>
      <c r="AY98" s="235" t="s">
        <v>125</v>
      </c>
    </row>
    <row r="99" s="14" customFormat="1">
      <c r="A99" s="14"/>
      <c r="B99" s="236"/>
      <c r="C99" s="237"/>
      <c r="D99" s="219" t="s">
        <v>138</v>
      </c>
      <c r="E99" s="238" t="s">
        <v>19</v>
      </c>
      <c r="F99" s="239" t="s">
        <v>140</v>
      </c>
      <c r="G99" s="237"/>
      <c r="H99" s="240">
        <v>1342.115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138</v>
      </c>
      <c r="AU99" s="246" t="s">
        <v>85</v>
      </c>
      <c r="AV99" s="14" t="s">
        <v>85</v>
      </c>
      <c r="AW99" s="14" t="s">
        <v>36</v>
      </c>
      <c r="AX99" s="14" t="s">
        <v>75</v>
      </c>
      <c r="AY99" s="246" t="s">
        <v>125</v>
      </c>
    </row>
    <row r="100" s="15" customFormat="1">
      <c r="A100" s="15"/>
      <c r="B100" s="247"/>
      <c r="C100" s="248"/>
      <c r="D100" s="219" t="s">
        <v>138</v>
      </c>
      <c r="E100" s="249" t="s">
        <v>19</v>
      </c>
      <c r="F100" s="250" t="s">
        <v>141</v>
      </c>
      <c r="G100" s="248"/>
      <c r="H100" s="251">
        <v>1342.115</v>
      </c>
      <c r="I100" s="252"/>
      <c r="J100" s="248"/>
      <c r="K100" s="248"/>
      <c r="L100" s="253"/>
      <c r="M100" s="254"/>
      <c r="N100" s="255"/>
      <c r="O100" s="255"/>
      <c r="P100" s="255"/>
      <c r="Q100" s="255"/>
      <c r="R100" s="255"/>
      <c r="S100" s="255"/>
      <c r="T100" s="25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7" t="s">
        <v>138</v>
      </c>
      <c r="AU100" s="257" t="s">
        <v>85</v>
      </c>
      <c r="AV100" s="15" t="s">
        <v>133</v>
      </c>
      <c r="AW100" s="15" t="s">
        <v>36</v>
      </c>
      <c r="AX100" s="15" t="s">
        <v>83</v>
      </c>
      <c r="AY100" s="257" t="s">
        <v>125</v>
      </c>
    </row>
    <row r="101" s="2" customFormat="1" ht="24.15" customHeight="1">
      <c r="A101" s="40"/>
      <c r="B101" s="41"/>
      <c r="C101" s="206" t="s">
        <v>85</v>
      </c>
      <c r="D101" s="206" t="s">
        <v>128</v>
      </c>
      <c r="E101" s="207" t="s">
        <v>142</v>
      </c>
      <c r="F101" s="208" t="s">
        <v>143</v>
      </c>
      <c r="G101" s="209" t="s">
        <v>131</v>
      </c>
      <c r="H101" s="210">
        <v>53684.599999999999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46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85</v>
      </c>
      <c r="AY101" s="19" t="s">
        <v>125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83</v>
      </c>
      <c r="BK101" s="218">
        <f>ROUND(I101*H101,2)</f>
        <v>0</v>
      </c>
      <c r="BL101" s="19" t="s">
        <v>133</v>
      </c>
      <c r="BM101" s="217" t="s">
        <v>133</v>
      </c>
    </row>
    <row r="102" s="2" customFormat="1">
      <c r="A102" s="40"/>
      <c r="B102" s="41"/>
      <c r="C102" s="42"/>
      <c r="D102" s="219" t="s">
        <v>134</v>
      </c>
      <c r="E102" s="42"/>
      <c r="F102" s="220" t="s">
        <v>144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134</v>
      </c>
      <c r="AU102" s="19" t="s">
        <v>85</v>
      </c>
    </row>
    <row r="103" s="2" customFormat="1">
      <c r="A103" s="40"/>
      <c r="B103" s="41"/>
      <c r="C103" s="42"/>
      <c r="D103" s="224" t="s">
        <v>136</v>
      </c>
      <c r="E103" s="42"/>
      <c r="F103" s="225" t="s">
        <v>145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136</v>
      </c>
      <c r="AU103" s="19" t="s">
        <v>85</v>
      </c>
    </row>
    <row r="104" s="14" customFormat="1">
      <c r="A104" s="14"/>
      <c r="B104" s="236"/>
      <c r="C104" s="237"/>
      <c r="D104" s="219" t="s">
        <v>138</v>
      </c>
      <c r="E104" s="238" t="s">
        <v>19</v>
      </c>
      <c r="F104" s="239" t="s">
        <v>146</v>
      </c>
      <c r="G104" s="237"/>
      <c r="H104" s="240">
        <v>53684.599999999999</v>
      </c>
      <c r="I104" s="241"/>
      <c r="J104" s="237"/>
      <c r="K104" s="237"/>
      <c r="L104" s="242"/>
      <c r="M104" s="243"/>
      <c r="N104" s="244"/>
      <c r="O104" s="244"/>
      <c r="P104" s="244"/>
      <c r="Q104" s="244"/>
      <c r="R104" s="244"/>
      <c r="S104" s="244"/>
      <c r="T104" s="24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6" t="s">
        <v>138</v>
      </c>
      <c r="AU104" s="246" t="s">
        <v>85</v>
      </c>
      <c r="AV104" s="14" t="s">
        <v>85</v>
      </c>
      <c r="AW104" s="14" t="s">
        <v>36</v>
      </c>
      <c r="AX104" s="14" t="s">
        <v>75</v>
      </c>
      <c r="AY104" s="246" t="s">
        <v>125</v>
      </c>
    </row>
    <row r="105" s="15" customFormat="1">
      <c r="A105" s="15"/>
      <c r="B105" s="247"/>
      <c r="C105" s="248"/>
      <c r="D105" s="219" t="s">
        <v>138</v>
      </c>
      <c r="E105" s="249" t="s">
        <v>19</v>
      </c>
      <c r="F105" s="250" t="s">
        <v>141</v>
      </c>
      <c r="G105" s="248"/>
      <c r="H105" s="251">
        <v>53684.599999999999</v>
      </c>
      <c r="I105" s="252"/>
      <c r="J105" s="248"/>
      <c r="K105" s="248"/>
      <c r="L105" s="253"/>
      <c r="M105" s="254"/>
      <c r="N105" s="255"/>
      <c r="O105" s="255"/>
      <c r="P105" s="255"/>
      <c r="Q105" s="255"/>
      <c r="R105" s="255"/>
      <c r="S105" s="255"/>
      <c r="T105" s="25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7" t="s">
        <v>138</v>
      </c>
      <c r="AU105" s="257" t="s">
        <v>85</v>
      </c>
      <c r="AV105" s="15" t="s">
        <v>133</v>
      </c>
      <c r="AW105" s="15" t="s">
        <v>36</v>
      </c>
      <c r="AX105" s="15" t="s">
        <v>83</v>
      </c>
      <c r="AY105" s="257" t="s">
        <v>125</v>
      </c>
    </row>
    <row r="106" s="2" customFormat="1" ht="21.75" customHeight="1">
      <c r="A106" s="40"/>
      <c r="B106" s="41"/>
      <c r="C106" s="206" t="s">
        <v>147</v>
      </c>
      <c r="D106" s="206" t="s">
        <v>128</v>
      </c>
      <c r="E106" s="207" t="s">
        <v>148</v>
      </c>
      <c r="F106" s="208" t="s">
        <v>149</v>
      </c>
      <c r="G106" s="209" t="s">
        <v>131</v>
      </c>
      <c r="H106" s="210">
        <v>1342.115</v>
      </c>
      <c r="I106" s="211"/>
      <c r="J106" s="212">
        <f>ROUND(I106*H106,2)</f>
        <v>0</v>
      </c>
      <c r="K106" s="208" t="s">
        <v>132</v>
      </c>
      <c r="L106" s="46"/>
      <c r="M106" s="213" t="s">
        <v>19</v>
      </c>
      <c r="N106" s="214" t="s">
        <v>46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133</v>
      </c>
      <c r="AT106" s="217" t="s">
        <v>128</v>
      </c>
      <c r="AU106" s="217" t="s">
        <v>85</v>
      </c>
      <c r="AY106" s="19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83</v>
      </c>
      <c r="BK106" s="218">
        <f>ROUND(I106*H106,2)</f>
        <v>0</v>
      </c>
      <c r="BL106" s="19" t="s">
        <v>133</v>
      </c>
      <c r="BM106" s="217" t="s">
        <v>150</v>
      </c>
    </row>
    <row r="107" s="2" customFormat="1">
      <c r="A107" s="40"/>
      <c r="B107" s="41"/>
      <c r="C107" s="42"/>
      <c r="D107" s="219" t="s">
        <v>134</v>
      </c>
      <c r="E107" s="42"/>
      <c r="F107" s="220" t="s">
        <v>151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134</v>
      </c>
      <c r="AU107" s="19" t="s">
        <v>85</v>
      </c>
    </row>
    <row r="108" s="2" customFormat="1">
      <c r="A108" s="40"/>
      <c r="B108" s="41"/>
      <c r="C108" s="42"/>
      <c r="D108" s="224" t="s">
        <v>136</v>
      </c>
      <c r="E108" s="42"/>
      <c r="F108" s="225" t="s">
        <v>152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136</v>
      </c>
      <c r="AU108" s="19" t="s">
        <v>85</v>
      </c>
    </row>
    <row r="109" s="2" customFormat="1" ht="16.5" customHeight="1">
      <c r="A109" s="40"/>
      <c r="B109" s="41"/>
      <c r="C109" s="206" t="s">
        <v>133</v>
      </c>
      <c r="D109" s="206" t="s">
        <v>128</v>
      </c>
      <c r="E109" s="207" t="s">
        <v>153</v>
      </c>
      <c r="F109" s="208" t="s">
        <v>154</v>
      </c>
      <c r="G109" s="209" t="s">
        <v>131</v>
      </c>
      <c r="H109" s="210">
        <v>1342.115</v>
      </c>
      <c r="I109" s="211"/>
      <c r="J109" s="212">
        <f>ROUND(I109*H109,2)</f>
        <v>0</v>
      </c>
      <c r="K109" s="208" t="s">
        <v>132</v>
      </c>
      <c r="L109" s="46"/>
      <c r="M109" s="213" t="s">
        <v>19</v>
      </c>
      <c r="N109" s="214" t="s">
        <v>46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133</v>
      </c>
      <c r="AT109" s="217" t="s">
        <v>128</v>
      </c>
      <c r="AU109" s="217" t="s">
        <v>85</v>
      </c>
      <c r="AY109" s="19" t="s">
        <v>125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83</v>
      </c>
      <c r="BK109" s="218">
        <f>ROUND(I109*H109,2)</f>
        <v>0</v>
      </c>
      <c r="BL109" s="19" t="s">
        <v>133</v>
      </c>
      <c r="BM109" s="217" t="s">
        <v>155</v>
      </c>
    </row>
    <row r="110" s="2" customFormat="1">
      <c r="A110" s="40"/>
      <c r="B110" s="41"/>
      <c r="C110" s="42"/>
      <c r="D110" s="219" t="s">
        <v>134</v>
      </c>
      <c r="E110" s="42"/>
      <c r="F110" s="220" t="s">
        <v>156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134</v>
      </c>
      <c r="AU110" s="19" t="s">
        <v>85</v>
      </c>
    </row>
    <row r="111" s="2" customFormat="1">
      <c r="A111" s="40"/>
      <c r="B111" s="41"/>
      <c r="C111" s="42"/>
      <c r="D111" s="224" t="s">
        <v>136</v>
      </c>
      <c r="E111" s="42"/>
      <c r="F111" s="225" t="s">
        <v>157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136</v>
      </c>
      <c r="AU111" s="19" t="s">
        <v>85</v>
      </c>
    </row>
    <row r="112" s="12" customFormat="1" ht="22.8" customHeight="1">
      <c r="A112" s="12"/>
      <c r="B112" s="190"/>
      <c r="C112" s="191"/>
      <c r="D112" s="192" t="s">
        <v>74</v>
      </c>
      <c r="E112" s="204" t="s">
        <v>158</v>
      </c>
      <c r="F112" s="204" t="s">
        <v>159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SUM(P113:P138)</f>
        <v>0</v>
      </c>
      <c r="Q112" s="198"/>
      <c r="R112" s="199">
        <f>SUM(R113:R138)</f>
        <v>0.084903499999999993</v>
      </c>
      <c r="S112" s="198"/>
      <c r="T112" s="200">
        <f>SUM(T113:T138)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83</v>
      </c>
      <c r="AT112" s="202" t="s">
        <v>74</v>
      </c>
      <c r="AU112" s="202" t="s">
        <v>83</v>
      </c>
      <c r="AY112" s="201" t="s">
        <v>125</v>
      </c>
      <c r="BK112" s="203">
        <f>SUM(BK113:BK138)</f>
        <v>0</v>
      </c>
    </row>
    <row r="113" s="2" customFormat="1" ht="16.5" customHeight="1">
      <c r="A113" s="40"/>
      <c r="B113" s="41"/>
      <c r="C113" s="206" t="s">
        <v>160</v>
      </c>
      <c r="D113" s="206" t="s">
        <v>128</v>
      </c>
      <c r="E113" s="207" t="s">
        <v>161</v>
      </c>
      <c r="F113" s="208" t="s">
        <v>162</v>
      </c>
      <c r="G113" s="209" t="s">
        <v>163</v>
      </c>
      <c r="H113" s="210">
        <v>15.436999999999999</v>
      </c>
      <c r="I113" s="211"/>
      <c r="J113" s="212">
        <f>ROUND(I113*H113,2)</f>
        <v>0</v>
      </c>
      <c r="K113" s="208" t="s">
        <v>132</v>
      </c>
      <c r="L113" s="46"/>
      <c r="M113" s="213" t="s">
        <v>19</v>
      </c>
      <c r="N113" s="214" t="s">
        <v>46</v>
      </c>
      <c r="O113" s="86"/>
      <c r="P113" s="215">
        <f>O113*H113</f>
        <v>0</v>
      </c>
      <c r="Q113" s="215">
        <v>0.0054999999999999997</v>
      </c>
      <c r="R113" s="215">
        <f>Q113*H113</f>
        <v>0.084903499999999993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133</v>
      </c>
      <c r="AT113" s="217" t="s">
        <v>128</v>
      </c>
      <c r="AU113" s="217" t="s">
        <v>85</v>
      </c>
      <c r="AY113" s="19" t="s">
        <v>125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83</v>
      </c>
      <c r="BK113" s="218">
        <f>ROUND(I113*H113,2)</f>
        <v>0</v>
      </c>
      <c r="BL113" s="19" t="s">
        <v>133</v>
      </c>
      <c r="BM113" s="217" t="s">
        <v>164</v>
      </c>
    </row>
    <row r="114" s="2" customFormat="1">
      <c r="A114" s="40"/>
      <c r="B114" s="41"/>
      <c r="C114" s="42"/>
      <c r="D114" s="219" t="s">
        <v>134</v>
      </c>
      <c r="E114" s="42"/>
      <c r="F114" s="220" t="s">
        <v>165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134</v>
      </c>
      <c r="AU114" s="19" t="s">
        <v>85</v>
      </c>
    </row>
    <row r="115" s="2" customFormat="1">
      <c r="A115" s="40"/>
      <c r="B115" s="41"/>
      <c r="C115" s="42"/>
      <c r="D115" s="224" t="s">
        <v>136</v>
      </c>
      <c r="E115" s="42"/>
      <c r="F115" s="225" t="s">
        <v>166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136</v>
      </c>
      <c r="AU115" s="19" t="s">
        <v>85</v>
      </c>
    </row>
    <row r="116" s="14" customFormat="1">
      <c r="A116" s="14"/>
      <c r="B116" s="236"/>
      <c r="C116" s="237"/>
      <c r="D116" s="219" t="s">
        <v>138</v>
      </c>
      <c r="E116" s="238" t="s">
        <v>19</v>
      </c>
      <c r="F116" s="239" t="s">
        <v>167</v>
      </c>
      <c r="G116" s="237"/>
      <c r="H116" s="240">
        <v>15.436999999999999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138</v>
      </c>
      <c r="AU116" s="246" t="s">
        <v>85</v>
      </c>
      <c r="AV116" s="14" t="s">
        <v>85</v>
      </c>
      <c r="AW116" s="14" t="s">
        <v>36</v>
      </c>
      <c r="AX116" s="14" t="s">
        <v>75</v>
      </c>
      <c r="AY116" s="246" t="s">
        <v>125</v>
      </c>
    </row>
    <row r="117" s="15" customFormat="1">
      <c r="A117" s="15"/>
      <c r="B117" s="247"/>
      <c r="C117" s="248"/>
      <c r="D117" s="219" t="s">
        <v>138</v>
      </c>
      <c r="E117" s="249" t="s">
        <v>19</v>
      </c>
      <c r="F117" s="250" t="s">
        <v>141</v>
      </c>
      <c r="G117" s="248"/>
      <c r="H117" s="251">
        <v>15.436999999999999</v>
      </c>
      <c r="I117" s="252"/>
      <c r="J117" s="248"/>
      <c r="K117" s="248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138</v>
      </c>
      <c r="AU117" s="257" t="s">
        <v>85</v>
      </c>
      <c r="AV117" s="15" t="s">
        <v>133</v>
      </c>
      <c r="AW117" s="15" t="s">
        <v>36</v>
      </c>
      <c r="AX117" s="15" t="s">
        <v>83</v>
      </c>
      <c r="AY117" s="257" t="s">
        <v>125</v>
      </c>
    </row>
    <row r="118" s="2" customFormat="1" ht="16.5" customHeight="1">
      <c r="A118" s="40"/>
      <c r="B118" s="41"/>
      <c r="C118" s="206" t="s">
        <v>150</v>
      </c>
      <c r="D118" s="206" t="s">
        <v>128</v>
      </c>
      <c r="E118" s="207" t="s">
        <v>168</v>
      </c>
      <c r="F118" s="208" t="s">
        <v>169</v>
      </c>
      <c r="G118" s="209" t="s">
        <v>163</v>
      </c>
      <c r="H118" s="210">
        <v>17.088000000000001</v>
      </c>
      <c r="I118" s="211"/>
      <c r="J118" s="212">
        <f>ROUND(I118*H118,2)</f>
        <v>0</v>
      </c>
      <c r="K118" s="208" t="s">
        <v>132</v>
      </c>
      <c r="L118" s="46"/>
      <c r="M118" s="213" t="s">
        <v>19</v>
      </c>
      <c r="N118" s="214" t="s">
        <v>46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133</v>
      </c>
      <c r="AT118" s="217" t="s">
        <v>128</v>
      </c>
      <c r="AU118" s="217" t="s">
        <v>85</v>
      </c>
      <c r="AY118" s="19" t="s">
        <v>125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83</v>
      </c>
      <c r="BK118" s="218">
        <f>ROUND(I118*H118,2)</f>
        <v>0</v>
      </c>
      <c r="BL118" s="19" t="s">
        <v>133</v>
      </c>
      <c r="BM118" s="217" t="s">
        <v>8</v>
      </c>
    </row>
    <row r="119" s="2" customFormat="1">
      <c r="A119" s="40"/>
      <c r="B119" s="41"/>
      <c r="C119" s="42"/>
      <c r="D119" s="219" t="s">
        <v>134</v>
      </c>
      <c r="E119" s="42"/>
      <c r="F119" s="220" t="s">
        <v>170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134</v>
      </c>
      <c r="AU119" s="19" t="s">
        <v>85</v>
      </c>
    </row>
    <row r="120" s="2" customFormat="1">
      <c r="A120" s="40"/>
      <c r="B120" s="41"/>
      <c r="C120" s="42"/>
      <c r="D120" s="224" t="s">
        <v>136</v>
      </c>
      <c r="E120" s="42"/>
      <c r="F120" s="225" t="s">
        <v>171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136</v>
      </c>
      <c r="AU120" s="19" t="s">
        <v>85</v>
      </c>
    </row>
    <row r="121" s="2" customFormat="1" ht="16.5" customHeight="1">
      <c r="A121" s="40"/>
      <c r="B121" s="41"/>
      <c r="C121" s="206" t="s">
        <v>172</v>
      </c>
      <c r="D121" s="206" t="s">
        <v>128</v>
      </c>
      <c r="E121" s="207" t="s">
        <v>173</v>
      </c>
      <c r="F121" s="208" t="s">
        <v>174</v>
      </c>
      <c r="G121" s="209" t="s">
        <v>163</v>
      </c>
      <c r="H121" s="210">
        <v>17.088000000000001</v>
      </c>
      <c r="I121" s="211"/>
      <c r="J121" s="212">
        <f>ROUND(I121*H121,2)</f>
        <v>0</v>
      </c>
      <c r="K121" s="208" t="s">
        <v>132</v>
      </c>
      <c r="L121" s="46"/>
      <c r="M121" s="213" t="s">
        <v>19</v>
      </c>
      <c r="N121" s="214" t="s">
        <v>46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133</v>
      </c>
      <c r="AT121" s="217" t="s">
        <v>128</v>
      </c>
      <c r="AU121" s="217" t="s">
        <v>85</v>
      </c>
      <c r="AY121" s="19" t="s">
        <v>125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83</v>
      </c>
      <c r="BK121" s="218">
        <f>ROUND(I121*H121,2)</f>
        <v>0</v>
      </c>
      <c r="BL121" s="19" t="s">
        <v>133</v>
      </c>
      <c r="BM121" s="217" t="s">
        <v>175</v>
      </c>
    </row>
    <row r="122" s="2" customFormat="1">
      <c r="A122" s="40"/>
      <c r="B122" s="41"/>
      <c r="C122" s="42"/>
      <c r="D122" s="219" t="s">
        <v>134</v>
      </c>
      <c r="E122" s="42"/>
      <c r="F122" s="220" t="s">
        <v>176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134</v>
      </c>
      <c r="AU122" s="19" t="s">
        <v>85</v>
      </c>
    </row>
    <row r="123" s="2" customFormat="1">
      <c r="A123" s="40"/>
      <c r="B123" s="41"/>
      <c r="C123" s="42"/>
      <c r="D123" s="224" t="s">
        <v>136</v>
      </c>
      <c r="E123" s="42"/>
      <c r="F123" s="225" t="s">
        <v>177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136</v>
      </c>
      <c r="AU123" s="19" t="s">
        <v>85</v>
      </c>
    </row>
    <row r="124" s="2" customFormat="1" ht="16.5" customHeight="1">
      <c r="A124" s="40"/>
      <c r="B124" s="41"/>
      <c r="C124" s="206" t="s">
        <v>155</v>
      </c>
      <c r="D124" s="206" t="s">
        <v>128</v>
      </c>
      <c r="E124" s="207" t="s">
        <v>178</v>
      </c>
      <c r="F124" s="208" t="s">
        <v>179</v>
      </c>
      <c r="G124" s="209" t="s">
        <v>163</v>
      </c>
      <c r="H124" s="210">
        <v>427.19999999999999</v>
      </c>
      <c r="I124" s="211"/>
      <c r="J124" s="212">
        <f>ROUND(I124*H124,2)</f>
        <v>0</v>
      </c>
      <c r="K124" s="208" t="s">
        <v>132</v>
      </c>
      <c r="L124" s="46"/>
      <c r="M124" s="213" t="s">
        <v>19</v>
      </c>
      <c r="N124" s="214" t="s">
        <v>46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133</v>
      </c>
      <c r="AT124" s="217" t="s">
        <v>128</v>
      </c>
      <c r="AU124" s="217" t="s">
        <v>85</v>
      </c>
      <c r="AY124" s="19" t="s">
        <v>125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83</v>
      </c>
      <c r="BK124" s="218">
        <f>ROUND(I124*H124,2)</f>
        <v>0</v>
      </c>
      <c r="BL124" s="19" t="s">
        <v>133</v>
      </c>
      <c r="BM124" s="217" t="s">
        <v>180</v>
      </c>
    </row>
    <row r="125" s="2" customFormat="1">
      <c r="A125" s="40"/>
      <c r="B125" s="41"/>
      <c r="C125" s="42"/>
      <c r="D125" s="219" t="s">
        <v>134</v>
      </c>
      <c r="E125" s="42"/>
      <c r="F125" s="220" t="s">
        <v>181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134</v>
      </c>
      <c r="AU125" s="19" t="s">
        <v>85</v>
      </c>
    </row>
    <row r="126" s="2" customFormat="1">
      <c r="A126" s="40"/>
      <c r="B126" s="41"/>
      <c r="C126" s="42"/>
      <c r="D126" s="224" t="s">
        <v>136</v>
      </c>
      <c r="E126" s="42"/>
      <c r="F126" s="225" t="s">
        <v>182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136</v>
      </c>
      <c r="AU126" s="19" t="s">
        <v>85</v>
      </c>
    </row>
    <row r="127" s="14" customFormat="1">
      <c r="A127" s="14"/>
      <c r="B127" s="236"/>
      <c r="C127" s="237"/>
      <c r="D127" s="219" t="s">
        <v>138</v>
      </c>
      <c r="E127" s="238" t="s">
        <v>19</v>
      </c>
      <c r="F127" s="239" t="s">
        <v>183</v>
      </c>
      <c r="G127" s="237"/>
      <c r="H127" s="240">
        <v>427.19999999999999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138</v>
      </c>
      <c r="AU127" s="246" t="s">
        <v>85</v>
      </c>
      <c r="AV127" s="14" t="s">
        <v>85</v>
      </c>
      <c r="AW127" s="14" t="s">
        <v>36</v>
      </c>
      <c r="AX127" s="14" t="s">
        <v>75</v>
      </c>
      <c r="AY127" s="246" t="s">
        <v>125</v>
      </c>
    </row>
    <row r="128" s="15" customFormat="1">
      <c r="A128" s="15"/>
      <c r="B128" s="247"/>
      <c r="C128" s="248"/>
      <c r="D128" s="219" t="s">
        <v>138</v>
      </c>
      <c r="E128" s="249" t="s">
        <v>19</v>
      </c>
      <c r="F128" s="250" t="s">
        <v>141</v>
      </c>
      <c r="G128" s="248"/>
      <c r="H128" s="251">
        <v>427.19999999999999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7" t="s">
        <v>138</v>
      </c>
      <c r="AU128" s="257" t="s">
        <v>85</v>
      </c>
      <c r="AV128" s="15" t="s">
        <v>133</v>
      </c>
      <c r="AW128" s="15" t="s">
        <v>36</v>
      </c>
      <c r="AX128" s="15" t="s">
        <v>83</v>
      </c>
      <c r="AY128" s="257" t="s">
        <v>125</v>
      </c>
    </row>
    <row r="129" s="2" customFormat="1" ht="21.75" customHeight="1">
      <c r="A129" s="40"/>
      <c r="B129" s="41"/>
      <c r="C129" s="206" t="s">
        <v>126</v>
      </c>
      <c r="D129" s="206" t="s">
        <v>128</v>
      </c>
      <c r="E129" s="207" t="s">
        <v>184</v>
      </c>
      <c r="F129" s="208" t="s">
        <v>185</v>
      </c>
      <c r="G129" s="209" t="s">
        <v>163</v>
      </c>
      <c r="H129" s="210">
        <v>1.651</v>
      </c>
      <c r="I129" s="211"/>
      <c r="J129" s="212">
        <f>ROUND(I129*H129,2)</f>
        <v>0</v>
      </c>
      <c r="K129" s="208" t="s">
        <v>132</v>
      </c>
      <c r="L129" s="46"/>
      <c r="M129" s="213" t="s">
        <v>19</v>
      </c>
      <c r="N129" s="214" t="s">
        <v>46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133</v>
      </c>
      <c r="AT129" s="217" t="s">
        <v>128</v>
      </c>
      <c r="AU129" s="217" t="s">
        <v>85</v>
      </c>
      <c r="AY129" s="19" t="s">
        <v>125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83</v>
      </c>
      <c r="BK129" s="218">
        <f>ROUND(I129*H129,2)</f>
        <v>0</v>
      </c>
      <c r="BL129" s="19" t="s">
        <v>133</v>
      </c>
      <c r="BM129" s="217" t="s">
        <v>186</v>
      </c>
    </row>
    <row r="130" s="2" customFormat="1">
      <c r="A130" s="40"/>
      <c r="B130" s="41"/>
      <c r="C130" s="42"/>
      <c r="D130" s="219" t="s">
        <v>134</v>
      </c>
      <c r="E130" s="42"/>
      <c r="F130" s="220" t="s">
        <v>187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134</v>
      </c>
      <c r="AU130" s="19" t="s">
        <v>85</v>
      </c>
    </row>
    <row r="131" s="2" customFormat="1">
      <c r="A131" s="40"/>
      <c r="B131" s="41"/>
      <c r="C131" s="42"/>
      <c r="D131" s="224" t="s">
        <v>136</v>
      </c>
      <c r="E131" s="42"/>
      <c r="F131" s="225" t="s">
        <v>188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136</v>
      </c>
      <c r="AU131" s="19" t="s">
        <v>85</v>
      </c>
    </row>
    <row r="132" s="14" customFormat="1">
      <c r="A132" s="14"/>
      <c r="B132" s="236"/>
      <c r="C132" s="237"/>
      <c r="D132" s="219" t="s">
        <v>138</v>
      </c>
      <c r="E132" s="238" t="s">
        <v>19</v>
      </c>
      <c r="F132" s="239" t="s">
        <v>189</v>
      </c>
      <c r="G132" s="237"/>
      <c r="H132" s="240">
        <v>1.651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138</v>
      </c>
      <c r="AU132" s="246" t="s">
        <v>85</v>
      </c>
      <c r="AV132" s="14" t="s">
        <v>85</v>
      </c>
      <c r="AW132" s="14" t="s">
        <v>36</v>
      </c>
      <c r="AX132" s="14" t="s">
        <v>75</v>
      </c>
      <c r="AY132" s="246" t="s">
        <v>125</v>
      </c>
    </row>
    <row r="133" s="15" customFormat="1">
      <c r="A133" s="15"/>
      <c r="B133" s="247"/>
      <c r="C133" s="248"/>
      <c r="D133" s="219" t="s">
        <v>138</v>
      </c>
      <c r="E133" s="249" t="s">
        <v>19</v>
      </c>
      <c r="F133" s="250" t="s">
        <v>141</v>
      </c>
      <c r="G133" s="248"/>
      <c r="H133" s="251">
        <v>1.651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7" t="s">
        <v>138</v>
      </c>
      <c r="AU133" s="257" t="s">
        <v>85</v>
      </c>
      <c r="AV133" s="15" t="s">
        <v>133</v>
      </c>
      <c r="AW133" s="15" t="s">
        <v>36</v>
      </c>
      <c r="AX133" s="15" t="s">
        <v>83</v>
      </c>
      <c r="AY133" s="257" t="s">
        <v>125</v>
      </c>
    </row>
    <row r="134" s="2" customFormat="1" ht="21.75" customHeight="1">
      <c r="A134" s="40"/>
      <c r="B134" s="41"/>
      <c r="C134" s="206" t="s">
        <v>164</v>
      </c>
      <c r="D134" s="206" t="s">
        <v>128</v>
      </c>
      <c r="E134" s="207" t="s">
        <v>190</v>
      </c>
      <c r="F134" s="208" t="s">
        <v>191</v>
      </c>
      <c r="G134" s="209" t="s">
        <v>163</v>
      </c>
      <c r="H134" s="210">
        <v>15.436999999999999</v>
      </c>
      <c r="I134" s="211"/>
      <c r="J134" s="212">
        <f>ROUND(I134*H134,2)</f>
        <v>0</v>
      </c>
      <c r="K134" s="208" t="s">
        <v>132</v>
      </c>
      <c r="L134" s="46"/>
      <c r="M134" s="213" t="s">
        <v>19</v>
      </c>
      <c r="N134" s="214" t="s">
        <v>46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133</v>
      </c>
      <c r="AT134" s="217" t="s">
        <v>128</v>
      </c>
      <c r="AU134" s="217" t="s">
        <v>85</v>
      </c>
      <c r="AY134" s="19" t="s">
        <v>125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83</v>
      </c>
      <c r="BK134" s="218">
        <f>ROUND(I134*H134,2)</f>
        <v>0</v>
      </c>
      <c r="BL134" s="19" t="s">
        <v>133</v>
      </c>
      <c r="BM134" s="217" t="s">
        <v>192</v>
      </c>
    </row>
    <row r="135" s="2" customFormat="1">
      <c r="A135" s="40"/>
      <c r="B135" s="41"/>
      <c r="C135" s="42"/>
      <c r="D135" s="219" t="s">
        <v>134</v>
      </c>
      <c r="E135" s="42"/>
      <c r="F135" s="220" t="s">
        <v>193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134</v>
      </c>
      <c r="AU135" s="19" t="s">
        <v>85</v>
      </c>
    </row>
    <row r="136" s="2" customFormat="1">
      <c r="A136" s="40"/>
      <c r="B136" s="41"/>
      <c r="C136" s="42"/>
      <c r="D136" s="224" t="s">
        <v>136</v>
      </c>
      <c r="E136" s="42"/>
      <c r="F136" s="225" t="s">
        <v>194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136</v>
      </c>
      <c r="AU136" s="19" t="s">
        <v>85</v>
      </c>
    </row>
    <row r="137" s="14" customFormat="1">
      <c r="A137" s="14"/>
      <c r="B137" s="236"/>
      <c r="C137" s="237"/>
      <c r="D137" s="219" t="s">
        <v>138</v>
      </c>
      <c r="E137" s="238" t="s">
        <v>19</v>
      </c>
      <c r="F137" s="239" t="s">
        <v>167</v>
      </c>
      <c r="G137" s="237"/>
      <c r="H137" s="240">
        <v>15.436999999999999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6" t="s">
        <v>138</v>
      </c>
      <c r="AU137" s="246" t="s">
        <v>85</v>
      </c>
      <c r="AV137" s="14" t="s">
        <v>85</v>
      </c>
      <c r="AW137" s="14" t="s">
        <v>36</v>
      </c>
      <c r="AX137" s="14" t="s">
        <v>75</v>
      </c>
      <c r="AY137" s="246" t="s">
        <v>125</v>
      </c>
    </row>
    <row r="138" s="15" customFormat="1">
      <c r="A138" s="15"/>
      <c r="B138" s="247"/>
      <c r="C138" s="248"/>
      <c r="D138" s="219" t="s">
        <v>138</v>
      </c>
      <c r="E138" s="249" t="s">
        <v>19</v>
      </c>
      <c r="F138" s="250" t="s">
        <v>141</v>
      </c>
      <c r="G138" s="248"/>
      <c r="H138" s="251">
        <v>15.436999999999999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7" t="s">
        <v>138</v>
      </c>
      <c r="AU138" s="257" t="s">
        <v>85</v>
      </c>
      <c r="AV138" s="15" t="s">
        <v>133</v>
      </c>
      <c r="AW138" s="15" t="s">
        <v>36</v>
      </c>
      <c r="AX138" s="15" t="s">
        <v>83</v>
      </c>
      <c r="AY138" s="257" t="s">
        <v>125</v>
      </c>
    </row>
    <row r="139" s="12" customFormat="1" ht="25.92" customHeight="1">
      <c r="A139" s="12"/>
      <c r="B139" s="190"/>
      <c r="C139" s="191"/>
      <c r="D139" s="192" t="s">
        <v>74</v>
      </c>
      <c r="E139" s="193" t="s">
        <v>195</v>
      </c>
      <c r="F139" s="193" t="s">
        <v>196</v>
      </c>
      <c r="G139" s="191"/>
      <c r="H139" s="191"/>
      <c r="I139" s="194"/>
      <c r="J139" s="195">
        <f>BK139</f>
        <v>0</v>
      </c>
      <c r="K139" s="191"/>
      <c r="L139" s="196"/>
      <c r="M139" s="197"/>
      <c r="N139" s="198"/>
      <c r="O139" s="198"/>
      <c r="P139" s="199">
        <f>P140+P144+P162+P168+P265+P286</f>
        <v>0</v>
      </c>
      <c r="Q139" s="198"/>
      <c r="R139" s="199">
        <f>R140+R144+R162+R168+R265+R286</f>
        <v>1.92772535</v>
      </c>
      <c r="S139" s="198"/>
      <c r="T139" s="200">
        <f>T140+T144+T162+T168+T265+T286</f>
        <v>17.090448500000001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85</v>
      </c>
      <c r="AT139" s="202" t="s">
        <v>74</v>
      </c>
      <c r="AU139" s="202" t="s">
        <v>75</v>
      </c>
      <c r="AY139" s="201" t="s">
        <v>125</v>
      </c>
      <c r="BK139" s="203">
        <f>BK140+BK144+BK162+BK168+BK265+BK286</f>
        <v>0</v>
      </c>
    </row>
    <row r="140" s="12" customFormat="1" ht="22.8" customHeight="1">
      <c r="A140" s="12"/>
      <c r="B140" s="190"/>
      <c r="C140" s="191"/>
      <c r="D140" s="192" t="s">
        <v>74</v>
      </c>
      <c r="E140" s="204" t="s">
        <v>197</v>
      </c>
      <c r="F140" s="204" t="s">
        <v>198</v>
      </c>
      <c r="G140" s="191"/>
      <c r="H140" s="191"/>
      <c r="I140" s="194"/>
      <c r="J140" s="205">
        <f>BK140</f>
        <v>0</v>
      </c>
      <c r="K140" s="191"/>
      <c r="L140" s="196"/>
      <c r="M140" s="197"/>
      <c r="N140" s="198"/>
      <c r="O140" s="198"/>
      <c r="P140" s="199">
        <f>SUM(P141:P143)</f>
        <v>0</v>
      </c>
      <c r="Q140" s="198"/>
      <c r="R140" s="199">
        <f>SUM(R141:R143)</f>
        <v>0.0026099999999999999</v>
      </c>
      <c r="S140" s="198"/>
      <c r="T140" s="200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1" t="s">
        <v>85</v>
      </c>
      <c r="AT140" s="202" t="s">
        <v>74</v>
      </c>
      <c r="AU140" s="202" t="s">
        <v>83</v>
      </c>
      <c r="AY140" s="201" t="s">
        <v>125</v>
      </c>
      <c r="BK140" s="203">
        <f>SUM(BK141:BK143)</f>
        <v>0</v>
      </c>
    </row>
    <row r="141" s="2" customFormat="1" ht="16.5" customHeight="1">
      <c r="A141" s="40"/>
      <c r="B141" s="41"/>
      <c r="C141" s="206" t="s">
        <v>199</v>
      </c>
      <c r="D141" s="206" t="s">
        <v>128</v>
      </c>
      <c r="E141" s="207" t="s">
        <v>200</v>
      </c>
      <c r="F141" s="208" t="s">
        <v>201</v>
      </c>
      <c r="G141" s="209" t="s">
        <v>202</v>
      </c>
      <c r="H141" s="210">
        <v>9</v>
      </c>
      <c r="I141" s="211"/>
      <c r="J141" s="212">
        <f>ROUND(I141*H141,2)</f>
        <v>0</v>
      </c>
      <c r="K141" s="208" t="s">
        <v>132</v>
      </c>
      <c r="L141" s="46"/>
      <c r="M141" s="213" t="s">
        <v>19</v>
      </c>
      <c r="N141" s="214" t="s">
        <v>46</v>
      </c>
      <c r="O141" s="86"/>
      <c r="P141" s="215">
        <f>O141*H141</f>
        <v>0</v>
      </c>
      <c r="Q141" s="215">
        <v>0.00029</v>
      </c>
      <c r="R141" s="215">
        <f>Q141*H141</f>
        <v>0.0026099999999999999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180</v>
      </c>
      <c r="AT141" s="217" t="s">
        <v>128</v>
      </c>
      <c r="AU141" s="217" t="s">
        <v>85</v>
      </c>
      <c r="AY141" s="19" t="s">
        <v>125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83</v>
      </c>
      <c r="BK141" s="218">
        <f>ROUND(I141*H141,2)</f>
        <v>0</v>
      </c>
      <c r="BL141" s="19" t="s">
        <v>180</v>
      </c>
      <c r="BM141" s="217" t="s">
        <v>203</v>
      </c>
    </row>
    <row r="142" s="2" customFormat="1">
      <c r="A142" s="40"/>
      <c r="B142" s="41"/>
      <c r="C142" s="42"/>
      <c r="D142" s="219" t="s">
        <v>134</v>
      </c>
      <c r="E142" s="42"/>
      <c r="F142" s="220" t="s">
        <v>204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134</v>
      </c>
      <c r="AU142" s="19" t="s">
        <v>85</v>
      </c>
    </row>
    <row r="143" s="2" customFormat="1">
      <c r="A143" s="40"/>
      <c r="B143" s="41"/>
      <c r="C143" s="42"/>
      <c r="D143" s="224" t="s">
        <v>136</v>
      </c>
      <c r="E143" s="42"/>
      <c r="F143" s="225" t="s">
        <v>205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136</v>
      </c>
      <c r="AU143" s="19" t="s">
        <v>85</v>
      </c>
    </row>
    <row r="144" s="12" customFormat="1" ht="22.8" customHeight="1">
      <c r="A144" s="12"/>
      <c r="B144" s="190"/>
      <c r="C144" s="191"/>
      <c r="D144" s="192" t="s">
        <v>74</v>
      </c>
      <c r="E144" s="204" t="s">
        <v>206</v>
      </c>
      <c r="F144" s="204" t="s">
        <v>207</v>
      </c>
      <c r="G144" s="191"/>
      <c r="H144" s="191"/>
      <c r="I144" s="194"/>
      <c r="J144" s="205">
        <f>BK144</f>
        <v>0</v>
      </c>
      <c r="K144" s="191"/>
      <c r="L144" s="196"/>
      <c r="M144" s="197"/>
      <c r="N144" s="198"/>
      <c r="O144" s="198"/>
      <c r="P144" s="199">
        <f>SUM(P145:P161)</f>
        <v>0</v>
      </c>
      <c r="Q144" s="198"/>
      <c r="R144" s="199">
        <f>SUM(R145:R161)</f>
        <v>0.048236000000000001</v>
      </c>
      <c r="S144" s="198"/>
      <c r="T144" s="200">
        <f>SUM(T145:T161)</f>
        <v>0.054653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85</v>
      </c>
      <c r="AT144" s="202" t="s">
        <v>74</v>
      </c>
      <c r="AU144" s="202" t="s">
        <v>83</v>
      </c>
      <c r="AY144" s="201" t="s">
        <v>125</v>
      </c>
      <c r="BK144" s="203">
        <f>SUM(BK145:BK161)</f>
        <v>0</v>
      </c>
    </row>
    <row r="145" s="2" customFormat="1" ht="16.5" customHeight="1">
      <c r="A145" s="40"/>
      <c r="B145" s="41"/>
      <c r="C145" s="206" t="s">
        <v>8</v>
      </c>
      <c r="D145" s="206" t="s">
        <v>128</v>
      </c>
      <c r="E145" s="207" t="s">
        <v>208</v>
      </c>
      <c r="F145" s="208" t="s">
        <v>209</v>
      </c>
      <c r="G145" s="209" t="s">
        <v>210</v>
      </c>
      <c r="H145" s="210">
        <v>88.150000000000006</v>
      </c>
      <c r="I145" s="211"/>
      <c r="J145" s="212">
        <f>ROUND(I145*H145,2)</f>
        <v>0</v>
      </c>
      <c r="K145" s="208" t="s">
        <v>132</v>
      </c>
      <c r="L145" s="46"/>
      <c r="M145" s="213" t="s">
        <v>19</v>
      </c>
      <c r="N145" s="214" t="s">
        <v>46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180</v>
      </c>
      <c r="AT145" s="217" t="s">
        <v>128</v>
      </c>
      <c r="AU145" s="217" t="s">
        <v>85</v>
      </c>
      <c r="AY145" s="19" t="s">
        <v>125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83</v>
      </c>
      <c r="BK145" s="218">
        <f>ROUND(I145*H145,2)</f>
        <v>0</v>
      </c>
      <c r="BL145" s="19" t="s">
        <v>180</v>
      </c>
      <c r="BM145" s="217" t="s">
        <v>211</v>
      </c>
    </row>
    <row r="146" s="2" customFormat="1">
      <c r="A146" s="40"/>
      <c r="B146" s="41"/>
      <c r="C146" s="42"/>
      <c r="D146" s="219" t="s">
        <v>134</v>
      </c>
      <c r="E146" s="42"/>
      <c r="F146" s="220" t="s">
        <v>212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134</v>
      </c>
      <c r="AU146" s="19" t="s">
        <v>85</v>
      </c>
    </row>
    <row r="147" s="2" customFormat="1">
      <c r="A147" s="40"/>
      <c r="B147" s="41"/>
      <c r="C147" s="42"/>
      <c r="D147" s="224" t="s">
        <v>136</v>
      </c>
      <c r="E147" s="42"/>
      <c r="F147" s="225" t="s">
        <v>213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136</v>
      </c>
      <c r="AU147" s="19" t="s">
        <v>85</v>
      </c>
    </row>
    <row r="148" s="2" customFormat="1" ht="16.5" customHeight="1">
      <c r="A148" s="40"/>
      <c r="B148" s="41"/>
      <c r="C148" s="258" t="s">
        <v>214</v>
      </c>
      <c r="D148" s="258" t="s">
        <v>215</v>
      </c>
      <c r="E148" s="259" t="s">
        <v>216</v>
      </c>
      <c r="F148" s="260" t="s">
        <v>217</v>
      </c>
      <c r="G148" s="261" t="s">
        <v>218</v>
      </c>
      <c r="H148" s="262">
        <v>38.786000000000001</v>
      </c>
      <c r="I148" s="263"/>
      <c r="J148" s="264">
        <f>ROUND(I148*H148,2)</f>
        <v>0</v>
      </c>
      <c r="K148" s="260" t="s">
        <v>132</v>
      </c>
      <c r="L148" s="265"/>
      <c r="M148" s="266" t="s">
        <v>19</v>
      </c>
      <c r="N148" s="267" t="s">
        <v>46</v>
      </c>
      <c r="O148" s="86"/>
      <c r="P148" s="215">
        <f>O148*H148</f>
        <v>0</v>
      </c>
      <c r="Q148" s="215">
        <v>0.001</v>
      </c>
      <c r="R148" s="215">
        <f>Q148*H148</f>
        <v>0.038786000000000001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219</v>
      </c>
      <c r="AT148" s="217" t="s">
        <v>215</v>
      </c>
      <c r="AU148" s="217" t="s">
        <v>85</v>
      </c>
      <c r="AY148" s="19" t="s">
        <v>125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83</v>
      </c>
      <c r="BK148" s="218">
        <f>ROUND(I148*H148,2)</f>
        <v>0</v>
      </c>
      <c r="BL148" s="19" t="s">
        <v>180</v>
      </c>
      <c r="BM148" s="217" t="s">
        <v>220</v>
      </c>
    </row>
    <row r="149" s="2" customFormat="1">
      <c r="A149" s="40"/>
      <c r="B149" s="41"/>
      <c r="C149" s="42"/>
      <c r="D149" s="219" t="s">
        <v>134</v>
      </c>
      <c r="E149" s="42"/>
      <c r="F149" s="220" t="s">
        <v>217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134</v>
      </c>
      <c r="AU149" s="19" t="s">
        <v>85</v>
      </c>
    </row>
    <row r="150" s="14" customFormat="1">
      <c r="A150" s="14"/>
      <c r="B150" s="236"/>
      <c r="C150" s="237"/>
      <c r="D150" s="219" t="s">
        <v>138</v>
      </c>
      <c r="E150" s="238" t="s">
        <v>19</v>
      </c>
      <c r="F150" s="239" t="s">
        <v>221</v>
      </c>
      <c r="G150" s="237"/>
      <c r="H150" s="240">
        <v>38.786000000000001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138</v>
      </c>
      <c r="AU150" s="246" t="s">
        <v>85</v>
      </c>
      <c r="AV150" s="14" t="s">
        <v>85</v>
      </c>
      <c r="AW150" s="14" t="s">
        <v>36</v>
      </c>
      <c r="AX150" s="14" t="s">
        <v>75</v>
      </c>
      <c r="AY150" s="246" t="s">
        <v>125</v>
      </c>
    </row>
    <row r="151" s="15" customFormat="1">
      <c r="A151" s="15"/>
      <c r="B151" s="247"/>
      <c r="C151" s="248"/>
      <c r="D151" s="219" t="s">
        <v>138</v>
      </c>
      <c r="E151" s="249" t="s">
        <v>19</v>
      </c>
      <c r="F151" s="250" t="s">
        <v>141</v>
      </c>
      <c r="G151" s="248"/>
      <c r="H151" s="251">
        <v>38.786000000000001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57" t="s">
        <v>138</v>
      </c>
      <c r="AU151" s="257" t="s">
        <v>85</v>
      </c>
      <c r="AV151" s="15" t="s">
        <v>133</v>
      </c>
      <c r="AW151" s="15" t="s">
        <v>36</v>
      </c>
      <c r="AX151" s="15" t="s">
        <v>83</v>
      </c>
      <c r="AY151" s="257" t="s">
        <v>125</v>
      </c>
    </row>
    <row r="152" s="2" customFormat="1" ht="16.5" customHeight="1">
      <c r="A152" s="40"/>
      <c r="B152" s="41"/>
      <c r="C152" s="258" t="s">
        <v>175</v>
      </c>
      <c r="D152" s="258" t="s">
        <v>215</v>
      </c>
      <c r="E152" s="259" t="s">
        <v>222</v>
      </c>
      <c r="F152" s="260" t="s">
        <v>223</v>
      </c>
      <c r="G152" s="261" t="s">
        <v>202</v>
      </c>
      <c r="H152" s="262">
        <v>63</v>
      </c>
      <c r="I152" s="263"/>
      <c r="J152" s="264">
        <f>ROUND(I152*H152,2)</f>
        <v>0</v>
      </c>
      <c r="K152" s="260" t="s">
        <v>132</v>
      </c>
      <c r="L152" s="265"/>
      <c r="M152" s="266" t="s">
        <v>19</v>
      </c>
      <c r="N152" s="267" t="s">
        <v>46</v>
      </c>
      <c r="O152" s="86"/>
      <c r="P152" s="215">
        <f>O152*H152</f>
        <v>0</v>
      </c>
      <c r="Q152" s="215">
        <v>0.00014999999999999999</v>
      </c>
      <c r="R152" s="215">
        <f>Q152*H152</f>
        <v>0.0094499999999999983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219</v>
      </c>
      <c r="AT152" s="217" t="s">
        <v>215</v>
      </c>
      <c r="AU152" s="217" t="s">
        <v>85</v>
      </c>
      <c r="AY152" s="19" t="s">
        <v>125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83</v>
      </c>
      <c r="BK152" s="218">
        <f>ROUND(I152*H152,2)</f>
        <v>0</v>
      </c>
      <c r="BL152" s="19" t="s">
        <v>180</v>
      </c>
      <c r="BM152" s="217" t="s">
        <v>224</v>
      </c>
    </row>
    <row r="153" s="2" customFormat="1">
      <c r="A153" s="40"/>
      <c r="B153" s="41"/>
      <c r="C153" s="42"/>
      <c r="D153" s="219" t="s">
        <v>134</v>
      </c>
      <c r="E153" s="42"/>
      <c r="F153" s="220" t="s">
        <v>223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134</v>
      </c>
      <c r="AU153" s="19" t="s">
        <v>85</v>
      </c>
    </row>
    <row r="154" s="2" customFormat="1" ht="16.5" customHeight="1">
      <c r="A154" s="40"/>
      <c r="B154" s="41"/>
      <c r="C154" s="206" t="s">
        <v>225</v>
      </c>
      <c r="D154" s="206" t="s">
        <v>128</v>
      </c>
      <c r="E154" s="207" t="s">
        <v>226</v>
      </c>
      <c r="F154" s="208" t="s">
        <v>227</v>
      </c>
      <c r="G154" s="209" t="s">
        <v>210</v>
      </c>
      <c r="H154" s="210">
        <v>88.150000000000006</v>
      </c>
      <c r="I154" s="211"/>
      <c r="J154" s="212">
        <f>ROUND(I154*H154,2)</f>
        <v>0</v>
      </c>
      <c r="K154" s="208" t="s">
        <v>132</v>
      </c>
      <c r="L154" s="46"/>
      <c r="M154" s="213" t="s">
        <v>19</v>
      </c>
      <c r="N154" s="214" t="s">
        <v>46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0.00062</v>
      </c>
      <c r="T154" s="216">
        <f>S154*H154</f>
        <v>0.054653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180</v>
      </c>
      <c r="AT154" s="217" t="s">
        <v>128</v>
      </c>
      <c r="AU154" s="217" t="s">
        <v>85</v>
      </c>
      <c r="AY154" s="19" t="s">
        <v>125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83</v>
      </c>
      <c r="BK154" s="218">
        <f>ROUND(I154*H154,2)</f>
        <v>0</v>
      </c>
      <c r="BL154" s="19" t="s">
        <v>180</v>
      </c>
      <c r="BM154" s="217" t="s">
        <v>228</v>
      </c>
    </row>
    <row r="155" s="2" customFormat="1">
      <c r="A155" s="40"/>
      <c r="B155" s="41"/>
      <c r="C155" s="42"/>
      <c r="D155" s="219" t="s">
        <v>134</v>
      </c>
      <c r="E155" s="42"/>
      <c r="F155" s="220" t="s">
        <v>229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134</v>
      </c>
      <c r="AU155" s="19" t="s">
        <v>85</v>
      </c>
    </row>
    <row r="156" s="2" customFormat="1">
      <c r="A156" s="40"/>
      <c r="B156" s="41"/>
      <c r="C156" s="42"/>
      <c r="D156" s="224" t="s">
        <v>136</v>
      </c>
      <c r="E156" s="42"/>
      <c r="F156" s="225" t="s">
        <v>230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136</v>
      </c>
      <c r="AU156" s="19" t="s">
        <v>85</v>
      </c>
    </row>
    <row r="157" s="14" customFormat="1">
      <c r="A157" s="14"/>
      <c r="B157" s="236"/>
      <c r="C157" s="237"/>
      <c r="D157" s="219" t="s">
        <v>138</v>
      </c>
      <c r="E157" s="238" t="s">
        <v>19</v>
      </c>
      <c r="F157" s="239" t="s">
        <v>231</v>
      </c>
      <c r="G157" s="237"/>
      <c r="H157" s="240">
        <v>88.150000000000006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6" t="s">
        <v>138</v>
      </c>
      <c r="AU157" s="246" t="s">
        <v>85</v>
      </c>
      <c r="AV157" s="14" t="s">
        <v>85</v>
      </c>
      <c r="AW157" s="14" t="s">
        <v>36</v>
      </c>
      <c r="AX157" s="14" t="s">
        <v>75</v>
      </c>
      <c r="AY157" s="246" t="s">
        <v>125</v>
      </c>
    </row>
    <row r="158" s="15" customFormat="1">
      <c r="A158" s="15"/>
      <c r="B158" s="247"/>
      <c r="C158" s="248"/>
      <c r="D158" s="219" t="s">
        <v>138</v>
      </c>
      <c r="E158" s="249" t="s">
        <v>19</v>
      </c>
      <c r="F158" s="250" t="s">
        <v>141</v>
      </c>
      <c r="G158" s="248"/>
      <c r="H158" s="251">
        <v>88.150000000000006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7" t="s">
        <v>138</v>
      </c>
      <c r="AU158" s="257" t="s">
        <v>85</v>
      </c>
      <c r="AV158" s="15" t="s">
        <v>133</v>
      </c>
      <c r="AW158" s="15" t="s">
        <v>36</v>
      </c>
      <c r="AX158" s="15" t="s">
        <v>83</v>
      </c>
      <c r="AY158" s="257" t="s">
        <v>125</v>
      </c>
    </row>
    <row r="159" s="2" customFormat="1" ht="16.5" customHeight="1">
      <c r="A159" s="40"/>
      <c r="B159" s="41"/>
      <c r="C159" s="206" t="s">
        <v>180</v>
      </c>
      <c r="D159" s="206" t="s">
        <v>128</v>
      </c>
      <c r="E159" s="207" t="s">
        <v>232</v>
      </c>
      <c r="F159" s="208" t="s">
        <v>233</v>
      </c>
      <c r="G159" s="209" t="s">
        <v>163</v>
      </c>
      <c r="H159" s="210">
        <v>0.048000000000000001</v>
      </c>
      <c r="I159" s="211"/>
      <c r="J159" s="212">
        <f>ROUND(I159*H159,2)</f>
        <v>0</v>
      </c>
      <c r="K159" s="208" t="s">
        <v>132</v>
      </c>
      <c r="L159" s="46"/>
      <c r="M159" s="213" t="s">
        <v>19</v>
      </c>
      <c r="N159" s="214" t="s">
        <v>46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180</v>
      </c>
      <c r="AT159" s="217" t="s">
        <v>128</v>
      </c>
      <c r="AU159" s="217" t="s">
        <v>85</v>
      </c>
      <c r="AY159" s="19" t="s">
        <v>125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83</v>
      </c>
      <c r="BK159" s="218">
        <f>ROUND(I159*H159,2)</f>
        <v>0</v>
      </c>
      <c r="BL159" s="19" t="s">
        <v>180</v>
      </c>
      <c r="BM159" s="217" t="s">
        <v>219</v>
      </c>
    </row>
    <row r="160" s="2" customFormat="1">
      <c r="A160" s="40"/>
      <c r="B160" s="41"/>
      <c r="C160" s="42"/>
      <c r="D160" s="219" t="s">
        <v>134</v>
      </c>
      <c r="E160" s="42"/>
      <c r="F160" s="220" t="s">
        <v>234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134</v>
      </c>
      <c r="AU160" s="19" t="s">
        <v>85</v>
      </c>
    </row>
    <row r="161" s="2" customFormat="1">
      <c r="A161" s="40"/>
      <c r="B161" s="41"/>
      <c r="C161" s="42"/>
      <c r="D161" s="224" t="s">
        <v>136</v>
      </c>
      <c r="E161" s="42"/>
      <c r="F161" s="225" t="s">
        <v>235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136</v>
      </c>
      <c r="AU161" s="19" t="s">
        <v>85</v>
      </c>
    </row>
    <row r="162" s="12" customFormat="1" ht="22.8" customHeight="1">
      <c r="A162" s="12"/>
      <c r="B162" s="190"/>
      <c r="C162" s="191"/>
      <c r="D162" s="192" t="s">
        <v>74</v>
      </c>
      <c r="E162" s="204" t="s">
        <v>236</v>
      </c>
      <c r="F162" s="204" t="s">
        <v>237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SUM(P163:P167)</f>
        <v>0</v>
      </c>
      <c r="Q162" s="198"/>
      <c r="R162" s="199">
        <f>SUM(R163:R167)</f>
        <v>0.02639385</v>
      </c>
      <c r="S162" s="198"/>
      <c r="T162" s="200">
        <f>SUM(T163:T167)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85</v>
      </c>
      <c r="AT162" s="202" t="s">
        <v>74</v>
      </c>
      <c r="AU162" s="202" t="s">
        <v>83</v>
      </c>
      <c r="AY162" s="201" t="s">
        <v>125</v>
      </c>
      <c r="BK162" s="203">
        <f>SUM(BK163:BK167)</f>
        <v>0</v>
      </c>
    </row>
    <row r="163" s="2" customFormat="1" ht="16.5" customHeight="1">
      <c r="A163" s="40"/>
      <c r="B163" s="41"/>
      <c r="C163" s="206" t="s">
        <v>238</v>
      </c>
      <c r="D163" s="206" t="s">
        <v>128</v>
      </c>
      <c r="E163" s="207" t="s">
        <v>239</v>
      </c>
      <c r="F163" s="208" t="s">
        <v>240</v>
      </c>
      <c r="G163" s="209" t="s">
        <v>241</v>
      </c>
      <c r="H163" s="210">
        <v>13.965</v>
      </c>
      <c r="I163" s="211"/>
      <c r="J163" s="212">
        <f>ROUND(I163*H163,2)</f>
        <v>0</v>
      </c>
      <c r="K163" s="208" t="s">
        <v>132</v>
      </c>
      <c r="L163" s="46"/>
      <c r="M163" s="213" t="s">
        <v>19</v>
      </c>
      <c r="N163" s="214" t="s">
        <v>46</v>
      </c>
      <c r="O163" s="86"/>
      <c r="P163" s="215">
        <f>O163*H163</f>
        <v>0</v>
      </c>
      <c r="Q163" s="215">
        <v>0.00189</v>
      </c>
      <c r="R163" s="215">
        <f>Q163*H163</f>
        <v>0.02639385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180</v>
      </c>
      <c r="AT163" s="217" t="s">
        <v>128</v>
      </c>
      <c r="AU163" s="217" t="s">
        <v>85</v>
      </c>
      <c r="AY163" s="19" t="s">
        <v>125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83</v>
      </c>
      <c r="BK163" s="218">
        <f>ROUND(I163*H163,2)</f>
        <v>0</v>
      </c>
      <c r="BL163" s="19" t="s">
        <v>180</v>
      </c>
      <c r="BM163" s="217" t="s">
        <v>242</v>
      </c>
    </row>
    <row r="164" s="2" customFormat="1">
      <c r="A164" s="40"/>
      <c r="B164" s="41"/>
      <c r="C164" s="42"/>
      <c r="D164" s="219" t="s">
        <v>134</v>
      </c>
      <c r="E164" s="42"/>
      <c r="F164" s="220" t="s">
        <v>243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134</v>
      </c>
      <c r="AU164" s="19" t="s">
        <v>85</v>
      </c>
    </row>
    <row r="165" s="2" customFormat="1">
      <c r="A165" s="40"/>
      <c r="B165" s="41"/>
      <c r="C165" s="42"/>
      <c r="D165" s="224" t="s">
        <v>136</v>
      </c>
      <c r="E165" s="42"/>
      <c r="F165" s="225" t="s">
        <v>244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136</v>
      </c>
      <c r="AU165" s="19" t="s">
        <v>85</v>
      </c>
    </row>
    <row r="166" s="13" customFormat="1">
      <c r="A166" s="13"/>
      <c r="B166" s="226"/>
      <c r="C166" s="227"/>
      <c r="D166" s="219" t="s">
        <v>138</v>
      </c>
      <c r="E166" s="228" t="s">
        <v>19</v>
      </c>
      <c r="F166" s="229" t="s">
        <v>245</v>
      </c>
      <c r="G166" s="227"/>
      <c r="H166" s="228" t="s">
        <v>19</v>
      </c>
      <c r="I166" s="230"/>
      <c r="J166" s="227"/>
      <c r="K166" s="227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138</v>
      </c>
      <c r="AU166" s="235" t="s">
        <v>85</v>
      </c>
      <c r="AV166" s="13" t="s">
        <v>83</v>
      </c>
      <c r="AW166" s="13" t="s">
        <v>36</v>
      </c>
      <c r="AX166" s="13" t="s">
        <v>75</v>
      </c>
      <c r="AY166" s="235" t="s">
        <v>125</v>
      </c>
    </row>
    <row r="167" s="14" customFormat="1">
      <c r="A167" s="14"/>
      <c r="B167" s="236"/>
      <c r="C167" s="237"/>
      <c r="D167" s="219" t="s">
        <v>138</v>
      </c>
      <c r="E167" s="238" t="s">
        <v>19</v>
      </c>
      <c r="F167" s="239" t="s">
        <v>246</v>
      </c>
      <c r="G167" s="237"/>
      <c r="H167" s="240">
        <v>13.965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138</v>
      </c>
      <c r="AU167" s="246" t="s">
        <v>85</v>
      </c>
      <c r="AV167" s="14" t="s">
        <v>85</v>
      </c>
      <c r="AW167" s="14" t="s">
        <v>36</v>
      </c>
      <c r="AX167" s="14" t="s">
        <v>83</v>
      </c>
      <c r="AY167" s="246" t="s">
        <v>125</v>
      </c>
    </row>
    <row r="168" s="12" customFormat="1" ht="22.8" customHeight="1">
      <c r="A168" s="12"/>
      <c r="B168" s="190"/>
      <c r="C168" s="191"/>
      <c r="D168" s="192" t="s">
        <v>74</v>
      </c>
      <c r="E168" s="204" t="s">
        <v>247</v>
      </c>
      <c r="F168" s="204" t="s">
        <v>248</v>
      </c>
      <c r="G168" s="191"/>
      <c r="H168" s="191"/>
      <c r="I168" s="194"/>
      <c r="J168" s="205">
        <f>BK168</f>
        <v>0</v>
      </c>
      <c r="K168" s="191"/>
      <c r="L168" s="196"/>
      <c r="M168" s="197"/>
      <c r="N168" s="198"/>
      <c r="O168" s="198"/>
      <c r="P168" s="199">
        <f>SUM(P169:P264)</f>
        <v>0</v>
      </c>
      <c r="Q168" s="198"/>
      <c r="R168" s="199">
        <f>SUM(R169:R264)</f>
        <v>1.6710855</v>
      </c>
      <c r="S168" s="198"/>
      <c r="T168" s="200">
        <f>SUM(T169:T264)</f>
        <v>1.2049380000000001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85</v>
      </c>
      <c r="AT168" s="202" t="s">
        <v>74</v>
      </c>
      <c r="AU168" s="202" t="s">
        <v>83</v>
      </c>
      <c r="AY168" s="201" t="s">
        <v>125</v>
      </c>
      <c r="BK168" s="203">
        <f>SUM(BK169:BK264)</f>
        <v>0</v>
      </c>
    </row>
    <row r="169" s="2" customFormat="1" ht="16.5" customHeight="1">
      <c r="A169" s="40"/>
      <c r="B169" s="41"/>
      <c r="C169" s="206" t="s">
        <v>186</v>
      </c>
      <c r="D169" s="206" t="s">
        <v>128</v>
      </c>
      <c r="E169" s="207" t="s">
        <v>249</v>
      </c>
      <c r="F169" s="208" t="s">
        <v>250</v>
      </c>
      <c r="G169" s="209" t="s">
        <v>210</v>
      </c>
      <c r="H169" s="210">
        <v>114.7</v>
      </c>
      <c r="I169" s="211"/>
      <c r="J169" s="212">
        <f>ROUND(I169*H169,2)</f>
        <v>0</v>
      </c>
      <c r="K169" s="208" t="s">
        <v>132</v>
      </c>
      <c r="L169" s="46"/>
      <c r="M169" s="213" t="s">
        <v>19</v>
      </c>
      <c r="N169" s="214" t="s">
        <v>46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180</v>
      </c>
      <c r="AT169" s="217" t="s">
        <v>128</v>
      </c>
      <c r="AU169" s="217" t="s">
        <v>85</v>
      </c>
      <c r="AY169" s="19" t="s">
        <v>125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83</v>
      </c>
      <c r="BK169" s="218">
        <f>ROUND(I169*H169,2)</f>
        <v>0</v>
      </c>
      <c r="BL169" s="19" t="s">
        <v>180</v>
      </c>
      <c r="BM169" s="217" t="s">
        <v>251</v>
      </c>
    </row>
    <row r="170" s="2" customFormat="1">
      <c r="A170" s="40"/>
      <c r="B170" s="41"/>
      <c r="C170" s="42"/>
      <c r="D170" s="219" t="s">
        <v>134</v>
      </c>
      <c r="E170" s="42"/>
      <c r="F170" s="220" t="s">
        <v>252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134</v>
      </c>
      <c r="AU170" s="19" t="s">
        <v>85</v>
      </c>
    </row>
    <row r="171" s="2" customFormat="1">
      <c r="A171" s="40"/>
      <c r="B171" s="41"/>
      <c r="C171" s="42"/>
      <c r="D171" s="224" t="s">
        <v>136</v>
      </c>
      <c r="E171" s="42"/>
      <c r="F171" s="225" t="s">
        <v>253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136</v>
      </c>
      <c r="AU171" s="19" t="s">
        <v>85</v>
      </c>
    </row>
    <row r="172" s="14" customFormat="1">
      <c r="A172" s="14"/>
      <c r="B172" s="236"/>
      <c r="C172" s="237"/>
      <c r="D172" s="219" t="s">
        <v>138</v>
      </c>
      <c r="E172" s="238" t="s">
        <v>19</v>
      </c>
      <c r="F172" s="239" t="s">
        <v>254</v>
      </c>
      <c r="G172" s="237"/>
      <c r="H172" s="240">
        <v>114.7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138</v>
      </c>
      <c r="AU172" s="246" t="s">
        <v>85</v>
      </c>
      <c r="AV172" s="14" t="s">
        <v>85</v>
      </c>
      <c r="AW172" s="14" t="s">
        <v>36</v>
      </c>
      <c r="AX172" s="14" t="s">
        <v>75</v>
      </c>
      <c r="AY172" s="246" t="s">
        <v>125</v>
      </c>
    </row>
    <row r="173" s="15" customFormat="1">
      <c r="A173" s="15"/>
      <c r="B173" s="247"/>
      <c r="C173" s="248"/>
      <c r="D173" s="219" t="s">
        <v>138</v>
      </c>
      <c r="E173" s="249" t="s">
        <v>19</v>
      </c>
      <c r="F173" s="250" t="s">
        <v>141</v>
      </c>
      <c r="G173" s="248"/>
      <c r="H173" s="251">
        <v>114.7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57" t="s">
        <v>138</v>
      </c>
      <c r="AU173" s="257" t="s">
        <v>85</v>
      </c>
      <c r="AV173" s="15" t="s">
        <v>133</v>
      </c>
      <c r="AW173" s="15" t="s">
        <v>36</v>
      </c>
      <c r="AX173" s="15" t="s">
        <v>83</v>
      </c>
      <c r="AY173" s="257" t="s">
        <v>125</v>
      </c>
    </row>
    <row r="174" s="2" customFormat="1" ht="16.5" customHeight="1">
      <c r="A174" s="40"/>
      <c r="B174" s="41"/>
      <c r="C174" s="258" t="s">
        <v>255</v>
      </c>
      <c r="D174" s="258" t="s">
        <v>215</v>
      </c>
      <c r="E174" s="259" t="s">
        <v>256</v>
      </c>
      <c r="F174" s="260" t="s">
        <v>257</v>
      </c>
      <c r="G174" s="261" t="s">
        <v>131</v>
      </c>
      <c r="H174" s="262">
        <v>34.409999999999997</v>
      </c>
      <c r="I174" s="263"/>
      <c r="J174" s="264">
        <f>ROUND(I174*H174,2)</f>
        <v>0</v>
      </c>
      <c r="K174" s="260" t="s">
        <v>132</v>
      </c>
      <c r="L174" s="265"/>
      <c r="M174" s="266" t="s">
        <v>19</v>
      </c>
      <c r="N174" s="267" t="s">
        <v>46</v>
      </c>
      <c r="O174" s="86"/>
      <c r="P174" s="215">
        <f>O174*H174</f>
        <v>0</v>
      </c>
      <c r="Q174" s="215">
        <v>0.0019</v>
      </c>
      <c r="R174" s="215">
        <f>Q174*H174</f>
        <v>0.065378999999999993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219</v>
      </c>
      <c r="AT174" s="217" t="s">
        <v>215</v>
      </c>
      <c r="AU174" s="217" t="s">
        <v>85</v>
      </c>
      <c r="AY174" s="19" t="s">
        <v>125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83</v>
      </c>
      <c r="BK174" s="218">
        <f>ROUND(I174*H174,2)</f>
        <v>0</v>
      </c>
      <c r="BL174" s="19" t="s">
        <v>180</v>
      </c>
      <c r="BM174" s="217" t="s">
        <v>258</v>
      </c>
    </row>
    <row r="175" s="2" customFormat="1">
      <c r="A175" s="40"/>
      <c r="B175" s="41"/>
      <c r="C175" s="42"/>
      <c r="D175" s="219" t="s">
        <v>134</v>
      </c>
      <c r="E175" s="42"/>
      <c r="F175" s="220" t="s">
        <v>257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134</v>
      </c>
      <c r="AU175" s="19" t="s">
        <v>85</v>
      </c>
    </row>
    <row r="176" s="14" customFormat="1">
      <c r="A176" s="14"/>
      <c r="B176" s="236"/>
      <c r="C176" s="237"/>
      <c r="D176" s="219" t="s">
        <v>138</v>
      </c>
      <c r="E176" s="238" t="s">
        <v>19</v>
      </c>
      <c r="F176" s="239" t="s">
        <v>259</v>
      </c>
      <c r="G176" s="237"/>
      <c r="H176" s="240">
        <v>34.409999999999997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138</v>
      </c>
      <c r="AU176" s="246" t="s">
        <v>85</v>
      </c>
      <c r="AV176" s="14" t="s">
        <v>85</v>
      </c>
      <c r="AW176" s="14" t="s">
        <v>36</v>
      </c>
      <c r="AX176" s="14" t="s">
        <v>75</v>
      </c>
      <c r="AY176" s="246" t="s">
        <v>125</v>
      </c>
    </row>
    <row r="177" s="15" customFormat="1">
      <c r="A177" s="15"/>
      <c r="B177" s="247"/>
      <c r="C177" s="248"/>
      <c r="D177" s="219" t="s">
        <v>138</v>
      </c>
      <c r="E177" s="249" t="s">
        <v>19</v>
      </c>
      <c r="F177" s="250" t="s">
        <v>141</v>
      </c>
      <c r="G177" s="248"/>
      <c r="H177" s="251">
        <v>34.409999999999997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7" t="s">
        <v>138</v>
      </c>
      <c r="AU177" s="257" t="s">
        <v>85</v>
      </c>
      <c r="AV177" s="15" t="s">
        <v>133</v>
      </c>
      <c r="AW177" s="15" t="s">
        <v>36</v>
      </c>
      <c r="AX177" s="15" t="s">
        <v>83</v>
      </c>
      <c r="AY177" s="257" t="s">
        <v>125</v>
      </c>
    </row>
    <row r="178" s="2" customFormat="1" ht="16.5" customHeight="1">
      <c r="A178" s="40"/>
      <c r="B178" s="41"/>
      <c r="C178" s="206" t="s">
        <v>192</v>
      </c>
      <c r="D178" s="206" t="s">
        <v>128</v>
      </c>
      <c r="E178" s="207" t="s">
        <v>260</v>
      </c>
      <c r="F178" s="208" t="s">
        <v>261</v>
      </c>
      <c r="G178" s="209" t="s">
        <v>210</v>
      </c>
      <c r="H178" s="210">
        <v>114.7</v>
      </c>
      <c r="I178" s="211"/>
      <c r="J178" s="212">
        <f>ROUND(I178*H178,2)</f>
        <v>0</v>
      </c>
      <c r="K178" s="208" t="s">
        <v>132</v>
      </c>
      <c r="L178" s="46"/>
      <c r="M178" s="213" t="s">
        <v>19</v>
      </c>
      <c r="N178" s="214" t="s">
        <v>46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0.0017600000000000001</v>
      </c>
      <c r="T178" s="216">
        <f>S178*H178</f>
        <v>0.20187200000000002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180</v>
      </c>
      <c r="AT178" s="217" t="s">
        <v>128</v>
      </c>
      <c r="AU178" s="217" t="s">
        <v>85</v>
      </c>
      <c r="AY178" s="19" t="s">
        <v>125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83</v>
      </c>
      <c r="BK178" s="218">
        <f>ROUND(I178*H178,2)</f>
        <v>0</v>
      </c>
      <c r="BL178" s="19" t="s">
        <v>180</v>
      </c>
      <c r="BM178" s="217" t="s">
        <v>262</v>
      </c>
    </row>
    <row r="179" s="2" customFormat="1">
      <c r="A179" s="40"/>
      <c r="B179" s="41"/>
      <c r="C179" s="42"/>
      <c r="D179" s="219" t="s">
        <v>134</v>
      </c>
      <c r="E179" s="42"/>
      <c r="F179" s="220" t="s">
        <v>263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134</v>
      </c>
      <c r="AU179" s="19" t="s">
        <v>85</v>
      </c>
    </row>
    <row r="180" s="2" customFormat="1">
      <c r="A180" s="40"/>
      <c r="B180" s="41"/>
      <c r="C180" s="42"/>
      <c r="D180" s="224" t="s">
        <v>136</v>
      </c>
      <c r="E180" s="42"/>
      <c r="F180" s="225" t="s">
        <v>264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136</v>
      </c>
      <c r="AU180" s="19" t="s">
        <v>85</v>
      </c>
    </row>
    <row r="181" s="14" customFormat="1">
      <c r="A181" s="14"/>
      <c r="B181" s="236"/>
      <c r="C181" s="237"/>
      <c r="D181" s="219" t="s">
        <v>138</v>
      </c>
      <c r="E181" s="238" t="s">
        <v>19</v>
      </c>
      <c r="F181" s="239" t="s">
        <v>254</v>
      </c>
      <c r="G181" s="237"/>
      <c r="H181" s="240">
        <v>114.7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6" t="s">
        <v>138</v>
      </c>
      <c r="AU181" s="246" t="s">
        <v>85</v>
      </c>
      <c r="AV181" s="14" t="s">
        <v>85</v>
      </c>
      <c r="AW181" s="14" t="s">
        <v>36</v>
      </c>
      <c r="AX181" s="14" t="s">
        <v>75</v>
      </c>
      <c r="AY181" s="246" t="s">
        <v>125</v>
      </c>
    </row>
    <row r="182" s="15" customFormat="1">
      <c r="A182" s="15"/>
      <c r="B182" s="247"/>
      <c r="C182" s="248"/>
      <c r="D182" s="219" t="s">
        <v>138</v>
      </c>
      <c r="E182" s="249" t="s">
        <v>19</v>
      </c>
      <c r="F182" s="250" t="s">
        <v>141</v>
      </c>
      <c r="G182" s="248"/>
      <c r="H182" s="251">
        <v>114.7</v>
      </c>
      <c r="I182" s="252"/>
      <c r="J182" s="248"/>
      <c r="K182" s="248"/>
      <c r="L182" s="253"/>
      <c r="M182" s="254"/>
      <c r="N182" s="255"/>
      <c r="O182" s="255"/>
      <c r="P182" s="255"/>
      <c r="Q182" s="255"/>
      <c r="R182" s="255"/>
      <c r="S182" s="255"/>
      <c r="T182" s="256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7" t="s">
        <v>138</v>
      </c>
      <c r="AU182" s="257" t="s">
        <v>85</v>
      </c>
      <c r="AV182" s="15" t="s">
        <v>133</v>
      </c>
      <c r="AW182" s="15" t="s">
        <v>36</v>
      </c>
      <c r="AX182" s="15" t="s">
        <v>83</v>
      </c>
      <c r="AY182" s="257" t="s">
        <v>125</v>
      </c>
    </row>
    <row r="183" s="2" customFormat="1" ht="16.5" customHeight="1">
      <c r="A183" s="40"/>
      <c r="B183" s="41"/>
      <c r="C183" s="206" t="s">
        <v>7</v>
      </c>
      <c r="D183" s="206" t="s">
        <v>128</v>
      </c>
      <c r="E183" s="207" t="s">
        <v>265</v>
      </c>
      <c r="F183" s="208" t="s">
        <v>266</v>
      </c>
      <c r="G183" s="209" t="s">
        <v>210</v>
      </c>
      <c r="H183" s="210">
        <v>19.75</v>
      </c>
      <c r="I183" s="211"/>
      <c r="J183" s="212">
        <f>ROUND(I183*H183,2)</f>
        <v>0</v>
      </c>
      <c r="K183" s="208" t="s">
        <v>132</v>
      </c>
      <c r="L183" s="46"/>
      <c r="M183" s="213" t="s">
        <v>19</v>
      </c>
      <c r="N183" s="214" t="s">
        <v>46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0.0033800000000000002</v>
      </c>
      <c r="T183" s="216">
        <f>S183*H183</f>
        <v>0.066755000000000009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180</v>
      </c>
      <c r="AT183" s="217" t="s">
        <v>128</v>
      </c>
      <c r="AU183" s="217" t="s">
        <v>85</v>
      </c>
      <c r="AY183" s="19" t="s">
        <v>125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83</v>
      </c>
      <c r="BK183" s="218">
        <f>ROUND(I183*H183,2)</f>
        <v>0</v>
      </c>
      <c r="BL183" s="19" t="s">
        <v>180</v>
      </c>
      <c r="BM183" s="217" t="s">
        <v>267</v>
      </c>
    </row>
    <row r="184" s="2" customFormat="1">
      <c r="A184" s="40"/>
      <c r="B184" s="41"/>
      <c r="C184" s="42"/>
      <c r="D184" s="219" t="s">
        <v>134</v>
      </c>
      <c r="E184" s="42"/>
      <c r="F184" s="220" t="s">
        <v>268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134</v>
      </c>
      <c r="AU184" s="19" t="s">
        <v>85</v>
      </c>
    </row>
    <row r="185" s="2" customFormat="1">
      <c r="A185" s="40"/>
      <c r="B185" s="41"/>
      <c r="C185" s="42"/>
      <c r="D185" s="224" t="s">
        <v>136</v>
      </c>
      <c r="E185" s="42"/>
      <c r="F185" s="225" t="s">
        <v>269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136</v>
      </c>
      <c r="AU185" s="19" t="s">
        <v>85</v>
      </c>
    </row>
    <row r="186" s="2" customFormat="1" ht="16.5" customHeight="1">
      <c r="A186" s="40"/>
      <c r="B186" s="41"/>
      <c r="C186" s="206" t="s">
        <v>203</v>
      </c>
      <c r="D186" s="206" t="s">
        <v>128</v>
      </c>
      <c r="E186" s="207" t="s">
        <v>270</v>
      </c>
      <c r="F186" s="208" t="s">
        <v>271</v>
      </c>
      <c r="G186" s="209" t="s">
        <v>210</v>
      </c>
      <c r="H186" s="210">
        <v>65.200000000000003</v>
      </c>
      <c r="I186" s="211"/>
      <c r="J186" s="212">
        <f>ROUND(I186*H186,2)</f>
        <v>0</v>
      </c>
      <c r="K186" s="208" t="s">
        <v>132</v>
      </c>
      <c r="L186" s="46"/>
      <c r="M186" s="213" t="s">
        <v>19</v>
      </c>
      <c r="N186" s="214" t="s">
        <v>46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0.0033800000000000002</v>
      </c>
      <c r="T186" s="216">
        <f>S186*H186</f>
        <v>0.22037600000000002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180</v>
      </c>
      <c r="AT186" s="217" t="s">
        <v>128</v>
      </c>
      <c r="AU186" s="217" t="s">
        <v>85</v>
      </c>
      <c r="AY186" s="19" t="s">
        <v>125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83</v>
      </c>
      <c r="BK186" s="218">
        <f>ROUND(I186*H186,2)</f>
        <v>0</v>
      </c>
      <c r="BL186" s="19" t="s">
        <v>180</v>
      </c>
      <c r="BM186" s="217" t="s">
        <v>272</v>
      </c>
    </row>
    <row r="187" s="2" customFormat="1">
      <c r="A187" s="40"/>
      <c r="B187" s="41"/>
      <c r="C187" s="42"/>
      <c r="D187" s="219" t="s">
        <v>134</v>
      </c>
      <c r="E187" s="42"/>
      <c r="F187" s="220" t="s">
        <v>273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134</v>
      </c>
      <c r="AU187" s="19" t="s">
        <v>85</v>
      </c>
    </row>
    <row r="188" s="2" customFormat="1">
      <c r="A188" s="40"/>
      <c r="B188" s="41"/>
      <c r="C188" s="42"/>
      <c r="D188" s="224" t="s">
        <v>136</v>
      </c>
      <c r="E188" s="42"/>
      <c r="F188" s="225" t="s">
        <v>274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136</v>
      </c>
      <c r="AU188" s="19" t="s">
        <v>85</v>
      </c>
    </row>
    <row r="189" s="14" customFormat="1">
      <c r="A189" s="14"/>
      <c r="B189" s="236"/>
      <c r="C189" s="237"/>
      <c r="D189" s="219" t="s">
        <v>138</v>
      </c>
      <c r="E189" s="238" t="s">
        <v>19</v>
      </c>
      <c r="F189" s="239" t="s">
        <v>275</v>
      </c>
      <c r="G189" s="237"/>
      <c r="H189" s="240">
        <v>65.200000000000003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138</v>
      </c>
      <c r="AU189" s="246" t="s">
        <v>85</v>
      </c>
      <c r="AV189" s="14" t="s">
        <v>85</v>
      </c>
      <c r="AW189" s="14" t="s">
        <v>36</v>
      </c>
      <c r="AX189" s="14" t="s">
        <v>75</v>
      </c>
      <c r="AY189" s="246" t="s">
        <v>125</v>
      </c>
    </row>
    <row r="190" s="15" customFormat="1">
      <c r="A190" s="15"/>
      <c r="B190" s="247"/>
      <c r="C190" s="248"/>
      <c r="D190" s="219" t="s">
        <v>138</v>
      </c>
      <c r="E190" s="249" t="s">
        <v>19</v>
      </c>
      <c r="F190" s="250" t="s">
        <v>141</v>
      </c>
      <c r="G190" s="248"/>
      <c r="H190" s="251">
        <v>65.200000000000003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57" t="s">
        <v>138</v>
      </c>
      <c r="AU190" s="257" t="s">
        <v>85</v>
      </c>
      <c r="AV190" s="15" t="s">
        <v>133</v>
      </c>
      <c r="AW190" s="15" t="s">
        <v>36</v>
      </c>
      <c r="AX190" s="15" t="s">
        <v>83</v>
      </c>
      <c r="AY190" s="257" t="s">
        <v>125</v>
      </c>
    </row>
    <row r="191" s="2" customFormat="1" ht="16.5" customHeight="1">
      <c r="A191" s="40"/>
      <c r="B191" s="41"/>
      <c r="C191" s="206" t="s">
        <v>276</v>
      </c>
      <c r="D191" s="206" t="s">
        <v>128</v>
      </c>
      <c r="E191" s="207" t="s">
        <v>277</v>
      </c>
      <c r="F191" s="208" t="s">
        <v>278</v>
      </c>
      <c r="G191" s="209" t="s">
        <v>202</v>
      </c>
      <c r="H191" s="210">
        <v>6</v>
      </c>
      <c r="I191" s="211"/>
      <c r="J191" s="212">
        <f>ROUND(I191*H191,2)</f>
        <v>0</v>
      </c>
      <c r="K191" s="208" t="s">
        <v>132</v>
      </c>
      <c r="L191" s="46"/>
      <c r="M191" s="213" t="s">
        <v>19</v>
      </c>
      <c r="N191" s="214" t="s">
        <v>46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180</v>
      </c>
      <c r="AT191" s="217" t="s">
        <v>128</v>
      </c>
      <c r="AU191" s="217" t="s">
        <v>85</v>
      </c>
      <c r="AY191" s="19" t="s">
        <v>125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83</v>
      </c>
      <c r="BK191" s="218">
        <f>ROUND(I191*H191,2)</f>
        <v>0</v>
      </c>
      <c r="BL191" s="19" t="s">
        <v>180</v>
      </c>
      <c r="BM191" s="217" t="s">
        <v>279</v>
      </c>
    </row>
    <row r="192" s="2" customFormat="1">
      <c r="A192" s="40"/>
      <c r="B192" s="41"/>
      <c r="C192" s="42"/>
      <c r="D192" s="219" t="s">
        <v>134</v>
      </c>
      <c r="E192" s="42"/>
      <c r="F192" s="220" t="s">
        <v>280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134</v>
      </c>
      <c r="AU192" s="19" t="s">
        <v>85</v>
      </c>
    </row>
    <row r="193" s="2" customFormat="1">
      <c r="A193" s="40"/>
      <c r="B193" s="41"/>
      <c r="C193" s="42"/>
      <c r="D193" s="224" t="s">
        <v>136</v>
      </c>
      <c r="E193" s="42"/>
      <c r="F193" s="225" t="s">
        <v>281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136</v>
      </c>
      <c r="AU193" s="19" t="s">
        <v>85</v>
      </c>
    </row>
    <row r="194" s="13" customFormat="1">
      <c r="A194" s="13"/>
      <c r="B194" s="226"/>
      <c r="C194" s="227"/>
      <c r="D194" s="219" t="s">
        <v>138</v>
      </c>
      <c r="E194" s="228" t="s">
        <v>19</v>
      </c>
      <c r="F194" s="229" t="s">
        <v>282</v>
      </c>
      <c r="G194" s="227"/>
      <c r="H194" s="228" t="s">
        <v>19</v>
      </c>
      <c r="I194" s="230"/>
      <c r="J194" s="227"/>
      <c r="K194" s="227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138</v>
      </c>
      <c r="AU194" s="235" t="s">
        <v>85</v>
      </c>
      <c r="AV194" s="13" t="s">
        <v>83</v>
      </c>
      <c r="AW194" s="13" t="s">
        <v>36</v>
      </c>
      <c r="AX194" s="13" t="s">
        <v>75</v>
      </c>
      <c r="AY194" s="235" t="s">
        <v>125</v>
      </c>
    </row>
    <row r="195" s="14" customFormat="1">
      <c r="A195" s="14"/>
      <c r="B195" s="236"/>
      <c r="C195" s="237"/>
      <c r="D195" s="219" t="s">
        <v>138</v>
      </c>
      <c r="E195" s="238" t="s">
        <v>19</v>
      </c>
      <c r="F195" s="239" t="s">
        <v>150</v>
      </c>
      <c r="G195" s="237"/>
      <c r="H195" s="240">
        <v>6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138</v>
      </c>
      <c r="AU195" s="246" t="s">
        <v>85</v>
      </c>
      <c r="AV195" s="14" t="s">
        <v>85</v>
      </c>
      <c r="AW195" s="14" t="s">
        <v>36</v>
      </c>
      <c r="AX195" s="14" t="s">
        <v>75</v>
      </c>
      <c r="AY195" s="246" t="s">
        <v>125</v>
      </c>
    </row>
    <row r="196" s="15" customFormat="1">
      <c r="A196" s="15"/>
      <c r="B196" s="247"/>
      <c r="C196" s="248"/>
      <c r="D196" s="219" t="s">
        <v>138</v>
      </c>
      <c r="E196" s="249" t="s">
        <v>19</v>
      </c>
      <c r="F196" s="250" t="s">
        <v>141</v>
      </c>
      <c r="G196" s="248"/>
      <c r="H196" s="251">
        <v>6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7" t="s">
        <v>138</v>
      </c>
      <c r="AU196" s="257" t="s">
        <v>85</v>
      </c>
      <c r="AV196" s="15" t="s">
        <v>133</v>
      </c>
      <c r="AW196" s="15" t="s">
        <v>36</v>
      </c>
      <c r="AX196" s="15" t="s">
        <v>83</v>
      </c>
      <c r="AY196" s="257" t="s">
        <v>125</v>
      </c>
    </row>
    <row r="197" s="2" customFormat="1" ht="16.5" customHeight="1">
      <c r="A197" s="40"/>
      <c r="B197" s="41"/>
      <c r="C197" s="206" t="s">
        <v>211</v>
      </c>
      <c r="D197" s="206" t="s">
        <v>128</v>
      </c>
      <c r="E197" s="207" t="s">
        <v>283</v>
      </c>
      <c r="F197" s="208" t="s">
        <v>284</v>
      </c>
      <c r="G197" s="209" t="s">
        <v>210</v>
      </c>
      <c r="H197" s="210">
        <v>6.5999999999999996</v>
      </c>
      <c r="I197" s="211"/>
      <c r="J197" s="212">
        <f>ROUND(I197*H197,2)</f>
        <v>0</v>
      </c>
      <c r="K197" s="208" t="s">
        <v>132</v>
      </c>
      <c r="L197" s="46"/>
      <c r="M197" s="213" t="s">
        <v>19</v>
      </c>
      <c r="N197" s="214" t="s">
        <v>46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180</v>
      </c>
      <c r="AT197" s="217" t="s">
        <v>128</v>
      </c>
      <c r="AU197" s="217" t="s">
        <v>85</v>
      </c>
      <c r="AY197" s="19" t="s">
        <v>125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83</v>
      </c>
      <c r="BK197" s="218">
        <f>ROUND(I197*H197,2)</f>
        <v>0</v>
      </c>
      <c r="BL197" s="19" t="s">
        <v>180</v>
      </c>
      <c r="BM197" s="217" t="s">
        <v>285</v>
      </c>
    </row>
    <row r="198" s="2" customFormat="1">
      <c r="A198" s="40"/>
      <c r="B198" s="41"/>
      <c r="C198" s="42"/>
      <c r="D198" s="219" t="s">
        <v>134</v>
      </c>
      <c r="E198" s="42"/>
      <c r="F198" s="220" t="s">
        <v>286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134</v>
      </c>
      <c r="AU198" s="19" t="s">
        <v>85</v>
      </c>
    </row>
    <row r="199" s="2" customFormat="1">
      <c r="A199" s="40"/>
      <c r="B199" s="41"/>
      <c r="C199" s="42"/>
      <c r="D199" s="224" t="s">
        <v>136</v>
      </c>
      <c r="E199" s="42"/>
      <c r="F199" s="225" t="s">
        <v>287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136</v>
      </c>
      <c r="AU199" s="19" t="s">
        <v>85</v>
      </c>
    </row>
    <row r="200" s="13" customFormat="1">
      <c r="A200" s="13"/>
      <c r="B200" s="226"/>
      <c r="C200" s="227"/>
      <c r="D200" s="219" t="s">
        <v>138</v>
      </c>
      <c r="E200" s="228" t="s">
        <v>19</v>
      </c>
      <c r="F200" s="229" t="s">
        <v>288</v>
      </c>
      <c r="G200" s="227"/>
      <c r="H200" s="228" t="s">
        <v>19</v>
      </c>
      <c r="I200" s="230"/>
      <c r="J200" s="227"/>
      <c r="K200" s="227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138</v>
      </c>
      <c r="AU200" s="235" t="s">
        <v>85</v>
      </c>
      <c r="AV200" s="13" t="s">
        <v>83</v>
      </c>
      <c r="AW200" s="13" t="s">
        <v>36</v>
      </c>
      <c r="AX200" s="13" t="s">
        <v>75</v>
      </c>
      <c r="AY200" s="235" t="s">
        <v>125</v>
      </c>
    </row>
    <row r="201" s="14" customFormat="1">
      <c r="A201" s="14"/>
      <c r="B201" s="236"/>
      <c r="C201" s="237"/>
      <c r="D201" s="219" t="s">
        <v>138</v>
      </c>
      <c r="E201" s="238" t="s">
        <v>19</v>
      </c>
      <c r="F201" s="239" t="s">
        <v>289</v>
      </c>
      <c r="G201" s="237"/>
      <c r="H201" s="240">
        <v>6.5999999999999996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138</v>
      </c>
      <c r="AU201" s="246" t="s">
        <v>85</v>
      </c>
      <c r="AV201" s="14" t="s">
        <v>85</v>
      </c>
      <c r="AW201" s="14" t="s">
        <v>36</v>
      </c>
      <c r="AX201" s="14" t="s">
        <v>75</v>
      </c>
      <c r="AY201" s="246" t="s">
        <v>125</v>
      </c>
    </row>
    <row r="202" s="15" customFormat="1">
      <c r="A202" s="15"/>
      <c r="B202" s="247"/>
      <c r="C202" s="248"/>
      <c r="D202" s="219" t="s">
        <v>138</v>
      </c>
      <c r="E202" s="249" t="s">
        <v>19</v>
      </c>
      <c r="F202" s="250" t="s">
        <v>141</v>
      </c>
      <c r="G202" s="248"/>
      <c r="H202" s="251">
        <v>6.5999999999999996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7" t="s">
        <v>138</v>
      </c>
      <c r="AU202" s="257" t="s">
        <v>85</v>
      </c>
      <c r="AV202" s="15" t="s">
        <v>133</v>
      </c>
      <c r="AW202" s="15" t="s">
        <v>36</v>
      </c>
      <c r="AX202" s="15" t="s">
        <v>83</v>
      </c>
      <c r="AY202" s="257" t="s">
        <v>125</v>
      </c>
    </row>
    <row r="203" s="2" customFormat="1" ht="16.5" customHeight="1">
      <c r="A203" s="40"/>
      <c r="B203" s="41"/>
      <c r="C203" s="206" t="s">
        <v>290</v>
      </c>
      <c r="D203" s="206" t="s">
        <v>128</v>
      </c>
      <c r="E203" s="207" t="s">
        <v>291</v>
      </c>
      <c r="F203" s="208" t="s">
        <v>292</v>
      </c>
      <c r="G203" s="209" t="s">
        <v>131</v>
      </c>
      <c r="H203" s="210">
        <v>886.64999999999998</v>
      </c>
      <c r="I203" s="211"/>
      <c r="J203" s="212">
        <f>ROUND(I203*H203,2)</f>
        <v>0</v>
      </c>
      <c r="K203" s="208" t="s">
        <v>132</v>
      </c>
      <c r="L203" s="46"/>
      <c r="M203" s="213" t="s">
        <v>19</v>
      </c>
      <c r="N203" s="214" t="s">
        <v>46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180</v>
      </c>
      <c r="AT203" s="217" t="s">
        <v>128</v>
      </c>
      <c r="AU203" s="217" t="s">
        <v>85</v>
      </c>
      <c r="AY203" s="19" t="s">
        <v>125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83</v>
      </c>
      <c r="BK203" s="218">
        <f>ROUND(I203*H203,2)</f>
        <v>0</v>
      </c>
      <c r="BL203" s="19" t="s">
        <v>180</v>
      </c>
      <c r="BM203" s="217" t="s">
        <v>293</v>
      </c>
    </row>
    <row r="204" s="2" customFormat="1">
      <c r="A204" s="40"/>
      <c r="B204" s="41"/>
      <c r="C204" s="42"/>
      <c r="D204" s="219" t="s">
        <v>134</v>
      </c>
      <c r="E204" s="42"/>
      <c r="F204" s="220" t="s">
        <v>294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134</v>
      </c>
      <c r="AU204" s="19" t="s">
        <v>85</v>
      </c>
    </row>
    <row r="205" s="2" customFormat="1">
      <c r="A205" s="40"/>
      <c r="B205" s="41"/>
      <c r="C205" s="42"/>
      <c r="D205" s="224" t="s">
        <v>136</v>
      </c>
      <c r="E205" s="42"/>
      <c r="F205" s="225" t="s">
        <v>295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136</v>
      </c>
      <c r="AU205" s="19" t="s">
        <v>85</v>
      </c>
    </row>
    <row r="206" s="14" customFormat="1">
      <c r="A206" s="14"/>
      <c r="B206" s="236"/>
      <c r="C206" s="237"/>
      <c r="D206" s="219" t="s">
        <v>138</v>
      </c>
      <c r="E206" s="238" t="s">
        <v>19</v>
      </c>
      <c r="F206" s="239" t="s">
        <v>296</v>
      </c>
      <c r="G206" s="237"/>
      <c r="H206" s="240">
        <v>670.45000000000005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138</v>
      </c>
      <c r="AU206" s="246" t="s">
        <v>85</v>
      </c>
      <c r="AV206" s="14" t="s">
        <v>85</v>
      </c>
      <c r="AW206" s="14" t="s">
        <v>36</v>
      </c>
      <c r="AX206" s="14" t="s">
        <v>75</v>
      </c>
      <c r="AY206" s="246" t="s">
        <v>125</v>
      </c>
    </row>
    <row r="207" s="14" customFormat="1">
      <c r="A207" s="14"/>
      <c r="B207" s="236"/>
      <c r="C207" s="237"/>
      <c r="D207" s="219" t="s">
        <v>138</v>
      </c>
      <c r="E207" s="238" t="s">
        <v>19</v>
      </c>
      <c r="F207" s="239" t="s">
        <v>297</v>
      </c>
      <c r="G207" s="237"/>
      <c r="H207" s="240">
        <v>216.19999999999999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138</v>
      </c>
      <c r="AU207" s="246" t="s">
        <v>85</v>
      </c>
      <c r="AV207" s="14" t="s">
        <v>85</v>
      </c>
      <c r="AW207" s="14" t="s">
        <v>36</v>
      </c>
      <c r="AX207" s="14" t="s">
        <v>75</v>
      </c>
      <c r="AY207" s="246" t="s">
        <v>125</v>
      </c>
    </row>
    <row r="208" s="15" customFormat="1">
      <c r="A208" s="15"/>
      <c r="B208" s="247"/>
      <c r="C208" s="248"/>
      <c r="D208" s="219" t="s">
        <v>138</v>
      </c>
      <c r="E208" s="249" t="s">
        <v>19</v>
      </c>
      <c r="F208" s="250" t="s">
        <v>141</v>
      </c>
      <c r="G208" s="248"/>
      <c r="H208" s="251">
        <v>886.65000000000009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57" t="s">
        <v>138</v>
      </c>
      <c r="AU208" s="257" t="s">
        <v>85</v>
      </c>
      <c r="AV208" s="15" t="s">
        <v>133</v>
      </c>
      <c r="AW208" s="15" t="s">
        <v>36</v>
      </c>
      <c r="AX208" s="15" t="s">
        <v>83</v>
      </c>
      <c r="AY208" s="257" t="s">
        <v>125</v>
      </c>
    </row>
    <row r="209" s="2" customFormat="1" ht="16.5" customHeight="1">
      <c r="A209" s="40"/>
      <c r="B209" s="41"/>
      <c r="C209" s="258" t="s">
        <v>220</v>
      </c>
      <c r="D209" s="258" t="s">
        <v>215</v>
      </c>
      <c r="E209" s="259" t="s">
        <v>298</v>
      </c>
      <c r="F209" s="260" t="s">
        <v>299</v>
      </c>
      <c r="G209" s="261" t="s">
        <v>131</v>
      </c>
      <c r="H209" s="262">
        <v>1019.648</v>
      </c>
      <c r="I209" s="263"/>
      <c r="J209" s="264">
        <f>ROUND(I209*H209,2)</f>
        <v>0</v>
      </c>
      <c r="K209" s="260" t="s">
        <v>132</v>
      </c>
      <c r="L209" s="265"/>
      <c r="M209" s="266" t="s">
        <v>19</v>
      </c>
      <c r="N209" s="267" t="s">
        <v>46</v>
      </c>
      <c r="O209" s="86"/>
      <c r="P209" s="215">
        <f>O209*H209</f>
        <v>0</v>
      </c>
      <c r="Q209" s="215">
        <v>0.00050000000000000001</v>
      </c>
      <c r="R209" s="215">
        <f>Q209*H209</f>
        <v>0.50982400000000005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219</v>
      </c>
      <c r="AT209" s="217" t="s">
        <v>215</v>
      </c>
      <c r="AU209" s="217" t="s">
        <v>85</v>
      </c>
      <c r="AY209" s="19" t="s">
        <v>125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83</v>
      </c>
      <c r="BK209" s="218">
        <f>ROUND(I209*H209,2)</f>
        <v>0</v>
      </c>
      <c r="BL209" s="19" t="s">
        <v>180</v>
      </c>
      <c r="BM209" s="217" t="s">
        <v>300</v>
      </c>
    </row>
    <row r="210" s="2" customFormat="1">
      <c r="A210" s="40"/>
      <c r="B210" s="41"/>
      <c r="C210" s="42"/>
      <c r="D210" s="219" t="s">
        <v>134</v>
      </c>
      <c r="E210" s="42"/>
      <c r="F210" s="220" t="s">
        <v>299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134</v>
      </c>
      <c r="AU210" s="19" t="s">
        <v>85</v>
      </c>
    </row>
    <row r="211" s="14" customFormat="1">
      <c r="A211" s="14"/>
      <c r="B211" s="236"/>
      <c r="C211" s="237"/>
      <c r="D211" s="219" t="s">
        <v>138</v>
      </c>
      <c r="E211" s="238" t="s">
        <v>19</v>
      </c>
      <c r="F211" s="239" t="s">
        <v>301</v>
      </c>
      <c r="G211" s="237"/>
      <c r="H211" s="240">
        <v>1019.648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138</v>
      </c>
      <c r="AU211" s="246" t="s">
        <v>85</v>
      </c>
      <c r="AV211" s="14" t="s">
        <v>85</v>
      </c>
      <c r="AW211" s="14" t="s">
        <v>36</v>
      </c>
      <c r="AX211" s="14" t="s">
        <v>75</v>
      </c>
      <c r="AY211" s="246" t="s">
        <v>125</v>
      </c>
    </row>
    <row r="212" s="15" customFormat="1">
      <c r="A212" s="15"/>
      <c r="B212" s="247"/>
      <c r="C212" s="248"/>
      <c r="D212" s="219" t="s">
        <v>138</v>
      </c>
      <c r="E212" s="249" t="s">
        <v>19</v>
      </c>
      <c r="F212" s="250" t="s">
        <v>141</v>
      </c>
      <c r="G212" s="248"/>
      <c r="H212" s="251">
        <v>1019.648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7" t="s">
        <v>138</v>
      </c>
      <c r="AU212" s="257" t="s">
        <v>85</v>
      </c>
      <c r="AV212" s="15" t="s">
        <v>133</v>
      </c>
      <c r="AW212" s="15" t="s">
        <v>36</v>
      </c>
      <c r="AX212" s="15" t="s">
        <v>83</v>
      </c>
      <c r="AY212" s="257" t="s">
        <v>125</v>
      </c>
    </row>
    <row r="213" s="2" customFormat="1" ht="16.5" customHeight="1">
      <c r="A213" s="40"/>
      <c r="B213" s="41"/>
      <c r="C213" s="206" t="s">
        <v>302</v>
      </c>
      <c r="D213" s="206" t="s">
        <v>128</v>
      </c>
      <c r="E213" s="207" t="s">
        <v>303</v>
      </c>
      <c r="F213" s="208" t="s">
        <v>304</v>
      </c>
      <c r="G213" s="209" t="s">
        <v>202</v>
      </c>
      <c r="H213" s="210">
        <v>100</v>
      </c>
      <c r="I213" s="211"/>
      <c r="J213" s="212">
        <f>ROUND(I213*H213,2)</f>
        <v>0</v>
      </c>
      <c r="K213" s="208" t="s">
        <v>132</v>
      </c>
      <c r="L213" s="46"/>
      <c r="M213" s="213" t="s">
        <v>19</v>
      </c>
      <c r="N213" s="214" t="s">
        <v>46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0.00022000000000000001</v>
      </c>
      <c r="T213" s="216">
        <f>S213*H213</f>
        <v>0.022000000000000002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180</v>
      </c>
      <c r="AT213" s="217" t="s">
        <v>128</v>
      </c>
      <c r="AU213" s="217" t="s">
        <v>85</v>
      </c>
      <c r="AY213" s="19" t="s">
        <v>125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83</v>
      </c>
      <c r="BK213" s="218">
        <f>ROUND(I213*H213,2)</f>
        <v>0</v>
      </c>
      <c r="BL213" s="19" t="s">
        <v>180</v>
      </c>
      <c r="BM213" s="217" t="s">
        <v>305</v>
      </c>
    </row>
    <row r="214" s="2" customFormat="1">
      <c r="A214" s="40"/>
      <c r="B214" s="41"/>
      <c r="C214" s="42"/>
      <c r="D214" s="219" t="s">
        <v>134</v>
      </c>
      <c r="E214" s="42"/>
      <c r="F214" s="220" t="s">
        <v>306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134</v>
      </c>
      <c r="AU214" s="19" t="s">
        <v>85</v>
      </c>
    </row>
    <row r="215" s="2" customFormat="1">
      <c r="A215" s="40"/>
      <c r="B215" s="41"/>
      <c r="C215" s="42"/>
      <c r="D215" s="224" t="s">
        <v>136</v>
      </c>
      <c r="E215" s="42"/>
      <c r="F215" s="225" t="s">
        <v>307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136</v>
      </c>
      <c r="AU215" s="19" t="s">
        <v>85</v>
      </c>
    </row>
    <row r="216" s="14" customFormat="1">
      <c r="A216" s="14"/>
      <c r="B216" s="236"/>
      <c r="C216" s="237"/>
      <c r="D216" s="219" t="s">
        <v>138</v>
      </c>
      <c r="E216" s="238" t="s">
        <v>19</v>
      </c>
      <c r="F216" s="239" t="s">
        <v>308</v>
      </c>
      <c r="G216" s="237"/>
      <c r="H216" s="240">
        <v>100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138</v>
      </c>
      <c r="AU216" s="246" t="s">
        <v>85</v>
      </c>
      <c r="AV216" s="14" t="s">
        <v>85</v>
      </c>
      <c r="AW216" s="14" t="s">
        <v>36</v>
      </c>
      <c r="AX216" s="14" t="s">
        <v>75</v>
      </c>
      <c r="AY216" s="246" t="s">
        <v>125</v>
      </c>
    </row>
    <row r="217" s="15" customFormat="1">
      <c r="A217" s="15"/>
      <c r="B217" s="247"/>
      <c r="C217" s="248"/>
      <c r="D217" s="219" t="s">
        <v>138</v>
      </c>
      <c r="E217" s="249" t="s">
        <v>19</v>
      </c>
      <c r="F217" s="250" t="s">
        <v>141</v>
      </c>
      <c r="G217" s="248"/>
      <c r="H217" s="251">
        <v>100</v>
      </c>
      <c r="I217" s="252"/>
      <c r="J217" s="248"/>
      <c r="K217" s="248"/>
      <c r="L217" s="253"/>
      <c r="M217" s="254"/>
      <c r="N217" s="255"/>
      <c r="O217" s="255"/>
      <c r="P217" s="255"/>
      <c r="Q217" s="255"/>
      <c r="R217" s="255"/>
      <c r="S217" s="255"/>
      <c r="T217" s="25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7" t="s">
        <v>138</v>
      </c>
      <c r="AU217" s="257" t="s">
        <v>85</v>
      </c>
      <c r="AV217" s="15" t="s">
        <v>133</v>
      </c>
      <c r="AW217" s="15" t="s">
        <v>36</v>
      </c>
      <c r="AX217" s="15" t="s">
        <v>83</v>
      </c>
      <c r="AY217" s="257" t="s">
        <v>125</v>
      </c>
    </row>
    <row r="218" s="2" customFormat="1" ht="16.5" customHeight="1">
      <c r="A218" s="40"/>
      <c r="B218" s="41"/>
      <c r="C218" s="206" t="s">
        <v>224</v>
      </c>
      <c r="D218" s="206" t="s">
        <v>128</v>
      </c>
      <c r="E218" s="207" t="s">
        <v>309</v>
      </c>
      <c r="F218" s="208" t="s">
        <v>310</v>
      </c>
      <c r="G218" s="209" t="s">
        <v>210</v>
      </c>
      <c r="H218" s="210">
        <v>114.7</v>
      </c>
      <c r="I218" s="211"/>
      <c r="J218" s="212">
        <f>ROUND(I218*H218,2)</f>
        <v>0</v>
      </c>
      <c r="K218" s="208" t="s">
        <v>132</v>
      </c>
      <c r="L218" s="46"/>
      <c r="M218" s="213" t="s">
        <v>19</v>
      </c>
      <c r="N218" s="214" t="s">
        <v>46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0.0060499999999999998</v>
      </c>
      <c r="T218" s="216">
        <f>S218*H218</f>
        <v>0.69393499999999997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180</v>
      </c>
      <c r="AT218" s="217" t="s">
        <v>128</v>
      </c>
      <c r="AU218" s="217" t="s">
        <v>85</v>
      </c>
      <c r="AY218" s="19" t="s">
        <v>125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83</v>
      </c>
      <c r="BK218" s="218">
        <f>ROUND(I218*H218,2)</f>
        <v>0</v>
      </c>
      <c r="BL218" s="19" t="s">
        <v>180</v>
      </c>
      <c r="BM218" s="217" t="s">
        <v>311</v>
      </c>
    </row>
    <row r="219" s="2" customFormat="1">
      <c r="A219" s="40"/>
      <c r="B219" s="41"/>
      <c r="C219" s="42"/>
      <c r="D219" s="219" t="s">
        <v>134</v>
      </c>
      <c r="E219" s="42"/>
      <c r="F219" s="220" t="s">
        <v>312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134</v>
      </c>
      <c r="AU219" s="19" t="s">
        <v>85</v>
      </c>
    </row>
    <row r="220" s="2" customFormat="1">
      <c r="A220" s="40"/>
      <c r="B220" s="41"/>
      <c r="C220" s="42"/>
      <c r="D220" s="224" t="s">
        <v>136</v>
      </c>
      <c r="E220" s="42"/>
      <c r="F220" s="225" t="s">
        <v>313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136</v>
      </c>
      <c r="AU220" s="19" t="s">
        <v>85</v>
      </c>
    </row>
    <row r="221" s="14" customFormat="1">
      <c r="A221" s="14"/>
      <c r="B221" s="236"/>
      <c r="C221" s="237"/>
      <c r="D221" s="219" t="s">
        <v>138</v>
      </c>
      <c r="E221" s="238" t="s">
        <v>19</v>
      </c>
      <c r="F221" s="239" t="s">
        <v>254</v>
      </c>
      <c r="G221" s="237"/>
      <c r="H221" s="240">
        <v>114.7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6" t="s">
        <v>138</v>
      </c>
      <c r="AU221" s="246" t="s">
        <v>85</v>
      </c>
      <c r="AV221" s="14" t="s">
        <v>85</v>
      </c>
      <c r="AW221" s="14" t="s">
        <v>36</v>
      </c>
      <c r="AX221" s="14" t="s">
        <v>75</v>
      </c>
      <c r="AY221" s="246" t="s">
        <v>125</v>
      </c>
    </row>
    <row r="222" s="15" customFormat="1">
      <c r="A222" s="15"/>
      <c r="B222" s="247"/>
      <c r="C222" s="248"/>
      <c r="D222" s="219" t="s">
        <v>138</v>
      </c>
      <c r="E222" s="249" t="s">
        <v>19</v>
      </c>
      <c r="F222" s="250" t="s">
        <v>141</v>
      </c>
      <c r="G222" s="248"/>
      <c r="H222" s="251">
        <v>114.7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57" t="s">
        <v>138</v>
      </c>
      <c r="AU222" s="257" t="s">
        <v>85</v>
      </c>
      <c r="AV222" s="15" t="s">
        <v>133</v>
      </c>
      <c r="AW222" s="15" t="s">
        <v>36</v>
      </c>
      <c r="AX222" s="15" t="s">
        <v>83</v>
      </c>
      <c r="AY222" s="257" t="s">
        <v>125</v>
      </c>
    </row>
    <row r="223" s="2" customFormat="1" ht="16.5" customHeight="1">
      <c r="A223" s="40"/>
      <c r="B223" s="41"/>
      <c r="C223" s="206" t="s">
        <v>314</v>
      </c>
      <c r="D223" s="206" t="s">
        <v>128</v>
      </c>
      <c r="E223" s="207" t="s">
        <v>315</v>
      </c>
      <c r="F223" s="208" t="s">
        <v>316</v>
      </c>
      <c r="G223" s="209" t="s">
        <v>131</v>
      </c>
      <c r="H223" s="210">
        <v>879.75</v>
      </c>
      <c r="I223" s="211"/>
      <c r="J223" s="212">
        <f>ROUND(I223*H223,2)</f>
        <v>0</v>
      </c>
      <c r="K223" s="208" t="s">
        <v>132</v>
      </c>
      <c r="L223" s="46"/>
      <c r="M223" s="213" t="s">
        <v>19</v>
      </c>
      <c r="N223" s="214" t="s">
        <v>46</v>
      </c>
      <c r="O223" s="86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180</v>
      </c>
      <c r="AT223" s="217" t="s">
        <v>128</v>
      </c>
      <c r="AU223" s="217" t="s">
        <v>85</v>
      </c>
      <c r="AY223" s="19" t="s">
        <v>125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83</v>
      </c>
      <c r="BK223" s="218">
        <f>ROUND(I223*H223,2)</f>
        <v>0</v>
      </c>
      <c r="BL223" s="19" t="s">
        <v>180</v>
      </c>
      <c r="BM223" s="217" t="s">
        <v>317</v>
      </c>
    </row>
    <row r="224" s="2" customFormat="1">
      <c r="A224" s="40"/>
      <c r="B224" s="41"/>
      <c r="C224" s="42"/>
      <c r="D224" s="219" t="s">
        <v>134</v>
      </c>
      <c r="E224" s="42"/>
      <c r="F224" s="220" t="s">
        <v>318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134</v>
      </c>
      <c r="AU224" s="19" t="s">
        <v>85</v>
      </c>
    </row>
    <row r="225" s="2" customFormat="1">
      <c r="A225" s="40"/>
      <c r="B225" s="41"/>
      <c r="C225" s="42"/>
      <c r="D225" s="224" t="s">
        <v>136</v>
      </c>
      <c r="E225" s="42"/>
      <c r="F225" s="225" t="s">
        <v>319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136</v>
      </c>
      <c r="AU225" s="19" t="s">
        <v>85</v>
      </c>
    </row>
    <row r="226" s="14" customFormat="1">
      <c r="A226" s="14"/>
      <c r="B226" s="236"/>
      <c r="C226" s="237"/>
      <c r="D226" s="219" t="s">
        <v>138</v>
      </c>
      <c r="E226" s="238" t="s">
        <v>19</v>
      </c>
      <c r="F226" s="239" t="s">
        <v>320</v>
      </c>
      <c r="G226" s="237"/>
      <c r="H226" s="240">
        <v>668.14999999999998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138</v>
      </c>
      <c r="AU226" s="246" t="s">
        <v>85</v>
      </c>
      <c r="AV226" s="14" t="s">
        <v>85</v>
      </c>
      <c r="AW226" s="14" t="s">
        <v>36</v>
      </c>
      <c r="AX226" s="14" t="s">
        <v>75</v>
      </c>
      <c r="AY226" s="246" t="s">
        <v>125</v>
      </c>
    </row>
    <row r="227" s="14" customFormat="1">
      <c r="A227" s="14"/>
      <c r="B227" s="236"/>
      <c r="C227" s="237"/>
      <c r="D227" s="219" t="s">
        <v>138</v>
      </c>
      <c r="E227" s="238" t="s">
        <v>19</v>
      </c>
      <c r="F227" s="239" t="s">
        <v>321</v>
      </c>
      <c r="G227" s="237"/>
      <c r="H227" s="240">
        <v>211.59999999999999</v>
      </c>
      <c r="I227" s="241"/>
      <c r="J227" s="237"/>
      <c r="K227" s="237"/>
      <c r="L227" s="242"/>
      <c r="M227" s="243"/>
      <c r="N227" s="244"/>
      <c r="O227" s="244"/>
      <c r="P227" s="244"/>
      <c r="Q227" s="244"/>
      <c r="R227" s="244"/>
      <c r="S227" s="244"/>
      <c r="T227" s="24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6" t="s">
        <v>138</v>
      </c>
      <c r="AU227" s="246" t="s">
        <v>85</v>
      </c>
      <c r="AV227" s="14" t="s">
        <v>85</v>
      </c>
      <c r="AW227" s="14" t="s">
        <v>36</v>
      </c>
      <c r="AX227" s="14" t="s">
        <v>75</v>
      </c>
      <c r="AY227" s="246" t="s">
        <v>125</v>
      </c>
    </row>
    <row r="228" s="15" customFormat="1">
      <c r="A228" s="15"/>
      <c r="B228" s="247"/>
      <c r="C228" s="248"/>
      <c r="D228" s="219" t="s">
        <v>138</v>
      </c>
      <c r="E228" s="249" t="s">
        <v>19</v>
      </c>
      <c r="F228" s="250" t="s">
        <v>141</v>
      </c>
      <c r="G228" s="248"/>
      <c r="H228" s="251">
        <v>879.75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7" t="s">
        <v>138</v>
      </c>
      <c r="AU228" s="257" t="s">
        <v>85</v>
      </c>
      <c r="AV228" s="15" t="s">
        <v>133</v>
      </c>
      <c r="AW228" s="15" t="s">
        <v>36</v>
      </c>
      <c r="AX228" s="15" t="s">
        <v>83</v>
      </c>
      <c r="AY228" s="257" t="s">
        <v>125</v>
      </c>
    </row>
    <row r="229" s="2" customFormat="1" ht="16.5" customHeight="1">
      <c r="A229" s="40"/>
      <c r="B229" s="41"/>
      <c r="C229" s="258" t="s">
        <v>228</v>
      </c>
      <c r="D229" s="258" t="s">
        <v>215</v>
      </c>
      <c r="E229" s="259" t="s">
        <v>322</v>
      </c>
      <c r="F229" s="260" t="s">
        <v>323</v>
      </c>
      <c r="G229" s="261" t="s">
        <v>131</v>
      </c>
      <c r="H229" s="262">
        <v>1011.713</v>
      </c>
      <c r="I229" s="263"/>
      <c r="J229" s="264">
        <f>ROUND(I229*H229,2)</f>
        <v>0</v>
      </c>
      <c r="K229" s="260" t="s">
        <v>19</v>
      </c>
      <c r="L229" s="265"/>
      <c r="M229" s="266" t="s">
        <v>19</v>
      </c>
      <c r="N229" s="267" t="s">
        <v>46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219</v>
      </c>
      <c r="AT229" s="217" t="s">
        <v>215</v>
      </c>
      <c r="AU229" s="217" t="s">
        <v>85</v>
      </c>
      <c r="AY229" s="19" t="s">
        <v>125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83</v>
      </c>
      <c r="BK229" s="218">
        <f>ROUND(I229*H229,2)</f>
        <v>0</v>
      </c>
      <c r="BL229" s="19" t="s">
        <v>180</v>
      </c>
      <c r="BM229" s="217" t="s">
        <v>324</v>
      </c>
    </row>
    <row r="230" s="2" customFormat="1">
      <c r="A230" s="40"/>
      <c r="B230" s="41"/>
      <c r="C230" s="42"/>
      <c r="D230" s="219" t="s">
        <v>134</v>
      </c>
      <c r="E230" s="42"/>
      <c r="F230" s="220" t="s">
        <v>323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134</v>
      </c>
      <c r="AU230" s="19" t="s">
        <v>85</v>
      </c>
    </row>
    <row r="231" s="14" customFormat="1">
      <c r="A231" s="14"/>
      <c r="B231" s="236"/>
      <c r="C231" s="237"/>
      <c r="D231" s="219" t="s">
        <v>138</v>
      </c>
      <c r="E231" s="238" t="s">
        <v>19</v>
      </c>
      <c r="F231" s="239" t="s">
        <v>325</v>
      </c>
      <c r="G231" s="237"/>
      <c r="H231" s="240">
        <v>1011.713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6" t="s">
        <v>138</v>
      </c>
      <c r="AU231" s="246" t="s">
        <v>85</v>
      </c>
      <c r="AV231" s="14" t="s">
        <v>85</v>
      </c>
      <c r="AW231" s="14" t="s">
        <v>36</v>
      </c>
      <c r="AX231" s="14" t="s">
        <v>75</v>
      </c>
      <c r="AY231" s="246" t="s">
        <v>125</v>
      </c>
    </row>
    <row r="232" s="15" customFormat="1">
      <c r="A232" s="15"/>
      <c r="B232" s="247"/>
      <c r="C232" s="248"/>
      <c r="D232" s="219" t="s">
        <v>138</v>
      </c>
      <c r="E232" s="249" t="s">
        <v>19</v>
      </c>
      <c r="F232" s="250" t="s">
        <v>141</v>
      </c>
      <c r="G232" s="248"/>
      <c r="H232" s="251">
        <v>1011.713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7" t="s">
        <v>138</v>
      </c>
      <c r="AU232" s="257" t="s">
        <v>85</v>
      </c>
      <c r="AV232" s="15" t="s">
        <v>133</v>
      </c>
      <c r="AW232" s="15" t="s">
        <v>36</v>
      </c>
      <c r="AX232" s="15" t="s">
        <v>83</v>
      </c>
      <c r="AY232" s="257" t="s">
        <v>125</v>
      </c>
    </row>
    <row r="233" s="2" customFormat="1" ht="16.5" customHeight="1">
      <c r="A233" s="40"/>
      <c r="B233" s="41"/>
      <c r="C233" s="206" t="s">
        <v>326</v>
      </c>
      <c r="D233" s="206" t="s">
        <v>128</v>
      </c>
      <c r="E233" s="207" t="s">
        <v>327</v>
      </c>
      <c r="F233" s="208" t="s">
        <v>328</v>
      </c>
      <c r="G233" s="209" t="s">
        <v>202</v>
      </c>
      <c r="H233" s="210">
        <v>16</v>
      </c>
      <c r="I233" s="211"/>
      <c r="J233" s="212">
        <f>ROUND(I233*H233,2)</f>
        <v>0</v>
      </c>
      <c r="K233" s="208" t="s">
        <v>132</v>
      </c>
      <c r="L233" s="46"/>
      <c r="M233" s="213" t="s">
        <v>19</v>
      </c>
      <c r="N233" s="214" t="s">
        <v>46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180</v>
      </c>
      <c r="AT233" s="217" t="s">
        <v>128</v>
      </c>
      <c r="AU233" s="217" t="s">
        <v>85</v>
      </c>
      <c r="AY233" s="19" t="s">
        <v>125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83</v>
      </c>
      <c r="BK233" s="218">
        <f>ROUND(I233*H233,2)</f>
        <v>0</v>
      </c>
      <c r="BL233" s="19" t="s">
        <v>180</v>
      </c>
      <c r="BM233" s="217" t="s">
        <v>329</v>
      </c>
    </row>
    <row r="234" s="2" customFormat="1">
      <c r="A234" s="40"/>
      <c r="B234" s="41"/>
      <c r="C234" s="42"/>
      <c r="D234" s="219" t="s">
        <v>134</v>
      </c>
      <c r="E234" s="42"/>
      <c r="F234" s="220" t="s">
        <v>330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134</v>
      </c>
      <c r="AU234" s="19" t="s">
        <v>85</v>
      </c>
    </row>
    <row r="235" s="2" customFormat="1">
      <c r="A235" s="40"/>
      <c r="B235" s="41"/>
      <c r="C235" s="42"/>
      <c r="D235" s="224" t="s">
        <v>136</v>
      </c>
      <c r="E235" s="42"/>
      <c r="F235" s="225" t="s">
        <v>331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136</v>
      </c>
      <c r="AU235" s="19" t="s">
        <v>85</v>
      </c>
    </row>
    <row r="236" s="14" customFormat="1">
      <c r="A236" s="14"/>
      <c r="B236" s="236"/>
      <c r="C236" s="237"/>
      <c r="D236" s="219" t="s">
        <v>138</v>
      </c>
      <c r="E236" s="238" t="s">
        <v>19</v>
      </c>
      <c r="F236" s="239" t="s">
        <v>332</v>
      </c>
      <c r="G236" s="237"/>
      <c r="H236" s="240">
        <v>16</v>
      </c>
      <c r="I236" s="241"/>
      <c r="J236" s="237"/>
      <c r="K236" s="237"/>
      <c r="L236" s="242"/>
      <c r="M236" s="243"/>
      <c r="N236" s="244"/>
      <c r="O236" s="244"/>
      <c r="P236" s="244"/>
      <c r="Q236" s="244"/>
      <c r="R236" s="244"/>
      <c r="S236" s="244"/>
      <c r="T236" s="24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6" t="s">
        <v>138</v>
      </c>
      <c r="AU236" s="246" t="s">
        <v>85</v>
      </c>
      <c r="AV236" s="14" t="s">
        <v>85</v>
      </c>
      <c r="AW236" s="14" t="s">
        <v>36</v>
      </c>
      <c r="AX236" s="14" t="s">
        <v>75</v>
      </c>
      <c r="AY236" s="246" t="s">
        <v>125</v>
      </c>
    </row>
    <row r="237" s="15" customFormat="1">
      <c r="A237" s="15"/>
      <c r="B237" s="247"/>
      <c r="C237" s="248"/>
      <c r="D237" s="219" t="s">
        <v>138</v>
      </c>
      <c r="E237" s="249" t="s">
        <v>19</v>
      </c>
      <c r="F237" s="250" t="s">
        <v>141</v>
      </c>
      <c r="G237" s="248"/>
      <c r="H237" s="251">
        <v>16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57" t="s">
        <v>138</v>
      </c>
      <c r="AU237" s="257" t="s">
        <v>85</v>
      </c>
      <c r="AV237" s="15" t="s">
        <v>133</v>
      </c>
      <c r="AW237" s="15" t="s">
        <v>36</v>
      </c>
      <c r="AX237" s="15" t="s">
        <v>83</v>
      </c>
      <c r="AY237" s="257" t="s">
        <v>125</v>
      </c>
    </row>
    <row r="238" s="2" customFormat="1" ht="16.5" customHeight="1">
      <c r="A238" s="40"/>
      <c r="B238" s="41"/>
      <c r="C238" s="258" t="s">
        <v>219</v>
      </c>
      <c r="D238" s="258" t="s">
        <v>215</v>
      </c>
      <c r="E238" s="259" t="s">
        <v>333</v>
      </c>
      <c r="F238" s="260" t="s">
        <v>334</v>
      </c>
      <c r="G238" s="261" t="s">
        <v>202</v>
      </c>
      <c r="H238" s="262">
        <v>16</v>
      </c>
      <c r="I238" s="263"/>
      <c r="J238" s="264">
        <f>ROUND(I238*H238,2)</f>
        <v>0</v>
      </c>
      <c r="K238" s="260" t="s">
        <v>132</v>
      </c>
      <c r="L238" s="265"/>
      <c r="M238" s="266" t="s">
        <v>19</v>
      </c>
      <c r="N238" s="267" t="s">
        <v>46</v>
      </c>
      <c r="O238" s="86"/>
      <c r="P238" s="215">
        <f>O238*H238</f>
        <v>0</v>
      </c>
      <c r="Q238" s="215">
        <v>0.0080000000000000002</v>
      </c>
      <c r="R238" s="215">
        <f>Q238*H238</f>
        <v>0.128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219</v>
      </c>
      <c r="AT238" s="217" t="s">
        <v>215</v>
      </c>
      <c r="AU238" s="217" t="s">
        <v>85</v>
      </c>
      <c r="AY238" s="19" t="s">
        <v>125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83</v>
      </c>
      <c r="BK238" s="218">
        <f>ROUND(I238*H238,2)</f>
        <v>0</v>
      </c>
      <c r="BL238" s="19" t="s">
        <v>180</v>
      </c>
      <c r="BM238" s="217" t="s">
        <v>335</v>
      </c>
    </row>
    <row r="239" s="2" customFormat="1">
      <c r="A239" s="40"/>
      <c r="B239" s="41"/>
      <c r="C239" s="42"/>
      <c r="D239" s="219" t="s">
        <v>134</v>
      </c>
      <c r="E239" s="42"/>
      <c r="F239" s="220" t="s">
        <v>334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134</v>
      </c>
      <c r="AU239" s="19" t="s">
        <v>85</v>
      </c>
    </row>
    <row r="240" s="2" customFormat="1" ht="16.5" customHeight="1">
      <c r="A240" s="40"/>
      <c r="B240" s="41"/>
      <c r="C240" s="206" t="s">
        <v>336</v>
      </c>
      <c r="D240" s="206" t="s">
        <v>128</v>
      </c>
      <c r="E240" s="207" t="s">
        <v>337</v>
      </c>
      <c r="F240" s="208" t="s">
        <v>338</v>
      </c>
      <c r="G240" s="209" t="s">
        <v>210</v>
      </c>
      <c r="H240" s="210">
        <v>19.75</v>
      </c>
      <c r="I240" s="211"/>
      <c r="J240" s="212">
        <f>ROUND(I240*H240,2)</f>
        <v>0</v>
      </c>
      <c r="K240" s="208" t="s">
        <v>132</v>
      </c>
      <c r="L240" s="46"/>
      <c r="M240" s="213" t="s">
        <v>19</v>
      </c>
      <c r="N240" s="214" t="s">
        <v>46</v>
      </c>
      <c r="O240" s="86"/>
      <c r="P240" s="215">
        <f>O240*H240</f>
        <v>0</v>
      </c>
      <c r="Q240" s="215">
        <v>0.0012700000000000001</v>
      </c>
      <c r="R240" s="215">
        <f>Q240*H240</f>
        <v>0.025082500000000001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180</v>
      </c>
      <c r="AT240" s="217" t="s">
        <v>128</v>
      </c>
      <c r="AU240" s="217" t="s">
        <v>85</v>
      </c>
      <c r="AY240" s="19" t="s">
        <v>125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83</v>
      </c>
      <c r="BK240" s="218">
        <f>ROUND(I240*H240,2)</f>
        <v>0</v>
      </c>
      <c r="BL240" s="19" t="s">
        <v>180</v>
      </c>
      <c r="BM240" s="217" t="s">
        <v>339</v>
      </c>
    </row>
    <row r="241" s="2" customFormat="1">
      <c r="A241" s="40"/>
      <c r="B241" s="41"/>
      <c r="C241" s="42"/>
      <c r="D241" s="219" t="s">
        <v>134</v>
      </c>
      <c r="E241" s="42"/>
      <c r="F241" s="220" t="s">
        <v>340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134</v>
      </c>
      <c r="AU241" s="19" t="s">
        <v>85</v>
      </c>
    </row>
    <row r="242" s="2" customFormat="1">
      <c r="A242" s="40"/>
      <c r="B242" s="41"/>
      <c r="C242" s="42"/>
      <c r="D242" s="224" t="s">
        <v>136</v>
      </c>
      <c r="E242" s="42"/>
      <c r="F242" s="225" t="s">
        <v>341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136</v>
      </c>
      <c r="AU242" s="19" t="s">
        <v>85</v>
      </c>
    </row>
    <row r="243" s="14" customFormat="1">
      <c r="A243" s="14"/>
      <c r="B243" s="236"/>
      <c r="C243" s="237"/>
      <c r="D243" s="219" t="s">
        <v>138</v>
      </c>
      <c r="E243" s="238" t="s">
        <v>19</v>
      </c>
      <c r="F243" s="239" t="s">
        <v>342</v>
      </c>
      <c r="G243" s="237"/>
      <c r="H243" s="240">
        <v>19.75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6" t="s">
        <v>138</v>
      </c>
      <c r="AU243" s="246" t="s">
        <v>85</v>
      </c>
      <c r="AV243" s="14" t="s">
        <v>85</v>
      </c>
      <c r="AW243" s="14" t="s">
        <v>36</v>
      </c>
      <c r="AX243" s="14" t="s">
        <v>75</v>
      </c>
      <c r="AY243" s="246" t="s">
        <v>125</v>
      </c>
    </row>
    <row r="244" s="15" customFormat="1">
      <c r="A244" s="15"/>
      <c r="B244" s="247"/>
      <c r="C244" s="248"/>
      <c r="D244" s="219" t="s">
        <v>138</v>
      </c>
      <c r="E244" s="249" t="s">
        <v>19</v>
      </c>
      <c r="F244" s="250" t="s">
        <v>141</v>
      </c>
      <c r="G244" s="248"/>
      <c r="H244" s="251">
        <v>19.75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7" t="s">
        <v>138</v>
      </c>
      <c r="AU244" s="257" t="s">
        <v>85</v>
      </c>
      <c r="AV244" s="15" t="s">
        <v>133</v>
      </c>
      <c r="AW244" s="15" t="s">
        <v>36</v>
      </c>
      <c r="AX244" s="15" t="s">
        <v>83</v>
      </c>
      <c r="AY244" s="257" t="s">
        <v>125</v>
      </c>
    </row>
    <row r="245" s="2" customFormat="1" ht="16.5" customHeight="1">
      <c r="A245" s="40"/>
      <c r="B245" s="41"/>
      <c r="C245" s="206" t="s">
        <v>251</v>
      </c>
      <c r="D245" s="206" t="s">
        <v>128</v>
      </c>
      <c r="E245" s="207" t="s">
        <v>343</v>
      </c>
      <c r="F245" s="208" t="s">
        <v>344</v>
      </c>
      <c r="G245" s="209" t="s">
        <v>210</v>
      </c>
      <c r="H245" s="210">
        <v>65.200000000000003</v>
      </c>
      <c r="I245" s="211"/>
      <c r="J245" s="212">
        <f>ROUND(I245*H245,2)</f>
        <v>0</v>
      </c>
      <c r="K245" s="208" t="s">
        <v>132</v>
      </c>
      <c r="L245" s="46"/>
      <c r="M245" s="213" t="s">
        <v>19</v>
      </c>
      <c r="N245" s="214" t="s">
        <v>46</v>
      </c>
      <c r="O245" s="86"/>
      <c r="P245" s="215">
        <f>O245*H245</f>
        <v>0</v>
      </c>
      <c r="Q245" s="215">
        <v>0.0012700000000000001</v>
      </c>
      <c r="R245" s="215">
        <f>Q245*H245</f>
        <v>0.082804000000000003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180</v>
      </c>
      <c r="AT245" s="217" t="s">
        <v>128</v>
      </c>
      <c r="AU245" s="217" t="s">
        <v>85</v>
      </c>
      <c r="AY245" s="19" t="s">
        <v>125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83</v>
      </c>
      <c r="BK245" s="218">
        <f>ROUND(I245*H245,2)</f>
        <v>0</v>
      </c>
      <c r="BL245" s="19" t="s">
        <v>180</v>
      </c>
      <c r="BM245" s="217" t="s">
        <v>345</v>
      </c>
    </row>
    <row r="246" s="2" customFormat="1">
      <c r="A246" s="40"/>
      <c r="B246" s="41"/>
      <c r="C246" s="42"/>
      <c r="D246" s="219" t="s">
        <v>134</v>
      </c>
      <c r="E246" s="42"/>
      <c r="F246" s="220" t="s">
        <v>346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134</v>
      </c>
      <c r="AU246" s="19" t="s">
        <v>85</v>
      </c>
    </row>
    <row r="247" s="2" customFormat="1">
      <c r="A247" s="40"/>
      <c r="B247" s="41"/>
      <c r="C247" s="42"/>
      <c r="D247" s="224" t="s">
        <v>136</v>
      </c>
      <c r="E247" s="42"/>
      <c r="F247" s="225" t="s">
        <v>347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136</v>
      </c>
      <c r="AU247" s="19" t="s">
        <v>85</v>
      </c>
    </row>
    <row r="248" s="14" customFormat="1">
      <c r="A248" s="14"/>
      <c r="B248" s="236"/>
      <c r="C248" s="237"/>
      <c r="D248" s="219" t="s">
        <v>138</v>
      </c>
      <c r="E248" s="238" t="s">
        <v>19</v>
      </c>
      <c r="F248" s="239" t="s">
        <v>275</v>
      </c>
      <c r="G248" s="237"/>
      <c r="H248" s="240">
        <v>65.200000000000003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6" t="s">
        <v>138</v>
      </c>
      <c r="AU248" s="246" t="s">
        <v>85</v>
      </c>
      <c r="AV248" s="14" t="s">
        <v>85</v>
      </c>
      <c r="AW248" s="14" t="s">
        <v>36</v>
      </c>
      <c r="AX248" s="14" t="s">
        <v>75</v>
      </c>
      <c r="AY248" s="246" t="s">
        <v>125</v>
      </c>
    </row>
    <row r="249" s="15" customFormat="1">
      <c r="A249" s="15"/>
      <c r="B249" s="247"/>
      <c r="C249" s="248"/>
      <c r="D249" s="219" t="s">
        <v>138</v>
      </c>
      <c r="E249" s="249" t="s">
        <v>19</v>
      </c>
      <c r="F249" s="250" t="s">
        <v>141</v>
      </c>
      <c r="G249" s="248"/>
      <c r="H249" s="251">
        <v>65.200000000000003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7" t="s">
        <v>138</v>
      </c>
      <c r="AU249" s="257" t="s">
        <v>85</v>
      </c>
      <c r="AV249" s="15" t="s">
        <v>133</v>
      </c>
      <c r="AW249" s="15" t="s">
        <v>36</v>
      </c>
      <c r="AX249" s="15" t="s">
        <v>83</v>
      </c>
      <c r="AY249" s="257" t="s">
        <v>125</v>
      </c>
    </row>
    <row r="250" s="2" customFormat="1" ht="16.5" customHeight="1">
      <c r="A250" s="40"/>
      <c r="B250" s="41"/>
      <c r="C250" s="206" t="s">
        <v>348</v>
      </c>
      <c r="D250" s="206" t="s">
        <v>128</v>
      </c>
      <c r="E250" s="207" t="s">
        <v>349</v>
      </c>
      <c r="F250" s="208" t="s">
        <v>350</v>
      </c>
      <c r="G250" s="209" t="s">
        <v>210</v>
      </c>
      <c r="H250" s="210">
        <v>184.59999999999999</v>
      </c>
      <c r="I250" s="211"/>
      <c r="J250" s="212">
        <f>ROUND(I250*H250,2)</f>
        <v>0</v>
      </c>
      <c r="K250" s="208" t="s">
        <v>132</v>
      </c>
      <c r="L250" s="46"/>
      <c r="M250" s="213" t="s">
        <v>19</v>
      </c>
      <c r="N250" s="214" t="s">
        <v>46</v>
      </c>
      <c r="O250" s="86"/>
      <c r="P250" s="215">
        <f>O250*H250</f>
        <v>0</v>
      </c>
      <c r="Q250" s="215">
        <v>0.0028300000000000001</v>
      </c>
      <c r="R250" s="215">
        <f>Q250*H250</f>
        <v>0.52241799999999994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180</v>
      </c>
      <c r="AT250" s="217" t="s">
        <v>128</v>
      </c>
      <c r="AU250" s="217" t="s">
        <v>85</v>
      </c>
      <c r="AY250" s="19" t="s">
        <v>125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83</v>
      </c>
      <c r="BK250" s="218">
        <f>ROUND(I250*H250,2)</f>
        <v>0</v>
      </c>
      <c r="BL250" s="19" t="s">
        <v>180</v>
      </c>
      <c r="BM250" s="217" t="s">
        <v>351</v>
      </c>
    </row>
    <row r="251" s="2" customFormat="1">
      <c r="A251" s="40"/>
      <c r="B251" s="41"/>
      <c r="C251" s="42"/>
      <c r="D251" s="219" t="s">
        <v>134</v>
      </c>
      <c r="E251" s="42"/>
      <c r="F251" s="220" t="s">
        <v>352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134</v>
      </c>
      <c r="AU251" s="19" t="s">
        <v>85</v>
      </c>
    </row>
    <row r="252" s="2" customFormat="1">
      <c r="A252" s="40"/>
      <c r="B252" s="41"/>
      <c r="C252" s="42"/>
      <c r="D252" s="224" t="s">
        <v>136</v>
      </c>
      <c r="E252" s="42"/>
      <c r="F252" s="225" t="s">
        <v>353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136</v>
      </c>
      <c r="AU252" s="19" t="s">
        <v>85</v>
      </c>
    </row>
    <row r="253" s="14" customFormat="1">
      <c r="A253" s="14"/>
      <c r="B253" s="236"/>
      <c r="C253" s="237"/>
      <c r="D253" s="219" t="s">
        <v>138</v>
      </c>
      <c r="E253" s="238" t="s">
        <v>19</v>
      </c>
      <c r="F253" s="239" t="s">
        <v>354</v>
      </c>
      <c r="G253" s="237"/>
      <c r="H253" s="240">
        <v>184.59999999999999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6" t="s">
        <v>138</v>
      </c>
      <c r="AU253" s="246" t="s">
        <v>85</v>
      </c>
      <c r="AV253" s="14" t="s">
        <v>85</v>
      </c>
      <c r="AW253" s="14" t="s">
        <v>36</v>
      </c>
      <c r="AX253" s="14" t="s">
        <v>83</v>
      </c>
      <c r="AY253" s="246" t="s">
        <v>125</v>
      </c>
    </row>
    <row r="254" s="2" customFormat="1" ht="16.5" customHeight="1">
      <c r="A254" s="40"/>
      <c r="B254" s="41"/>
      <c r="C254" s="206" t="s">
        <v>258</v>
      </c>
      <c r="D254" s="206" t="s">
        <v>128</v>
      </c>
      <c r="E254" s="207" t="s">
        <v>355</v>
      </c>
      <c r="F254" s="208" t="s">
        <v>356</v>
      </c>
      <c r="G254" s="209" t="s">
        <v>210</v>
      </c>
      <c r="H254" s="210">
        <v>114.7</v>
      </c>
      <c r="I254" s="211"/>
      <c r="J254" s="212">
        <f>ROUND(I254*H254,2)</f>
        <v>0</v>
      </c>
      <c r="K254" s="208" t="s">
        <v>132</v>
      </c>
      <c r="L254" s="46"/>
      <c r="M254" s="213" t="s">
        <v>19</v>
      </c>
      <c r="N254" s="214" t="s">
        <v>46</v>
      </c>
      <c r="O254" s="86"/>
      <c r="P254" s="215">
        <f>O254*H254</f>
        <v>0</v>
      </c>
      <c r="Q254" s="215">
        <v>0.0029399999999999999</v>
      </c>
      <c r="R254" s="215">
        <f>Q254*H254</f>
        <v>0.33721800000000002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180</v>
      </c>
      <c r="AT254" s="217" t="s">
        <v>128</v>
      </c>
      <c r="AU254" s="217" t="s">
        <v>85</v>
      </c>
      <c r="AY254" s="19" t="s">
        <v>125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83</v>
      </c>
      <c r="BK254" s="218">
        <f>ROUND(I254*H254,2)</f>
        <v>0</v>
      </c>
      <c r="BL254" s="19" t="s">
        <v>180</v>
      </c>
      <c r="BM254" s="217" t="s">
        <v>357</v>
      </c>
    </row>
    <row r="255" s="2" customFormat="1">
      <c r="A255" s="40"/>
      <c r="B255" s="41"/>
      <c r="C255" s="42"/>
      <c r="D255" s="219" t="s">
        <v>134</v>
      </c>
      <c r="E255" s="42"/>
      <c r="F255" s="220" t="s">
        <v>358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134</v>
      </c>
      <c r="AU255" s="19" t="s">
        <v>85</v>
      </c>
    </row>
    <row r="256" s="2" customFormat="1">
      <c r="A256" s="40"/>
      <c r="B256" s="41"/>
      <c r="C256" s="42"/>
      <c r="D256" s="224" t="s">
        <v>136</v>
      </c>
      <c r="E256" s="42"/>
      <c r="F256" s="225" t="s">
        <v>359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136</v>
      </c>
      <c r="AU256" s="19" t="s">
        <v>85</v>
      </c>
    </row>
    <row r="257" s="14" customFormat="1">
      <c r="A257" s="14"/>
      <c r="B257" s="236"/>
      <c r="C257" s="237"/>
      <c r="D257" s="219" t="s">
        <v>138</v>
      </c>
      <c r="E257" s="238" t="s">
        <v>19</v>
      </c>
      <c r="F257" s="239" t="s">
        <v>254</v>
      </c>
      <c r="G257" s="237"/>
      <c r="H257" s="240">
        <v>114.7</v>
      </c>
      <c r="I257" s="241"/>
      <c r="J257" s="237"/>
      <c r="K257" s="237"/>
      <c r="L257" s="242"/>
      <c r="M257" s="243"/>
      <c r="N257" s="244"/>
      <c r="O257" s="244"/>
      <c r="P257" s="244"/>
      <c r="Q257" s="244"/>
      <c r="R257" s="244"/>
      <c r="S257" s="244"/>
      <c r="T257" s="24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6" t="s">
        <v>138</v>
      </c>
      <c r="AU257" s="246" t="s">
        <v>85</v>
      </c>
      <c r="AV257" s="14" t="s">
        <v>85</v>
      </c>
      <c r="AW257" s="14" t="s">
        <v>36</v>
      </c>
      <c r="AX257" s="14" t="s">
        <v>75</v>
      </c>
      <c r="AY257" s="246" t="s">
        <v>125</v>
      </c>
    </row>
    <row r="258" s="15" customFormat="1">
      <c r="A258" s="15"/>
      <c r="B258" s="247"/>
      <c r="C258" s="248"/>
      <c r="D258" s="219" t="s">
        <v>138</v>
      </c>
      <c r="E258" s="249" t="s">
        <v>19</v>
      </c>
      <c r="F258" s="250" t="s">
        <v>141</v>
      </c>
      <c r="G258" s="248"/>
      <c r="H258" s="251">
        <v>114.7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57" t="s">
        <v>138</v>
      </c>
      <c r="AU258" s="257" t="s">
        <v>85</v>
      </c>
      <c r="AV258" s="15" t="s">
        <v>133</v>
      </c>
      <c r="AW258" s="15" t="s">
        <v>36</v>
      </c>
      <c r="AX258" s="15" t="s">
        <v>83</v>
      </c>
      <c r="AY258" s="257" t="s">
        <v>125</v>
      </c>
    </row>
    <row r="259" s="2" customFormat="1" ht="16.5" customHeight="1">
      <c r="A259" s="40"/>
      <c r="B259" s="41"/>
      <c r="C259" s="206" t="s">
        <v>360</v>
      </c>
      <c r="D259" s="206" t="s">
        <v>128</v>
      </c>
      <c r="E259" s="207" t="s">
        <v>361</v>
      </c>
      <c r="F259" s="208" t="s">
        <v>362</v>
      </c>
      <c r="G259" s="209" t="s">
        <v>202</v>
      </c>
      <c r="H259" s="210">
        <v>4</v>
      </c>
      <c r="I259" s="211"/>
      <c r="J259" s="212">
        <f>ROUND(I259*H259,2)</f>
        <v>0</v>
      </c>
      <c r="K259" s="208" t="s">
        <v>132</v>
      </c>
      <c r="L259" s="46"/>
      <c r="M259" s="213" t="s">
        <v>19</v>
      </c>
      <c r="N259" s="214" t="s">
        <v>46</v>
      </c>
      <c r="O259" s="86"/>
      <c r="P259" s="215">
        <f>O259*H259</f>
        <v>0</v>
      </c>
      <c r="Q259" s="215">
        <v>9.0000000000000006E-05</v>
      </c>
      <c r="R259" s="215">
        <f>Q259*H259</f>
        <v>0.00036000000000000002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180</v>
      </c>
      <c r="AT259" s="217" t="s">
        <v>128</v>
      </c>
      <c r="AU259" s="217" t="s">
        <v>85</v>
      </c>
      <c r="AY259" s="19" t="s">
        <v>125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83</v>
      </c>
      <c r="BK259" s="218">
        <f>ROUND(I259*H259,2)</f>
        <v>0</v>
      </c>
      <c r="BL259" s="19" t="s">
        <v>180</v>
      </c>
      <c r="BM259" s="217" t="s">
        <v>363</v>
      </c>
    </row>
    <row r="260" s="2" customFormat="1">
      <c r="A260" s="40"/>
      <c r="B260" s="41"/>
      <c r="C260" s="42"/>
      <c r="D260" s="219" t="s">
        <v>134</v>
      </c>
      <c r="E260" s="42"/>
      <c r="F260" s="220" t="s">
        <v>364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134</v>
      </c>
      <c r="AU260" s="19" t="s">
        <v>85</v>
      </c>
    </row>
    <row r="261" s="2" customFormat="1">
      <c r="A261" s="40"/>
      <c r="B261" s="41"/>
      <c r="C261" s="42"/>
      <c r="D261" s="224" t="s">
        <v>136</v>
      </c>
      <c r="E261" s="42"/>
      <c r="F261" s="225" t="s">
        <v>365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136</v>
      </c>
      <c r="AU261" s="19" t="s">
        <v>85</v>
      </c>
    </row>
    <row r="262" s="2" customFormat="1" ht="16.5" customHeight="1">
      <c r="A262" s="40"/>
      <c r="B262" s="41"/>
      <c r="C262" s="206" t="s">
        <v>262</v>
      </c>
      <c r="D262" s="206" t="s">
        <v>128</v>
      </c>
      <c r="E262" s="207" t="s">
        <v>366</v>
      </c>
      <c r="F262" s="208" t="s">
        <v>367</v>
      </c>
      <c r="G262" s="209" t="s">
        <v>163</v>
      </c>
      <c r="H262" s="210">
        <v>1.45</v>
      </c>
      <c r="I262" s="211"/>
      <c r="J262" s="212">
        <f>ROUND(I262*H262,2)</f>
        <v>0</v>
      </c>
      <c r="K262" s="208" t="s">
        <v>132</v>
      </c>
      <c r="L262" s="46"/>
      <c r="M262" s="213" t="s">
        <v>19</v>
      </c>
      <c r="N262" s="214" t="s">
        <v>46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180</v>
      </c>
      <c r="AT262" s="217" t="s">
        <v>128</v>
      </c>
      <c r="AU262" s="217" t="s">
        <v>85</v>
      </c>
      <c r="AY262" s="19" t="s">
        <v>125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83</v>
      </c>
      <c r="BK262" s="218">
        <f>ROUND(I262*H262,2)</f>
        <v>0</v>
      </c>
      <c r="BL262" s="19" t="s">
        <v>180</v>
      </c>
      <c r="BM262" s="217" t="s">
        <v>368</v>
      </c>
    </row>
    <row r="263" s="2" customFormat="1">
      <c r="A263" s="40"/>
      <c r="B263" s="41"/>
      <c r="C263" s="42"/>
      <c r="D263" s="219" t="s">
        <v>134</v>
      </c>
      <c r="E263" s="42"/>
      <c r="F263" s="220" t="s">
        <v>369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134</v>
      </c>
      <c r="AU263" s="19" t="s">
        <v>85</v>
      </c>
    </row>
    <row r="264" s="2" customFormat="1">
      <c r="A264" s="40"/>
      <c r="B264" s="41"/>
      <c r="C264" s="42"/>
      <c r="D264" s="224" t="s">
        <v>136</v>
      </c>
      <c r="E264" s="42"/>
      <c r="F264" s="225" t="s">
        <v>370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136</v>
      </c>
      <c r="AU264" s="19" t="s">
        <v>85</v>
      </c>
    </row>
    <row r="265" s="12" customFormat="1" ht="22.8" customHeight="1">
      <c r="A265" s="12"/>
      <c r="B265" s="190"/>
      <c r="C265" s="191"/>
      <c r="D265" s="192" t="s">
        <v>74</v>
      </c>
      <c r="E265" s="204" t="s">
        <v>371</v>
      </c>
      <c r="F265" s="204" t="s">
        <v>372</v>
      </c>
      <c r="G265" s="191"/>
      <c r="H265" s="191"/>
      <c r="I265" s="194"/>
      <c r="J265" s="205">
        <f>BK265</f>
        <v>0</v>
      </c>
      <c r="K265" s="191"/>
      <c r="L265" s="196"/>
      <c r="M265" s="197"/>
      <c r="N265" s="198"/>
      <c r="O265" s="198"/>
      <c r="P265" s="199">
        <f>SUM(P266:P285)</f>
        <v>0</v>
      </c>
      <c r="Q265" s="198"/>
      <c r="R265" s="199">
        <f>SUM(R266:R285)</f>
        <v>0.17365</v>
      </c>
      <c r="S265" s="198"/>
      <c r="T265" s="200">
        <f>SUM(T266:T285)</f>
        <v>15.830857500000001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1" t="s">
        <v>85</v>
      </c>
      <c r="AT265" s="202" t="s">
        <v>74</v>
      </c>
      <c r="AU265" s="202" t="s">
        <v>83</v>
      </c>
      <c r="AY265" s="201" t="s">
        <v>125</v>
      </c>
      <c r="BK265" s="203">
        <f>SUM(BK266:BK285)</f>
        <v>0</v>
      </c>
    </row>
    <row r="266" s="2" customFormat="1" ht="16.5" customHeight="1">
      <c r="A266" s="40"/>
      <c r="B266" s="41"/>
      <c r="C266" s="206" t="s">
        <v>373</v>
      </c>
      <c r="D266" s="206" t="s">
        <v>128</v>
      </c>
      <c r="E266" s="207" t="s">
        <v>374</v>
      </c>
      <c r="F266" s="208" t="s">
        <v>375</v>
      </c>
      <c r="G266" s="209" t="s">
        <v>131</v>
      </c>
      <c r="H266" s="210">
        <v>868.25</v>
      </c>
      <c r="I266" s="211"/>
      <c r="J266" s="212">
        <f>ROUND(I266*H266,2)</f>
        <v>0</v>
      </c>
      <c r="K266" s="208" t="s">
        <v>132</v>
      </c>
      <c r="L266" s="46"/>
      <c r="M266" s="213" t="s">
        <v>19</v>
      </c>
      <c r="N266" s="214" t="s">
        <v>46</v>
      </c>
      <c r="O266" s="86"/>
      <c r="P266" s="215">
        <f>O266*H266</f>
        <v>0</v>
      </c>
      <c r="Q266" s="215">
        <v>0.00020000000000000001</v>
      </c>
      <c r="R266" s="215">
        <f>Q266*H266</f>
        <v>0.17365</v>
      </c>
      <c r="S266" s="215">
        <v>0.017780000000000001</v>
      </c>
      <c r="T266" s="216">
        <f>S266*H266</f>
        <v>15.437485000000001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180</v>
      </c>
      <c r="AT266" s="217" t="s">
        <v>128</v>
      </c>
      <c r="AU266" s="217" t="s">
        <v>85</v>
      </c>
      <c r="AY266" s="19" t="s">
        <v>125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83</v>
      </c>
      <c r="BK266" s="218">
        <f>ROUND(I266*H266,2)</f>
        <v>0</v>
      </c>
      <c r="BL266" s="19" t="s">
        <v>180</v>
      </c>
      <c r="BM266" s="217" t="s">
        <v>376</v>
      </c>
    </row>
    <row r="267" s="2" customFormat="1">
      <c r="A267" s="40"/>
      <c r="B267" s="41"/>
      <c r="C267" s="42"/>
      <c r="D267" s="219" t="s">
        <v>134</v>
      </c>
      <c r="E267" s="42"/>
      <c r="F267" s="220" t="s">
        <v>377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134</v>
      </c>
      <c r="AU267" s="19" t="s">
        <v>85</v>
      </c>
    </row>
    <row r="268" s="2" customFormat="1">
      <c r="A268" s="40"/>
      <c r="B268" s="41"/>
      <c r="C268" s="42"/>
      <c r="D268" s="224" t="s">
        <v>136</v>
      </c>
      <c r="E268" s="42"/>
      <c r="F268" s="225" t="s">
        <v>378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136</v>
      </c>
      <c r="AU268" s="19" t="s">
        <v>85</v>
      </c>
    </row>
    <row r="269" s="14" customFormat="1">
      <c r="A269" s="14"/>
      <c r="B269" s="236"/>
      <c r="C269" s="237"/>
      <c r="D269" s="219" t="s">
        <v>138</v>
      </c>
      <c r="E269" s="238" t="s">
        <v>19</v>
      </c>
      <c r="F269" s="239" t="s">
        <v>379</v>
      </c>
      <c r="G269" s="237"/>
      <c r="H269" s="240">
        <v>661.25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6" t="s">
        <v>138</v>
      </c>
      <c r="AU269" s="246" t="s">
        <v>85</v>
      </c>
      <c r="AV269" s="14" t="s">
        <v>85</v>
      </c>
      <c r="AW269" s="14" t="s">
        <v>36</v>
      </c>
      <c r="AX269" s="14" t="s">
        <v>75</v>
      </c>
      <c r="AY269" s="246" t="s">
        <v>125</v>
      </c>
    </row>
    <row r="270" s="14" customFormat="1">
      <c r="A270" s="14"/>
      <c r="B270" s="236"/>
      <c r="C270" s="237"/>
      <c r="D270" s="219" t="s">
        <v>138</v>
      </c>
      <c r="E270" s="238" t="s">
        <v>19</v>
      </c>
      <c r="F270" s="239" t="s">
        <v>380</v>
      </c>
      <c r="G270" s="237"/>
      <c r="H270" s="240">
        <v>207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6" t="s">
        <v>138</v>
      </c>
      <c r="AU270" s="246" t="s">
        <v>85</v>
      </c>
      <c r="AV270" s="14" t="s">
        <v>85</v>
      </c>
      <c r="AW270" s="14" t="s">
        <v>36</v>
      </c>
      <c r="AX270" s="14" t="s">
        <v>75</v>
      </c>
      <c r="AY270" s="246" t="s">
        <v>125</v>
      </c>
    </row>
    <row r="271" s="15" customFormat="1">
      <c r="A271" s="15"/>
      <c r="B271" s="247"/>
      <c r="C271" s="248"/>
      <c r="D271" s="219" t="s">
        <v>138</v>
      </c>
      <c r="E271" s="249" t="s">
        <v>19</v>
      </c>
      <c r="F271" s="250" t="s">
        <v>141</v>
      </c>
      <c r="G271" s="248"/>
      <c r="H271" s="251">
        <v>868.25</v>
      </c>
      <c r="I271" s="252"/>
      <c r="J271" s="248"/>
      <c r="K271" s="248"/>
      <c r="L271" s="253"/>
      <c r="M271" s="254"/>
      <c r="N271" s="255"/>
      <c r="O271" s="255"/>
      <c r="P271" s="255"/>
      <c r="Q271" s="255"/>
      <c r="R271" s="255"/>
      <c r="S271" s="255"/>
      <c r="T271" s="256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57" t="s">
        <v>138</v>
      </c>
      <c r="AU271" s="257" t="s">
        <v>85</v>
      </c>
      <c r="AV271" s="15" t="s">
        <v>133</v>
      </c>
      <c r="AW271" s="15" t="s">
        <v>36</v>
      </c>
      <c r="AX271" s="15" t="s">
        <v>83</v>
      </c>
      <c r="AY271" s="257" t="s">
        <v>125</v>
      </c>
    </row>
    <row r="272" s="2" customFormat="1" ht="16.5" customHeight="1">
      <c r="A272" s="40"/>
      <c r="B272" s="41"/>
      <c r="C272" s="206" t="s">
        <v>267</v>
      </c>
      <c r="D272" s="206" t="s">
        <v>128</v>
      </c>
      <c r="E272" s="207" t="s">
        <v>381</v>
      </c>
      <c r="F272" s="208" t="s">
        <v>382</v>
      </c>
      <c r="G272" s="209" t="s">
        <v>131</v>
      </c>
      <c r="H272" s="210">
        <v>868.25</v>
      </c>
      <c r="I272" s="211"/>
      <c r="J272" s="212">
        <f>ROUND(I272*H272,2)</f>
        <v>0</v>
      </c>
      <c r="K272" s="208" t="s">
        <v>132</v>
      </c>
      <c r="L272" s="46"/>
      <c r="M272" s="213" t="s">
        <v>19</v>
      </c>
      <c r="N272" s="214" t="s">
        <v>46</v>
      </c>
      <c r="O272" s="86"/>
      <c r="P272" s="215">
        <f>O272*H272</f>
        <v>0</v>
      </c>
      <c r="Q272" s="215">
        <v>0</v>
      </c>
      <c r="R272" s="215">
        <f>Q272*H272</f>
        <v>0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180</v>
      </c>
      <c r="AT272" s="217" t="s">
        <v>128</v>
      </c>
      <c r="AU272" s="217" t="s">
        <v>85</v>
      </c>
      <c r="AY272" s="19" t="s">
        <v>125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83</v>
      </c>
      <c r="BK272" s="218">
        <f>ROUND(I272*H272,2)</f>
        <v>0</v>
      </c>
      <c r="BL272" s="19" t="s">
        <v>180</v>
      </c>
      <c r="BM272" s="217" t="s">
        <v>383</v>
      </c>
    </row>
    <row r="273" s="2" customFormat="1">
      <c r="A273" s="40"/>
      <c r="B273" s="41"/>
      <c r="C273" s="42"/>
      <c r="D273" s="219" t="s">
        <v>134</v>
      </c>
      <c r="E273" s="42"/>
      <c r="F273" s="220" t="s">
        <v>384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134</v>
      </c>
      <c r="AU273" s="19" t="s">
        <v>85</v>
      </c>
    </row>
    <row r="274" s="2" customFormat="1">
      <c r="A274" s="40"/>
      <c r="B274" s="41"/>
      <c r="C274" s="42"/>
      <c r="D274" s="224" t="s">
        <v>136</v>
      </c>
      <c r="E274" s="42"/>
      <c r="F274" s="225" t="s">
        <v>385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136</v>
      </c>
      <c r="AU274" s="19" t="s">
        <v>85</v>
      </c>
    </row>
    <row r="275" s="2" customFormat="1" ht="16.5" customHeight="1">
      <c r="A275" s="40"/>
      <c r="B275" s="41"/>
      <c r="C275" s="206" t="s">
        <v>386</v>
      </c>
      <c r="D275" s="206" t="s">
        <v>128</v>
      </c>
      <c r="E275" s="207" t="s">
        <v>387</v>
      </c>
      <c r="F275" s="208" t="s">
        <v>388</v>
      </c>
      <c r="G275" s="209" t="s">
        <v>131</v>
      </c>
      <c r="H275" s="210">
        <v>868.25</v>
      </c>
      <c r="I275" s="211"/>
      <c r="J275" s="212">
        <f>ROUND(I275*H275,2)</f>
        <v>0</v>
      </c>
      <c r="K275" s="208" t="s">
        <v>132</v>
      </c>
      <c r="L275" s="46"/>
      <c r="M275" s="213" t="s">
        <v>19</v>
      </c>
      <c r="N275" s="214" t="s">
        <v>46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0.00012999999999999999</v>
      </c>
      <c r="T275" s="216">
        <f>S275*H275</f>
        <v>0.11287249999999999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180</v>
      </c>
      <c r="AT275" s="217" t="s">
        <v>128</v>
      </c>
      <c r="AU275" s="217" t="s">
        <v>85</v>
      </c>
      <c r="AY275" s="19" t="s">
        <v>125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83</v>
      </c>
      <c r="BK275" s="218">
        <f>ROUND(I275*H275,2)</f>
        <v>0</v>
      </c>
      <c r="BL275" s="19" t="s">
        <v>180</v>
      </c>
      <c r="BM275" s="217" t="s">
        <v>389</v>
      </c>
    </row>
    <row r="276" s="2" customFormat="1">
      <c r="A276" s="40"/>
      <c r="B276" s="41"/>
      <c r="C276" s="42"/>
      <c r="D276" s="219" t="s">
        <v>134</v>
      </c>
      <c r="E276" s="42"/>
      <c r="F276" s="220" t="s">
        <v>388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134</v>
      </c>
      <c r="AU276" s="19" t="s">
        <v>85</v>
      </c>
    </row>
    <row r="277" s="2" customFormat="1">
      <c r="A277" s="40"/>
      <c r="B277" s="41"/>
      <c r="C277" s="42"/>
      <c r="D277" s="224" t="s">
        <v>136</v>
      </c>
      <c r="E277" s="42"/>
      <c r="F277" s="225" t="s">
        <v>390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136</v>
      </c>
      <c r="AU277" s="19" t="s">
        <v>85</v>
      </c>
    </row>
    <row r="278" s="2" customFormat="1" ht="16.5" customHeight="1">
      <c r="A278" s="40"/>
      <c r="B278" s="41"/>
      <c r="C278" s="206" t="s">
        <v>272</v>
      </c>
      <c r="D278" s="206" t="s">
        <v>128</v>
      </c>
      <c r="E278" s="207" t="s">
        <v>391</v>
      </c>
      <c r="F278" s="208" t="s">
        <v>392</v>
      </c>
      <c r="G278" s="209" t="s">
        <v>202</v>
      </c>
      <c r="H278" s="210">
        <v>17</v>
      </c>
      <c r="I278" s="211"/>
      <c r="J278" s="212">
        <f>ROUND(I278*H278,2)</f>
        <v>0</v>
      </c>
      <c r="K278" s="208" t="s">
        <v>132</v>
      </c>
      <c r="L278" s="46"/>
      <c r="M278" s="213" t="s">
        <v>19</v>
      </c>
      <c r="N278" s="214" t="s">
        <v>46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0.016500000000000001</v>
      </c>
      <c r="T278" s="216">
        <f>S278*H278</f>
        <v>0.28050000000000003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180</v>
      </c>
      <c r="AT278" s="217" t="s">
        <v>128</v>
      </c>
      <c r="AU278" s="217" t="s">
        <v>85</v>
      </c>
      <c r="AY278" s="19" t="s">
        <v>125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83</v>
      </c>
      <c r="BK278" s="218">
        <f>ROUND(I278*H278,2)</f>
        <v>0</v>
      </c>
      <c r="BL278" s="19" t="s">
        <v>180</v>
      </c>
      <c r="BM278" s="217" t="s">
        <v>393</v>
      </c>
    </row>
    <row r="279" s="2" customFormat="1">
      <c r="A279" s="40"/>
      <c r="B279" s="41"/>
      <c r="C279" s="42"/>
      <c r="D279" s="219" t="s">
        <v>134</v>
      </c>
      <c r="E279" s="42"/>
      <c r="F279" s="220" t="s">
        <v>392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134</v>
      </c>
      <c r="AU279" s="19" t="s">
        <v>85</v>
      </c>
    </row>
    <row r="280" s="2" customFormat="1">
      <c r="A280" s="40"/>
      <c r="B280" s="41"/>
      <c r="C280" s="42"/>
      <c r="D280" s="224" t="s">
        <v>136</v>
      </c>
      <c r="E280" s="42"/>
      <c r="F280" s="225" t="s">
        <v>394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136</v>
      </c>
      <c r="AU280" s="19" t="s">
        <v>85</v>
      </c>
    </row>
    <row r="281" s="14" customFormat="1">
      <c r="A281" s="14"/>
      <c r="B281" s="236"/>
      <c r="C281" s="237"/>
      <c r="D281" s="219" t="s">
        <v>138</v>
      </c>
      <c r="E281" s="238" t="s">
        <v>19</v>
      </c>
      <c r="F281" s="239" t="s">
        <v>395</v>
      </c>
      <c r="G281" s="237"/>
      <c r="H281" s="240">
        <v>17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138</v>
      </c>
      <c r="AU281" s="246" t="s">
        <v>85</v>
      </c>
      <c r="AV281" s="14" t="s">
        <v>85</v>
      </c>
      <c r="AW281" s="14" t="s">
        <v>36</v>
      </c>
      <c r="AX281" s="14" t="s">
        <v>75</v>
      </c>
      <c r="AY281" s="246" t="s">
        <v>125</v>
      </c>
    </row>
    <row r="282" s="15" customFormat="1">
      <c r="A282" s="15"/>
      <c r="B282" s="247"/>
      <c r="C282" s="248"/>
      <c r="D282" s="219" t="s">
        <v>138</v>
      </c>
      <c r="E282" s="249" t="s">
        <v>19</v>
      </c>
      <c r="F282" s="250" t="s">
        <v>141</v>
      </c>
      <c r="G282" s="248"/>
      <c r="H282" s="251">
        <v>17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57" t="s">
        <v>138</v>
      </c>
      <c r="AU282" s="257" t="s">
        <v>85</v>
      </c>
      <c r="AV282" s="15" t="s">
        <v>133</v>
      </c>
      <c r="AW282" s="15" t="s">
        <v>36</v>
      </c>
      <c r="AX282" s="15" t="s">
        <v>83</v>
      </c>
      <c r="AY282" s="257" t="s">
        <v>125</v>
      </c>
    </row>
    <row r="283" s="2" customFormat="1" ht="16.5" customHeight="1">
      <c r="A283" s="40"/>
      <c r="B283" s="41"/>
      <c r="C283" s="206" t="s">
        <v>396</v>
      </c>
      <c r="D283" s="206" t="s">
        <v>128</v>
      </c>
      <c r="E283" s="207" t="s">
        <v>397</v>
      </c>
      <c r="F283" s="208" t="s">
        <v>398</v>
      </c>
      <c r="G283" s="209" t="s">
        <v>163</v>
      </c>
      <c r="H283" s="210">
        <v>0.17399999999999999</v>
      </c>
      <c r="I283" s="211"/>
      <c r="J283" s="212">
        <f>ROUND(I283*H283,2)</f>
        <v>0</v>
      </c>
      <c r="K283" s="208" t="s">
        <v>132</v>
      </c>
      <c r="L283" s="46"/>
      <c r="M283" s="213" t="s">
        <v>19</v>
      </c>
      <c r="N283" s="214" t="s">
        <v>46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180</v>
      </c>
      <c r="AT283" s="217" t="s">
        <v>128</v>
      </c>
      <c r="AU283" s="217" t="s">
        <v>85</v>
      </c>
      <c r="AY283" s="19" t="s">
        <v>125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83</v>
      </c>
      <c r="BK283" s="218">
        <f>ROUND(I283*H283,2)</f>
        <v>0</v>
      </c>
      <c r="BL283" s="19" t="s">
        <v>180</v>
      </c>
      <c r="BM283" s="217" t="s">
        <v>399</v>
      </c>
    </row>
    <row r="284" s="2" customFormat="1">
      <c r="A284" s="40"/>
      <c r="B284" s="41"/>
      <c r="C284" s="42"/>
      <c r="D284" s="219" t="s">
        <v>134</v>
      </c>
      <c r="E284" s="42"/>
      <c r="F284" s="220" t="s">
        <v>400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134</v>
      </c>
      <c r="AU284" s="19" t="s">
        <v>85</v>
      </c>
    </row>
    <row r="285" s="2" customFormat="1">
      <c r="A285" s="40"/>
      <c r="B285" s="41"/>
      <c r="C285" s="42"/>
      <c r="D285" s="224" t="s">
        <v>136</v>
      </c>
      <c r="E285" s="42"/>
      <c r="F285" s="225" t="s">
        <v>401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136</v>
      </c>
      <c r="AU285" s="19" t="s">
        <v>85</v>
      </c>
    </row>
    <row r="286" s="12" customFormat="1" ht="22.8" customHeight="1">
      <c r="A286" s="12"/>
      <c r="B286" s="190"/>
      <c r="C286" s="191"/>
      <c r="D286" s="192" t="s">
        <v>74</v>
      </c>
      <c r="E286" s="204" t="s">
        <v>402</v>
      </c>
      <c r="F286" s="204" t="s">
        <v>403</v>
      </c>
      <c r="G286" s="191"/>
      <c r="H286" s="191"/>
      <c r="I286" s="194"/>
      <c r="J286" s="205">
        <f>BK286</f>
        <v>0</v>
      </c>
      <c r="K286" s="191"/>
      <c r="L286" s="196"/>
      <c r="M286" s="197"/>
      <c r="N286" s="198"/>
      <c r="O286" s="198"/>
      <c r="P286" s="199">
        <f>SUM(P287:P296)</f>
        <v>0</v>
      </c>
      <c r="Q286" s="198"/>
      <c r="R286" s="199">
        <f>SUM(R287:R296)</f>
        <v>0.0057499999999999999</v>
      </c>
      <c r="S286" s="198"/>
      <c r="T286" s="200">
        <f>SUM(T287:T296)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1" t="s">
        <v>85</v>
      </c>
      <c r="AT286" s="202" t="s">
        <v>74</v>
      </c>
      <c r="AU286" s="202" t="s">
        <v>83</v>
      </c>
      <c r="AY286" s="201" t="s">
        <v>125</v>
      </c>
      <c r="BK286" s="203">
        <f>SUM(BK287:BK296)</f>
        <v>0</v>
      </c>
    </row>
    <row r="287" s="2" customFormat="1" ht="16.5" customHeight="1">
      <c r="A287" s="40"/>
      <c r="B287" s="41"/>
      <c r="C287" s="206" t="s">
        <v>279</v>
      </c>
      <c r="D287" s="206" t="s">
        <v>128</v>
      </c>
      <c r="E287" s="207" t="s">
        <v>404</v>
      </c>
      <c r="F287" s="208" t="s">
        <v>405</v>
      </c>
      <c r="G287" s="209" t="s">
        <v>202</v>
      </c>
      <c r="H287" s="210">
        <v>1</v>
      </c>
      <c r="I287" s="211"/>
      <c r="J287" s="212">
        <f>ROUND(I287*H287,2)</f>
        <v>0</v>
      </c>
      <c r="K287" s="208" t="s">
        <v>132</v>
      </c>
      <c r="L287" s="46"/>
      <c r="M287" s="213" t="s">
        <v>19</v>
      </c>
      <c r="N287" s="214" t="s">
        <v>46</v>
      </c>
      <c r="O287" s="86"/>
      <c r="P287" s="215">
        <f>O287*H287</f>
        <v>0</v>
      </c>
      <c r="Q287" s="215">
        <v>0.00025000000000000001</v>
      </c>
      <c r="R287" s="215">
        <f>Q287*H287</f>
        <v>0.00025000000000000001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180</v>
      </c>
      <c r="AT287" s="217" t="s">
        <v>128</v>
      </c>
      <c r="AU287" s="217" t="s">
        <v>85</v>
      </c>
      <c r="AY287" s="19" t="s">
        <v>125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83</v>
      </c>
      <c r="BK287" s="218">
        <f>ROUND(I287*H287,2)</f>
        <v>0</v>
      </c>
      <c r="BL287" s="19" t="s">
        <v>180</v>
      </c>
      <c r="BM287" s="217" t="s">
        <v>406</v>
      </c>
    </row>
    <row r="288" s="2" customFormat="1">
      <c r="A288" s="40"/>
      <c r="B288" s="41"/>
      <c r="C288" s="42"/>
      <c r="D288" s="219" t="s">
        <v>134</v>
      </c>
      <c r="E288" s="42"/>
      <c r="F288" s="220" t="s">
        <v>407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134</v>
      </c>
      <c r="AU288" s="19" t="s">
        <v>85</v>
      </c>
    </row>
    <row r="289" s="2" customFormat="1">
      <c r="A289" s="40"/>
      <c r="B289" s="41"/>
      <c r="C289" s="42"/>
      <c r="D289" s="224" t="s">
        <v>136</v>
      </c>
      <c r="E289" s="42"/>
      <c r="F289" s="225" t="s">
        <v>408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136</v>
      </c>
      <c r="AU289" s="19" t="s">
        <v>85</v>
      </c>
    </row>
    <row r="290" s="2" customFormat="1" ht="16.5" customHeight="1">
      <c r="A290" s="40"/>
      <c r="B290" s="41"/>
      <c r="C290" s="258" t="s">
        <v>409</v>
      </c>
      <c r="D290" s="258" t="s">
        <v>215</v>
      </c>
      <c r="E290" s="259" t="s">
        <v>410</v>
      </c>
      <c r="F290" s="260" t="s">
        <v>411</v>
      </c>
      <c r="G290" s="261" t="s">
        <v>202</v>
      </c>
      <c r="H290" s="262">
        <v>1</v>
      </c>
      <c r="I290" s="263"/>
      <c r="J290" s="264">
        <f>ROUND(I290*H290,2)</f>
        <v>0</v>
      </c>
      <c r="K290" s="260" t="s">
        <v>19</v>
      </c>
      <c r="L290" s="265"/>
      <c r="M290" s="266" t="s">
        <v>19</v>
      </c>
      <c r="N290" s="267" t="s">
        <v>46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219</v>
      </c>
      <c r="AT290" s="217" t="s">
        <v>215</v>
      </c>
      <c r="AU290" s="217" t="s">
        <v>85</v>
      </c>
      <c r="AY290" s="19" t="s">
        <v>125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83</v>
      </c>
      <c r="BK290" s="218">
        <f>ROUND(I290*H290,2)</f>
        <v>0</v>
      </c>
      <c r="BL290" s="19" t="s">
        <v>180</v>
      </c>
      <c r="BM290" s="217" t="s">
        <v>412</v>
      </c>
    </row>
    <row r="291" s="2" customFormat="1">
      <c r="A291" s="40"/>
      <c r="B291" s="41"/>
      <c r="C291" s="42"/>
      <c r="D291" s="219" t="s">
        <v>134</v>
      </c>
      <c r="E291" s="42"/>
      <c r="F291" s="220" t="s">
        <v>411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134</v>
      </c>
      <c r="AU291" s="19" t="s">
        <v>85</v>
      </c>
    </row>
    <row r="292" s="2" customFormat="1" ht="16.5" customHeight="1">
      <c r="A292" s="40"/>
      <c r="B292" s="41"/>
      <c r="C292" s="258" t="s">
        <v>285</v>
      </c>
      <c r="D292" s="258" t="s">
        <v>215</v>
      </c>
      <c r="E292" s="259" t="s">
        <v>413</v>
      </c>
      <c r="F292" s="260" t="s">
        <v>414</v>
      </c>
      <c r="G292" s="261" t="s">
        <v>202</v>
      </c>
      <c r="H292" s="262">
        <v>1</v>
      </c>
      <c r="I292" s="263"/>
      <c r="J292" s="264">
        <f>ROUND(I292*H292,2)</f>
        <v>0</v>
      </c>
      <c r="K292" s="260" t="s">
        <v>132</v>
      </c>
      <c r="L292" s="265"/>
      <c r="M292" s="266" t="s">
        <v>19</v>
      </c>
      <c r="N292" s="267" t="s">
        <v>46</v>
      </c>
      <c r="O292" s="86"/>
      <c r="P292" s="215">
        <f>O292*H292</f>
        <v>0</v>
      </c>
      <c r="Q292" s="215">
        <v>0.0054999999999999997</v>
      </c>
      <c r="R292" s="215">
        <f>Q292*H292</f>
        <v>0.0054999999999999997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219</v>
      </c>
      <c r="AT292" s="217" t="s">
        <v>215</v>
      </c>
      <c r="AU292" s="217" t="s">
        <v>85</v>
      </c>
      <c r="AY292" s="19" t="s">
        <v>125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83</v>
      </c>
      <c r="BK292" s="218">
        <f>ROUND(I292*H292,2)</f>
        <v>0</v>
      </c>
      <c r="BL292" s="19" t="s">
        <v>180</v>
      </c>
      <c r="BM292" s="217" t="s">
        <v>415</v>
      </c>
    </row>
    <row r="293" s="2" customFormat="1">
      <c r="A293" s="40"/>
      <c r="B293" s="41"/>
      <c r="C293" s="42"/>
      <c r="D293" s="219" t="s">
        <v>134</v>
      </c>
      <c r="E293" s="42"/>
      <c r="F293" s="220" t="s">
        <v>414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134</v>
      </c>
      <c r="AU293" s="19" t="s">
        <v>85</v>
      </c>
    </row>
    <row r="294" s="2" customFormat="1" ht="16.5" customHeight="1">
      <c r="A294" s="40"/>
      <c r="B294" s="41"/>
      <c r="C294" s="206" t="s">
        <v>416</v>
      </c>
      <c r="D294" s="206" t="s">
        <v>128</v>
      </c>
      <c r="E294" s="207" t="s">
        <v>417</v>
      </c>
      <c r="F294" s="208" t="s">
        <v>418</v>
      </c>
      <c r="G294" s="209" t="s">
        <v>163</v>
      </c>
      <c r="H294" s="210">
        <v>0.037999999999999999</v>
      </c>
      <c r="I294" s="211"/>
      <c r="J294" s="212">
        <f>ROUND(I294*H294,2)</f>
        <v>0</v>
      </c>
      <c r="K294" s="208" t="s">
        <v>132</v>
      </c>
      <c r="L294" s="46"/>
      <c r="M294" s="213" t="s">
        <v>19</v>
      </c>
      <c r="N294" s="214" t="s">
        <v>46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180</v>
      </c>
      <c r="AT294" s="217" t="s">
        <v>128</v>
      </c>
      <c r="AU294" s="217" t="s">
        <v>85</v>
      </c>
      <c r="AY294" s="19" t="s">
        <v>125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83</v>
      </c>
      <c r="BK294" s="218">
        <f>ROUND(I294*H294,2)</f>
        <v>0</v>
      </c>
      <c r="BL294" s="19" t="s">
        <v>180</v>
      </c>
      <c r="BM294" s="217" t="s">
        <v>419</v>
      </c>
    </row>
    <row r="295" s="2" customFormat="1">
      <c r="A295" s="40"/>
      <c r="B295" s="41"/>
      <c r="C295" s="42"/>
      <c r="D295" s="219" t="s">
        <v>134</v>
      </c>
      <c r="E295" s="42"/>
      <c r="F295" s="220" t="s">
        <v>420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134</v>
      </c>
      <c r="AU295" s="19" t="s">
        <v>85</v>
      </c>
    </row>
    <row r="296" s="2" customFormat="1">
      <c r="A296" s="40"/>
      <c r="B296" s="41"/>
      <c r="C296" s="42"/>
      <c r="D296" s="224" t="s">
        <v>136</v>
      </c>
      <c r="E296" s="42"/>
      <c r="F296" s="225" t="s">
        <v>421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136</v>
      </c>
      <c r="AU296" s="19" t="s">
        <v>85</v>
      </c>
    </row>
    <row r="297" s="12" customFormat="1" ht="25.92" customHeight="1">
      <c r="A297" s="12"/>
      <c r="B297" s="190"/>
      <c r="C297" s="191"/>
      <c r="D297" s="192" t="s">
        <v>74</v>
      </c>
      <c r="E297" s="193" t="s">
        <v>422</v>
      </c>
      <c r="F297" s="193" t="s">
        <v>423</v>
      </c>
      <c r="G297" s="191"/>
      <c r="H297" s="191"/>
      <c r="I297" s="194"/>
      <c r="J297" s="195">
        <f>BK297</f>
        <v>0</v>
      </c>
      <c r="K297" s="191"/>
      <c r="L297" s="196"/>
      <c r="M297" s="197"/>
      <c r="N297" s="198"/>
      <c r="O297" s="198"/>
      <c r="P297" s="199">
        <f>P298+P302</f>
        <v>0</v>
      </c>
      <c r="Q297" s="198"/>
      <c r="R297" s="199">
        <f>R298+R302</f>
        <v>0</v>
      </c>
      <c r="S297" s="198"/>
      <c r="T297" s="200">
        <f>T298+T302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1" t="s">
        <v>160</v>
      </c>
      <c r="AT297" s="202" t="s">
        <v>74</v>
      </c>
      <c r="AU297" s="202" t="s">
        <v>75</v>
      </c>
      <c r="AY297" s="201" t="s">
        <v>125</v>
      </c>
      <c r="BK297" s="203">
        <f>BK298+BK302</f>
        <v>0</v>
      </c>
    </row>
    <row r="298" s="12" customFormat="1" ht="22.8" customHeight="1">
      <c r="A298" s="12"/>
      <c r="B298" s="190"/>
      <c r="C298" s="191"/>
      <c r="D298" s="192" t="s">
        <v>74</v>
      </c>
      <c r="E298" s="204" t="s">
        <v>424</v>
      </c>
      <c r="F298" s="204" t="s">
        <v>425</v>
      </c>
      <c r="G298" s="191"/>
      <c r="H298" s="191"/>
      <c r="I298" s="194"/>
      <c r="J298" s="205">
        <f>BK298</f>
        <v>0</v>
      </c>
      <c r="K298" s="191"/>
      <c r="L298" s="196"/>
      <c r="M298" s="197"/>
      <c r="N298" s="198"/>
      <c r="O298" s="198"/>
      <c r="P298" s="199">
        <f>SUM(P299:P301)</f>
        <v>0</v>
      </c>
      <c r="Q298" s="198"/>
      <c r="R298" s="199">
        <f>SUM(R299:R301)</f>
        <v>0</v>
      </c>
      <c r="S298" s="198"/>
      <c r="T298" s="200">
        <f>SUM(T299:T301)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1" t="s">
        <v>160</v>
      </c>
      <c r="AT298" s="202" t="s">
        <v>74</v>
      </c>
      <c r="AU298" s="202" t="s">
        <v>83</v>
      </c>
      <c r="AY298" s="201" t="s">
        <v>125</v>
      </c>
      <c r="BK298" s="203">
        <f>SUM(BK299:BK301)</f>
        <v>0</v>
      </c>
    </row>
    <row r="299" s="2" customFormat="1" ht="16.5" customHeight="1">
      <c r="A299" s="40"/>
      <c r="B299" s="41"/>
      <c r="C299" s="206" t="s">
        <v>293</v>
      </c>
      <c r="D299" s="206" t="s">
        <v>128</v>
      </c>
      <c r="E299" s="207" t="s">
        <v>426</v>
      </c>
      <c r="F299" s="208" t="s">
        <v>427</v>
      </c>
      <c r="G299" s="209" t="s">
        <v>428</v>
      </c>
      <c r="H299" s="210">
        <v>1</v>
      </c>
      <c r="I299" s="211"/>
      <c r="J299" s="212">
        <f>ROUND(I299*H299,2)</f>
        <v>0</v>
      </c>
      <c r="K299" s="208" t="s">
        <v>132</v>
      </c>
      <c r="L299" s="46"/>
      <c r="M299" s="213" t="s">
        <v>19</v>
      </c>
      <c r="N299" s="214" t="s">
        <v>46</v>
      </c>
      <c r="O299" s="86"/>
      <c r="P299" s="215">
        <f>O299*H299</f>
        <v>0</v>
      </c>
      <c r="Q299" s="215">
        <v>0</v>
      </c>
      <c r="R299" s="215">
        <f>Q299*H299</f>
        <v>0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133</v>
      </c>
      <c r="AT299" s="217" t="s">
        <v>128</v>
      </c>
      <c r="AU299" s="217" t="s">
        <v>85</v>
      </c>
      <c r="AY299" s="19" t="s">
        <v>125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83</v>
      </c>
      <c r="BK299" s="218">
        <f>ROUND(I299*H299,2)</f>
        <v>0</v>
      </c>
      <c r="BL299" s="19" t="s">
        <v>133</v>
      </c>
      <c r="BM299" s="217" t="s">
        <v>429</v>
      </c>
    </row>
    <row r="300" s="2" customFormat="1">
      <c r="A300" s="40"/>
      <c r="B300" s="41"/>
      <c r="C300" s="42"/>
      <c r="D300" s="219" t="s">
        <v>134</v>
      </c>
      <c r="E300" s="42"/>
      <c r="F300" s="220" t="s">
        <v>427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134</v>
      </c>
      <c r="AU300" s="19" t="s">
        <v>85</v>
      </c>
    </row>
    <row r="301" s="2" customFormat="1">
      <c r="A301" s="40"/>
      <c r="B301" s="41"/>
      <c r="C301" s="42"/>
      <c r="D301" s="224" t="s">
        <v>136</v>
      </c>
      <c r="E301" s="42"/>
      <c r="F301" s="225" t="s">
        <v>430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136</v>
      </c>
      <c r="AU301" s="19" t="s">
        <v>85</v>
      </c>
    </row>
    <row r="302" s="12" customFormat="1" ht="22.8" customHeight="1">
      <c r="A302" s="12"/>
      <c r="B302" s="190"/>
      <c r="C302" s="191"/>
      <c r="D302" s="192" t="s">
        <v>74</v>
      </c>
      <c r="E302" s="204" t="s">
        <v>431</v>
      </c>
      <c r="F302" s="204" t="s">
        <v>432</v>
      </c>
      <c r="G302" s="191"/>
      <c r="H302" s="191"/>
      <c r="I302" s="194"/>
      <c r="J302" s="205">
        <f>BK302</f>
        <v>0</v>
      </c>
      <c r="K302" s="191"/>
      <c r="L302" s="196"/>
      <c r="M302" s="197"/>
      <c r="N302" s="198"/>
      <c r="O302" s="198"/>
      <c r="P302" s="199">
        <f>SUM(P303:P305)</f>
        <v>0</v>
      </c>
      <c r="Q302" s="198"/>
      <c r="R302" s="199">
        <f>SUM(R303:R305)</f>
        <v>0</v>
      </c>
      <c r="S302" s="198"/>
      <c r="T302" s="200">
        <f>SUM(T303:T305)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1" t="s">
        <v>160</v>
      </c>
      <c r="AT302" s="202" t="s">
        <v>74</v>
      </c>
      <c r="AU302" s="202" t="s">
        <v>83</v>
      </c>
      <c r="AY302" s="201" t="s">
        <v>125</v>
      </c>
      <c r="BK302" s="203">
        <f>SUM(BK303:BK305)</f>
        <v>0</v>
      </c>
    </row>
    <row r="303" s="2" customFormat="1" ht="16.5" customHeight="1">
      <c r="A303" s="40"/>
      <c r="B303" s="41"/>
      <c r="C303" s="206" t="s">
        <v>433</v>
      </c>
      <c r="D303" s="206" t="s">
        <v>128</v>
      </c>
      <c r="E303" s="207" t="s">
        <v>434</v>
      </c>
      <c r="F303" s="208" t="s">
        <v>435</v>
      </c>
      <c r="G303" s="209" t="s">
        <v>428</v>
      </c>
      <c r="H303" s="210">
        <v>1</v>
      </c>
      <c r="I303" s="211"/>
      <c r="J303" s="212">
        <f>ROUND(I303*H303,2)</f>
        <v>0</v>
      </c>
      <c r="K303" s="208" t="s">
        <v>132</v>
      </c>
      <c r="L303" s="46"/>
      <c r="M303" s="213" t="s">
        <v>19</v>
      </c>
      <c r="N303" s="214" t="s">
        <v>46</v>
      </c>
      <c r="O303" s="86"/>
      <c r="P303" s="215">
        <f>O303*H303</f>
        <v>0</v>
      </c>
      <c r="Q303" s="215">
        <v>0</v>
      </c>
      <c r="R303" s="215">
        <f>Q303*H303</f>
        <v>0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133</v>
      </c>
      <c r="AT303" s="217" t="s">
        <v>128</v>
      </c>
      <c r="AU303" s="217" t="s">
        <v>85</v>
      </c>
      <c r="AY303" s="19" t="s">
        <v>125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83</v>
      </c>
      <c r="BK303" s="218">
        <f>ROUND(I303*H303,2)</f>
        <v>0</v>
      </c>
      <c r="BL303" s="19" t="s">
        <v>133</v>
      </c>
      <c r="BM303" s="217" t="s">
        <v>436</v>
      </c>
    </row>
    <row r="304" s="2" customFormat="1">
      <c r="A304" s="40"/>
      <c r="B304" s="41"/>
      <c r="C304" s="42"/>
      <c r="D304" s="219" t="s">
        <v>134</v>
      </c>
      <c r="E304" s="42"/>
      <c r="F304" s="220" t="s">
        <v>435</v>
      </c>
      <c r="G304" s="42"/>
      <c r="H304" s="42"/>
      <c r="I304" s="221"/>
      <c r="J304" s="42"/>
      <c r="K304" s="42"/>
      <c r="L304" s="46"/>
      <c r="M304" s="222"/>
      <c r="N304" s="223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134</v>
      </c>
      <c r="AU304" s="19" t="s">
        <v>85</v>
      </c>
    </row>
    <row r="305" s="2" customFormat="1">
      <c r="A305" s="40"/>
      <c r="B305" s="41"/>
      <c r="C305" s="42"/>
      <c r="D305" s="224" t="s">
        <v>136</v>
      </c>
      <c r="E305" s="42"/>
      <c r="F305" s="225" t="s">
        <v>437</v>
      </c>
      <c r="G305" s="42"/>
      <c r="H305" s="42"/>
      <c r="I305" s="221"/>
      <c r="J305" s="42"/>
      <c r="K305" s="42"/>
      <c r="L305" s="46"/>
      <c r="M305" s="268"/>
      <c r="N305" s="269"/>
      <c r="O305" s="270"/>
      <c r="P305" s="270"/>
      <c r="Q305" s="270"/>
      <c r="R305" s="270"/>
      <c r="S305" s="270"/>
      <c r="T305" s="271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136</v>
      </c>
      <c r="AU305" s="19" t="s">
        <v>85</v>
      </c>
    </row>
    <row r="306" s="2" customFormat="1" ht="6.96" customHeight="1">
      <c r="A306" s="40"/>
      <c r="B306" s="61"/>
      <c r="C306" s="62"/>
      <c r="D306" s="62"/>
      <c r="E306" s="62"/>
      <c r="F306" s="62"/>
      <c r="G306" s="62"/>
      <c r="H306" s="62"/>
      <c r="I306" s="62"/>
      <c r="J306" s="62"/>
      <c r="K306" s="62"/>
      <c r="L306" s="46"/>
      <c r="M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</row>
  </sheetData>
  <sheetProtection sheet="1" autoFilter="0" formatColumns="0" formatRows="0" objects="1" scenarios="1" spinCount="100000" saltValue="HBjfwB+gEKq1eoGr2nJBEx00vqaPmniuqAjXYzWyz/4ZjzTmQJDInWZkoIMb5wbr85jE2rlKl6NeqPgBjCscdQ==" hashValue="13PTIpnawCgEZPMwZTFTnxr+nHsh5VcFlZvZMk+zodoUjePd2yJ7zL/20OVpv7uO4DMqUD9U5IecjuLUNPH62A==" algorithmName="SHA-512" password="CC35"/>
  <autoFilter ref="C91:K305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5_01/941211112"/>
    <hyperlink ref="F103" r:id="rId2" display="https://podminky.urs.cz/item/CS_URS_2025_01/941211212"/>
    <hyperlink ref="F108" r:id="rId3" display="https://podminky.urs.cz/item/CS_URS_2025_01/941211812"/>
    <hyperlink ref="F111" r:id="rId4" display="https://podminky.urs.cz/item/CS_URS_2025_01/993111111"/>
    <hyperlink ref="F115" r:id="rId5" display="https://podminky.urs.cz/item/CS_URS_2025_01/997006004"/>
    <hyperlink ref="F120" r:id="rId6" display="https://podminky.urs.cz/item/CS_URS_2025_01/997013115"/>
    <hyperlink ref="F123" r:id="rId7" display="https://podminky.urs.cz/item/CS_URS_2025_01/997013501"/>
    <hyperlink ref="F126" r:id="rId8" display="https://podminky.urs.cz/item/CS_URS_2025_01/997013509"/>
    <hyperlink ref="F131" r:id="rId9" display="https://podminky.urs.cz/item/CS_URS_2025_01/997013631"/>
    <hyperlink ref="F136" r:id="rId10" display="https://podminky.urs.cz/item/CS_URS_2025_01/997013821"/>
    <hyperlink ref="F143" r:id="rId11" display="https://podminky.urs.cz/item/CS_URS_2025_01/721273153"/>
    <hyperlink ref="F147" r:id="rId12" display="https://podminky.urs.cz/item/CS_URS_2025_01/741420001"/>
    <hyperlink ref="F156" r:id="rId13" display="https://podminky.urs.cz/item/CS_URS_2025_01/741421833"/>
    <hyperlink ref="F161" r:id="rId14" display="https://podminky.urs.cz/item/CS_URS_2025_01/998741103"/>
    <hyperlink ref="F165" r:id="rId15" display="https://podminky.urs.cz/item/CS_URS_2025_01/762083122"/>
    <hyperlink ref="F171" r:id="rId16" display="https://podminky.urs.cz/item/CS_URS_2025_01/764001114"/>
    <hyperlink ref="F180" r:id="rId17" display="https://podminky.urs.cz/item/CS_URS_2025_01/764001801"/>
    <hyperlink ref="F185" r:id="rId18" display="https://podminky.urs.cz/item/CS_URS_2025_01/764001851"/>
    <hyperlink ref="F188" r:id="rId19" display="https://podminky.urs.cz/item/CS_URS_2025_01/764001871"/>
    <hyperlink ref="F193" r:id="rId20" display="https://podminky.urs.cz/item/CS_URS_2025_01/764001901"/>
    <hyperlink ref="F199" r:id="rId21" display="https://podminky.urs.cz/item/CS_URS_2025_01/764001911"/>
    <hyperlink ref="F205" r:id="rId22" display="https://podminky.urs.cz/item/CS_URS_2025_01/764002414"/>
    <hyperlink ref="F215" r:id="rId23" display="https://podminky.urs.cz/item/CS_URS_2025_01/764002835"/>
    <hyperlink ref="F220" r:id="rId24" display="https://podminky.urs.cz/item/CS_URS_2025_01/764004821"/>
    <hyperlink ref="F225" r:id="rId25" display="https://podminky.urs.cz/item/CS_URS_2025_01/764101143"/>
    <hyperlink ref="F235" r:id="rId26" display="https://podminky.urs.cz/item/CS_URS_2025_01/764203152"/>
    <hyperlink ref="F242" r:id="rId27" display="https://podminky.urs.cz/item/CS_URS_2025_01/764221405"/>
    <hyperlink ref="F247" r:id="rId28" display="https://podminky.urs.cz/item/CS_URS_2025_01/764221435"/>
    <hyperlink ref="F252" r:id="rId29" display="https://podminky.urs.cz/item/CS_URS_2025_01/764223456"/>
    <hyperlink ref="F256" r:id="rId30" display="https://podminky.urs.cz/item/CS_URS_2025_01/764523407"/>
    <hyperlink ref="F261" r:id="rId31" display="https://podminky.urs.cz/item/CS_URS_2025_01/764523427"/>
    <hyperlink ref="F264" r:id="rId32" display="https://podminky.urs.cz/item/CS_URS_2025_01/998764103"/>
    <hyperlink ref="F268" r:id="rId33" display="https://podminky.urs.cz/item/CS_URS_2025_01/765131803"/>
    <hyperlink ref="F274" r:id="rId34" display="https://podminky.urs.cz/item/CS_URS_2025_01/765131843"/>
    <hyperlink ref="F277" r:id="rId35" display="https://podminky.urs.cz/item/CS_URS_2025_01/765191911"/>
    <hyperlink ref="F280" r:id="rId36" display="https://podminky.urs.cz/item/CS_URS_2025_01/765192811"/>
    <hyperlink ref="F285" r:id="rId37" display="https://podminky.urs.cz/item/CS_URS_2025_01/998765103"/>
    <hyperlink ref="F289" r:id="rId38" display="https://podminky.urs.cz/item/CS_URS_2025_01/766671021"/>
    <hyperlink ref="F296" r:id="rId39" display="https://podminky.urs.cz/item/CS_URS_2025_01/998766103"/>
    <hyperlink ref="F301" r:id="rId40" display="https://podminky.urs.cz/item/CS_URS_2025_01/030001000"/>
    <hyperlink ref="F305" r:id="rId41" display="https://podminky.urs.cz/item/CS_URS_2025_01/052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FVE systém v objektech Města Tachova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438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5. 3. 2025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35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37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92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ROUND((SUM(BE92:BE300)),  2)</f>
        <v>0</v>
      </c>
      <c r="G33" s="40"/>
      <c r="H33" s="40"/>
      <c r="I33" s="150">
        <v>0.20999999999999999</v>
      </c>
      <c r="J33" s="149">
        <f>ROUND(((SUM(BE92:BE300))*I33),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ROUND((SUM(BF92:BF300)),  2)</f>
        <v>0</v>
      </c>
      <c r="G34" s="40"/>
      <c r="H34" s="40"/>
      <c r="I34" s="150">
        <v>0.12</v>
      </c>
      <c r="J34" s="149">
        <f>ROUND(((SUM(BF92:BF300))*I34),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ROUND((SUM(BG92:BG300)),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ROUND((SUM(BH92:BH300)),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ROUND((SUM(BI92:BI300)),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FVE systém v objektech Města Tachova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240307.14.2 - rekostrukce krytiny - hlavní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Tachov</v>
      </c>
      <c r="G52" s="42"/>
      <c r="H52" s="42"/>
      <c r="I52" s="34" t="s">
        <v>23</v>
      </c>
      <c r="J52" s="74" t="str">
        <f>IF(J12="","",J12)</f>
        <v>5. 3. 2025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Tachov</v>
      </c>
      <c r="G54" s="42"/>
      <c r="H54" s="42"/>
      <c r="I54" s="34" t="s">
        <v>32</v>
      </c>
      <c r="J54" s="38" t="str">
        <f>E21</f>
        <v>S P I R A L spol. s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>Ladislav Sadílek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94</v>
      </c>
      <c r="D57" s="164"/>
      <c r="E57" s="164"/>
      <c r="F57" s="164"/>
      <c r="G57" s="164"/>
      <c r="H57" s="164"/>
      <c r="I57" s="164"/>
      <c r="J57" s="165" t="s">
        <v>95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96</v>
      </c>
    </row>
    <row r="60" s="9" customFormat="1" ht="24.96" customHeight="1">
      <c r="A60" s="9"/>
      <c r="B60" s="167"/>
      <c r="C60" s="168"/>
      <c r="D60" s="169" t="s">
        <v>97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98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99</v>
      </c>
      <c r="E62" s="176"/>
      <c r="F62" s="176"/>
      <c r="G62" s="176"/>
      <c r="H62" s="176"/>
      <c r="I62" s="176"/>
      <c r="J62" s="177">
        <f>J110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100</v>
      </c>
      <c r="E63" s="170"/>
      <c r="F63" s="170"/>
      <c r="G63" s="170"/>
      <c r="H63" s="170"/>
      <c r="I63" s="170"/>
      <c r="J63" s="171">
        <f>J137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101</v>
      </c>
      <c r="E64" s="176"/>
      <c r="F64" s="176"/>
      <c r="G64" s="176"/>
      <c r="H64" s="176"/>
      <c r="I64" s="176"/>
      <c r="J64" s="177">
        <f>J138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102</v>
      </c>
      <c r="E65" s="176"/>
      <c r="F65" s="176"/>
      <c r="G65" s="176"/>
      <c r="H65" s="176"/>
      <c r="I65" s="176"/>
      <c r="J65" s="177">
        <f>J145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103</v>
      </c>
      <c r="E66" s="176"/>
      <c r="F66" s="176"/>
      <c r="G66" s="176"/>
      <c r="H66" s="176"/>
      <c r="I66" s="176"/>
      <c r="J66" s="177">
        <f>J163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104</v>
      </c>
      <c r="E67" s="176"/>
      <c r="F67" s="176"/>
      <c r="G67" s="176"/>
      <c r="H67" s="176"/>
      <c r="I67" s="176"/>
      <c r="J67" s="177">
        <f>J169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105</v>
      </c>
      <c r="E68" s="176"/>
      <c r="F68" s="176"/>
      <c r="G68" s="176"/>
      <c r="H68" s="176"/>
      <c r="I68" s="176"/>
      <c r="J68" s="177">
        <f>J251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439</v>
      </c>
      <c r="E69" s="176"/>
      <c r="F69" s="176"/>
      <c r="G69" s="176"/>
      <c r="H69" s="176"/>
      <c r="I69" s="176"/>
      <c r="J69" s="177">
        <f>J271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107</v>
      </c>
      <c r="E70" s="170"/>
      <c r="F70" s="170"/>
      <c r="G70" s="170"/>
      <c r="H70" s="170"/>
      <c r="I70" s="170"/>
      <c r="J70" s="171">
        <f>J292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108</v>
      </c>
      <c r="E71" s="176"/>
      <c r="F71" s="176"/>
      <c r="G71" s="176"/>
      <c r="H71" s="176"/>
      <c r="I71" s="176"/>
      <c r="J71" s="177">
        <f>J293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109</v>
      </c>
      <c r="E72" s="176"/>
      <c r="F72" s="176"/>
      <c r="G72" s="176"/>
      <c r="H72" s="176"/>
      <c r="I72" s="176"/>
      <c r="J72" s="177">
        <f>J297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110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FVE systém v objektech Města Tachova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90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240307.14.2 - rekostrukce krytiny - hlavní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Tachov</v>
      </c>
      <c r="G86" s="42"/>
      <c r="H86" s="42"/>
      <c r="I86" s="34" t="s">
        <v>23</v>
      </c>
      <c r="J86" s="74" t="str">
        <f>IF(J12="","",J12)</f>
        <v>5. 3. 2025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25</v>
      </c>
      <c r="D88" s="42"/>
      <c r="E88" s="42"/>
      <c r="F88" s="29" t="str">
        <f>E15</f>
        <v>Město Tachov</v>
      </c>
      <c r="G88" s="42"/>
      <c r="H88" s="42"/>
      <c r="I88" s="34" t="s">
        <v>32</v>
      </c>
      <c r="J88" s="38" t="str">
        <f>E21</f>
        <v>S P I R A L spol. s r. o.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30</v>
      </c>
      <c r="D89" s="42"/>
      <c r="E89" s="42"/>
      <c r="F89" s="29" t="str">
        <f>IF(E18="","",E18)</f>
        <v>Vyplň údaj</v>
      </c>
      <c r="G89" s="42"/>
      <c r="H89" s="42"/>
      <c r="I89" s="34" t="s">
        <v>37</v>
      </c>
      <c r="J89" s="38" t="str">
        <f>E24</f>
        <v>Ladislav Sadílek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111</v>
      </c>
      <c r="D91" s="182" t="s">
        <v>60</v>
      </c>
      <c r="E91" s="182" t="s">
        <v>56</v>
      </c>
      <c r="F91" s="182" t="s">
        <v>57</v>
      </c>
      <c r="G91" s="182" t="s">
        <v>112</v>
      </c>
      <c r="H91" s="182" t="s">
        <v>113</v>
      </c>
      <c r="I91" s="182" t="s">
        <v>114</v>
      </c>
      <c r="J91" s="182" t="s">
        <v>95</v>
      </c>
      <c r="K91" s="183" t="s">
        <v>115</v>
      </c>
      <c r="L91" s="184"/>
      <c r="M91" s="94" t="s">
        <v>19</v>
      </c>
      <c r="N91" s="95" t="s">
        <v>45</v>
      </c>
      <c r="O91" s="95" t="s">
        <v>116</v>
      </c>
      <c r="P91" s="95" t="s">
        <v>117</v>
      </c>
      <c r="Q91" s="95" t="s">
        <v>118</v>
      </c>
      <c r="R91" s="95" t="s">
        <v>119</v>
      </c>
      <c r="S91" s="95" t="s">
        <v>120</v>
      </c>
      <c r="T91" s="96" t="s">
        <v>121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122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P93+P137+P292</f>
        <v>0</v>
      </c>
      <c r="Q92" s="98"/>
      <c r="R92" s="187">
        <f>R93+R137+R292</f>
        <v>3.1099443700000005</v>
      </c>
      <c r="S92" s="98"/>
      <c r="T92" s="188">
        <f>T93+T137+T292</f>
        <v>25.449309570000004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74</v>
      </c>
      <c r="AU92" s="19" t="s">
        <v>96</v>
      </c>
      <c r="BK92" s="189">
        <f>BK93+BK137+BK292</f>
        <v>0</v>
      </c>
    </row>
    <row r="93" s="12" customFormat="1" ht="25.92" customHeight="1">
      <c r="A93" s="12"/>
      <c r="B93" s="190"/>
      <c r="C93" s="191"/>
      <c r="D93" s="192" t="s">
        <v>74</v>
      </c>
      <c r="E93" s="193" t="s">
        <v>123</v>
      </c>
      <c r="F93" s="193" t="s">
        <v>124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P94+P110</f>
        <v>0</v>
      </c>
      <c r="Q93" s="198"/>
      <c r="R93" s="199">
        <f>R94+R110</f>
        <v>0.13245099999999999</v>
      </c>
      <c r="S93" s="198"/>
      <c r="T93" s="200">
        <f>T94+T110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83</v>
      </c>
      <c r="AT93" s="202" t="s">
        <v>74</v>
      </c>
      <c r="AU93" s="202" t="s">
        <v>75</v>
      </c>
      <c r="AY93" s="201" t="s">
        <v>125</v>
      </c>
      <c r="BK93" s="203">
        <f>BK94+BK110</f>
        <v>0</v>
      </c>
    </row>
    <row r="94" s="12" customFormat="1" ht="22.8" customHeight="1">
      <c r="A94" s="12"/>
      <c r="B94" s="190"/>
      <c r="C94" s="191"/>
      <c r="D94" s="192" t="s">
        <v>74</v>
      </c>
      <c r="E94" s="204" t="s">
        <v>126</v>
      </c>
      <c r="F94" s="204" t="s">
        <v>127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SUM(P95:P109)</f>
        <v>0</v>
      </c>
      <c r="Q94" s="198"/>
      <c r="R94" s="199">
        <f>SUM(R95:R109)</f>
        <v>0</v>
      </c>
      <c r="S94" s="198"/>
      <c r="T94" s="200">
        <f>SUM(T95:T109)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83</v>
      </c>
      <c r="AT94" s="202" t="s">
        <v>74</v>
      </c>
      <c r="AU94" s="202" t="s">
        <v>83</v>
      </c>
      <c r="AY94" s="201" t="s">
        <v>125</v>
      </c>
      <c r="BK94" s="203">
        <f>SUM(BK95:BK109)</f>
        <v>0</v>
      </c>
    </row>
    <row r="95" s="2" customFormat="1" ht="21.75" customHeight="1">
      <c r="A95" s="40"/>
      <c r="B95" s="41"/>
      <c r="C95" s="206" t="s">
        <v>83</v>
      </c>
      <c r="D95" s="206" t="s">
        <v>128</v>
      </c>
      <c r="E95" s="207" t="s">
        <v>129</v>
      </c>
      <c r="F95" s="208" t="s">
        <v>130</v>
      </c>
      <c r="G95" s="209" t="s">
        <v>131</v>
      </c>
      <c r="H95" s="210">
        <v>3036.8000000000002</v>
      </c>
      <c r="I95" s="211"/>
      <c r="J95" s="212">
        <f>ROUND(I95*H95,2)</f>
        <v>0</v>
      </c>
      <c r="K95" s="208" t="s">
        <v>132</v>
      </c>
      <c r="L95" s="46"/>
      <c r="M95" s="213" t="s">
        <v>19</v>
      </c>
      <c r="N95" s="214" t="s">
        <v>46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133</v>
      </c>
      <c r="AT95" s="217" t="s">
        <v>128</v>
      </c>
      <c r="AU95" s="217" t="s">
        <v>85</v>
      </c>
      <c r="AY95" s="19" t="s">
        <v>125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83</v>
      </c>
      <c r="BK95" s="218">
        <f>ROUND(I95*H95,2)</f>
        <v>0</v>
      </c>
      <c r="BL95" s="19" t="s">
        <v>133</v>
      </c>
      <c r="BM95" s="217" t="s">
        <v>85</v>
      </c>
    </row>
    <row r="96" s="2" customFormat="1">
      <c r="A96" s="40"/>
      <c r="B96" s="41"/>
      <c r="C96" s="42"/>
      <c r="D96" s="219" t="s">
        <v>134</v>
      </c>
      <c r="E96" s="42"/>
      <c r="F96" s="220" t="s">
        <v>135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134</v>
      </c>
      <c r="AU96" s="19" t="s">
        <v>85</v>
      </c>
    </row>
    <row r="97" s="2" customFormat="1">
      <c r="A97" s="40"/>
      <c r="B97" s="41"/>
      <c r="C97" s="42"/>
      <c r="D97" s="224" t="s">
        <v>136</v>
      </c>
      <c r="E97" s="42"/>
      <c r="F97" s="225" t="s">
        <v>137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136</v>
      </c>
      <c r="AU97" s="19" t="s">
        <v>85</v>
      </c>
    </row>
    <row r="98" s="13" customFormat="1">
      <c r="A98" s="13"/>
      <c r="B98" s="226"/>
      <c r="C98" s="227"/>
      <c r="D98" s="219" t="s">
        <v>138</v>
      </c>
      <c r="E98" s="228" t="s">
        <v>19</v>
      </c>
      <c r="F98" s="229" t="s">
        <v>139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138</v>
      </c>
      <c r="AU98" s="235" t="s">
        <v>85</v>
      </c>
      <c r="AV98" s="13" t="s">
        <v>83</v>
      </c>
      <c r="AW98" s="13" t="s">
        <v>36</v>
      </c>
      <c r="AX98" s="13" t="s">
        <v>75</v>
      </c>
      <c r="AY98" s="235" t="s">
        <v>125</v>
      </c>
    </row>
    <row r="99" s="14" customFormat="1">
      <c r="A99" s="14"/>
      <c r="B99" s="236"/>
      <c r="C99" s="237"/>
      <c r="D99" s="219" t="s">
        <v>138</v>
      </c>
      <c r="E99" s="238" t="s">
        <v>19</v>
      </c>
      <c r="F99" s="239" t="s">
        <v>440</v>
      </c>
      <c r="G99" s="237"/>
      <c r="H99" s="240">
        <v>3036.8000000000002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138</v>
      </c>
      <c r="AU99" s="246" t="s">
        <v>85</v>
      </c>
      <c r="AV99" s="14" t="s">
        <v>85</v>
      </c>
      <c r="AW99" s="14" t="s">
        <v>36</v>
      </c>
      <c r="AX99" s="14" t="s">
        <v>75</v>
      </c>
      <c r="AY99" s="246" t="s">
        <v>125</v>
      </c>
    </row>
    <row r="100" s="15" customFormat="1">
      <c r="A100" s="15"/>
      <c r="B100" s="247"/>
      <c r="C100" s="248"/>
      <c r="D100" s="219" t="s">
        <v>138</v>
      </c>
      <c r="E100" s="249" t="s">
        <v>19</v>
      </c>
      <c r="F100" s="250" t="s">
        <v>141</v>
      </c>
      <c r="G100" s="248"/>
      <c r="H100" s="251">
        <v>3036.8000000000002</v>
      </c>
      <c r="I100" s="252"/>
      <c r="J100" s="248"/>
      <c r="K100" s="248"/>
      <c r="L100" s="253"/>
      <c r="M100" s="254"/>
      <c r="N100" s="255"/>
      <c r="O100" s="255"/>
      <c r="P100" s="255"/>
      <c r="Q100" s="255"/>
      <c r="R100" s="255"/>
      <c r="S100" s="255"/>
      <c r="T100" s="25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7" t="s">
        <v>138</v>
      </c>
      <c r="AU100" s="257" t="s">
        <v>85</v>
      </c>
      <c r="AV100" s="15" t="s">
        <v>133</v>
      </c>
      <c r="AW100" s="15" t="s">
        <v>36</v>
      </c>
      <c r="AX100" s="15" t="s">
        <v>83</v>
      </c>
      <c r="AY100" s="257" t="s">
        <v>125</v>
      </c>
    </row>
    <row r="101" s="2" customFormat="1" ht="24.15" customHeight="1">
      <c r="A101" s="40"/>
      <c r="B101" s="41"/>
      <c r="C101" s="206" t="s">
        <v>85</v>
      </c>
      <c r="D101" s="206" t="s">
        <v>128</v>
      </c>
      <c r="E101" s="207" t="s">
        <v>142</v>
      </c>
      <c r="F101" s="208" t="s">
        <v>143</v>
      </c>
      <c r="G101" s="209" t="s">
        <v>131</v>
      </c>
      <c r="H101" s="210">
        <v>121440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46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85</v>
      </c>
      <c r="AY101" s="19" t="s">
        <v>125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83</v>
      </c>
      <c r="BK101" s="218">
        <f>ROUND(I101*H101,2)</f>
        <v>0</v>
      </c>
      <c r="BL101" s="19" t="s">
        <v>133</v>
      </c>
      <c r="BM101" s="217" t="s">
        <v>133</v>
      </c>
    </row>
    <row r="102" s="2" customFormat="1">
      <c r="A102" s="40"/>
      <c r="B102" s="41"/>
      <c r="C102" s="42"/>
      <c r="D102" s="219" t="s">
        <v>134</v>
      </c>
      <c r="E102" s="42"/>
      <c r="F102" s="220" t="s">
        <v>144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134</v>
      </c>
      <c r="AU102" s="19" t="s">
        <v>85</v>
      </c>
    </row>
    <row r="103" s="2" customFormat="1">
      <c r="A103" s="40"/>
      <c r="B103" s="41"/>
      <c r="C103" s="42"/>
      <c r="D103" s="224" t="s">
        <v>136</v>
      </c>
      <c r="E103" s="42"/>
      <c r="F103" s="225" t="s">
        <v>145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136</v>
      </c>
      <c r="AU103" s="19" t="s">
        <v>85</v>
      </c>
    </row>
    <row r="104" s="2" customFormat="1" ht="21.75" customHeight="1">
      <c r="A104" s="40"/>
      <c r="B104" s="41"/>
      <c r="C104" s="206" t="s">
        <v>147</v>
      </c>
      <c r="D104" s="206" t="s">
        <v>128</v>
      </c>
      <c r="E104" s="207" t="s">
        <v>148</v>
      </c>
      <c r="F104" s="208" t="s">
        <v>149</v>
      </c>
      <c r="G104" s="209" t="s">
        <v>131</v>
      </c>
      <c r="H104" s="210">
        <v>3036</v>
      </c>
      <c r="I104" s="211"/>
      <c r="J104" s="212">
        <f>ROUND(I104*H104,2)</f>
        <v>0</v>
      </c>
      <c r="K104" s="208" t="s">
        <v>132</v>
      </c>
      <c r="L104" s="46"/>
      <c r="M104" s="213" t="s">
        <v>19</v>
      </c>
      <c r="N104" s="214" t="s">
        <v>46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133</v>
      </c>
      <c r="AT104" s="217" t="s">
        <v>128</v>
      </c>
      <c r="AU104" s="217" t="s">
        <v>85</v>
      </c>
      <c r="AY104" s="19" t="s">
        <v>125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83</v>
      </c>
      <c r="BK104" s="218">
        <f>ROUND(I104*H104,2)</f>
        <v>0</v>
      </c>
      <c r="BL104" s="19" t="s">
        <v>133</v>
      </c>
      <c r="BM104" s="217" t="s">
        <v>150</v>
      </c>
    </row>
    <row r="105" s="2" customFormat="1">
      <c r="A105" s="40"/>
      <c r="B105" s="41"/>
      <c r="C105" s="42"/>
      <c r="D105" s="219" t="s">
        <v>134</v>
      </c>
      <c r="E105" s="42"/>
      <c r="F105" s="220" t="s">
        <v>151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134</v>
      </c>
      <c r="AU105" s="19" t="s">
        <v>85</v>
      </c>
    </row>
    <row r="106" s="2" customFormat="1">
      <c r="A106" s="40"/>
      <c r="B106" s="41"/>
      <c r="C106" s="42"/>
      <c r="D106" s="224" t="s">
        <v>136</v>
      </c>
      <c r="E106" s="42"/>
      <c r="F106" s="225" t="s">
        <v>152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136</v>
      </c>
      <c r="AU106" s="19" t="s">
        <v>85</v>
      </c>
    </row>
    <row r="107" s="2" customFormat="1" ht="16.5" customHeight="1">
      <c r="A107" s="40"/>
      <c r="B107" s="41"/>
      <c r="C107" s="206" t="s">
        <v>133</v>
      </c>
      <c r="D107" s="206" t="s">
        <v>128</v>
      </c>
      <c r="E107" s="207" t="s">
        <v>153</v>
      </c>
      <c r="F107" s="208" t="s">
        <v>154</v>
      </c>
      <c r="G107" s="209" t="s">
        <v>131</v>
      </c>
      <c r="H107" s="210">
        <v>3036</v>
      </c>
      <c r="I107" s="211"/>
      <c r="J107" s="212">
        <f>ROUND(I107*H107,2)</f>
        <v>0</v>
      </c>
      <c r="K107" s="208" t="s">
        <v>132</v>
      </c>
      <c r="L107" s="46"/>
      <c r="M107" s="213" t="s">
        <v>19</v>
      </c>
      <c r="N107" s="214" t="s">
        <v>46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133</v>
      </c>
      <c r="AT107" s="217" t="s">
        <v>128</v>
      </c>
      <c r="AU107" s="217" t="s">
        <v>85</v>
      </c>
      <c r="AY107" s="19" t="s">
        <v>125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83</v>
      </c>
      <c r="BK107" s="218">
        <f>ROUND(I107*H107,2)</f>
        <v>0</v>
      </c>
      <c r="BL107" s="19" t="s">
        <v>133</v>
      </c>
      <c r="BM107" s="217" t="s">
        <v>155</v>
      </c>
    </row>
    <row r="108" s="2" customFormat="1">
      <c r="A108" s="40"/>
      <c r="B108" s="41"/>
      <c r="C108" s="42"/>
      <c r="D108" s="219" t="s">
        <v>134</v>
      </c>
      <c r="E108" s="42"/>
      <c r="F108" s="220" t="s">
        <v>156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134</v>
      </c>
      <c r="AU108" s="19" t="s">
        <v>85</v>
      </c>
    </row>
    <row r="109" s="2" customFormat="1">
      <c r="A109" s="40"/>
      <c r="B109" s="41"/>
      <c r="C109" s="42"/>
      <c r="D109" s="224" t="s">
        <v>136</v>
      </c>
      <c r="E109" s="42"/>
      <c r="F109" s="225" t="s">
        <v>157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136</v>
      </c>
      <c r="AU109" s="19" t="s">
        <v>85</v>
      </c>
    </row>
    <row r="110" s="12" customFormat="1" ht="22.8" customHeight="1">
      <c r="A110" s="12"/>
      <c r="B110" s="190"/>
      <c r="C110" s="191"/>
      <c r="D110" s="192" t="s">
        <v>74</v>
      </c>
      <c r="E110" s="204" t="s">
        <v>158</v>
      </c>
      <c r="F110" s="204" t="s">
        <v>159</v>
      </c>
      <c r="G110" s="191"/>
      <c r="H110" s="191"/>
      <c r="I110" s="194"/>
      <c r="J110" s="205">
        <f>BK110</f>
        <v>0</v>
      </c>
      <c r="K110" s="191"/>
      <c r="L110" s="196"/>
      <c r="M110" s="197"/>
      <c r="N110" s="198"/>
      <c r="O110" s="198"/>
      <c r="P110" s="199">
        <f>SUM(P111:P136)</f>
        <v>0</v>
      </c>
      <c r="Q110" s="198"/>
      <c r="R110" s="199">
        <f>SUM(R111:R136)</f>
        <v>0.13245099999999999</v>
      </c>
      <c r="S110" s="198"/>
      <c r="T110" s="200">
        <f>SUM(T111:T136)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1" t="s">
        <v>83</v>
      </c>
      <c r="AT110" s="202" t="s">
        <v>74</v>
      </c>
      <c r="AU110" s="202" t="s">
        <v>83</v>
      </c>
      <c r="AY110" s="201" t="s">
        <v>125</v>
      </c>
      <c r="BK110" s="203">
        <f>SUM(BK111:BK136)</f>
        <v>0</v>
      </c>
    </row>
    <row r="111" s="2" customFormat="1" ht="16.5" customHeight="1">
      <c r="A111" s="40"/>
      <c r="B111" s="41"/>
      <c r="C111" s="206" t="s">
        <v>160</v>
      </c>
      <c r="D111" s="206" t="s">
        <v>128</v>
      </c>
      <c r="E111" s="207" t="s">
        <v>161</v>
      </c>
      <c r="F111" s="208" t="s">
        <v>162</v>
      </c>
      <c r="G111" s="209" t="s">
        <v>163</v>
      </c>
      <c r="H111" s="210">
        <v>24.082000000000001</v>
      </c>
      <c r="I111" s="211"/>
      <c r="J111" s="212">
        <f>ROUND(I111*H111,2)</f>
        <v>0</v>
      </c>
      <c r="K111" s="208" t="s">
        <v>132</v>
      </c>
      <c r="L111" s="46"/>
      <c r="M111" s="213" t="s">
        <v>19</v>
      </c>
      <c r="N111" s="214" t="s">
        <v>46</v>
      </c>
      <c r="O111" s="86"/>
      <c r="P111" s="215">
        <f>O111*H111</f>
        <v>0</v>
      </c>
      <c r="Q111" s="215">
        <v>0.0054999999999999997</v>
      </c>
      <c r="R111" s="215">
        <f>Q111*H111</f>
        <v>0.13245099999999999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133</v>
      </c>
      <c r="AT111" s="217" t="s">
        <v>128</v>
      </c>
      <c r="AU111" s="217" t="s">
        <v>85</v>
      </c>
      <c r="AY111" s="19" t="s">
        <v>125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83</v>
      </c>
      <c r="BK111" s="218">
        <f>ROUND(I111*H111,2)</f>
        <v>0</v>
      </c>
      <c r="BL111" s="19" t="s">
        <v>133</v>
      </c>
      <c r="BM111" s="217" t="s">
        <v>164</v>
      </c>
    </row>
    <row r="112" s="2" customFormat="1">
      <c r="A112" s="40"/>
      <c r="B112" s="41"/>
      <c r="C112" s="42"/>
      <c r="D112" s="219" t="s">
        <v>134</v>
      </c>
      <c r="E112" s="42"/>
      <c r="F112" s="220" t="s">
        <v>165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134</v>
      </c>
      <c r="AU112" s="19" t="s">
        <v>85</v>
      </c>
    </row>
    <row r="113" s="2" customFormat="1">
      <c r="A113" s="40"/>
      <c r="B113" s="41"/>
      <c r="C113" s="42"/>
      <c r="D113" s="224" t="s">
        <v>136</v>
      </c>
      <c r="E113" s="42"/>
      <c r="F113" s="225" t="s">
        <v>166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136</v>
      </c>
      <c r="AU113" s="19" t="s">
        <v>85</v>
      </c>
    </row>
    <row r="114" s="14" customFormat="1">
      <c r="A114" s="14"/>
      <c r="B114" s="236"/>
      <c r="C114" s="237"/>
      <c r="D114" s="219" t="s">
        <v>138</v>
      </c>
      <c r="E114" s="238" t="s">
        <v>19</v>
      </c>
      <c r="F114" s="239" t="s">
        <v>441</v>
      </c>
      <c r="G114" s="237"/>
      <c r="H114" s="240">
        <v>24.082000000000001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138</v>
      </c>
      <c r="AU114" s="246" t="s">
        <v>85</v>
      </c>
      <c r="AV114" s="14" t="s">
        <v>85</v>
      </c>
      <c r="AW114" s="14" t="s">
        <v>36</v>
      </c>
      <c r="AX114" s="14" t="s">
        <v>75</v>
      </c>
      <c r="AY114" s="246" t="s">
        <v>125</v>
      </c>
    </row>
    <row r="115" s="15" customFormat="1">
      <c r="A115" s="15"/>
      <c r="B115" s="247"/>
      <c r="C115" s="248"/>
      <c r="D115" s="219" t="s">
        <v>138</v>
      </c>
      <c r="E115" s="249" t="s">
        <v>19</v>
      </c>
      <c r="F115" s="250" t="s">
        <v>141</v>
      </c>
      <c r="G115" s="248"/>
      <c r="H115" s="251">
        <v>24.082000000000001</v>
      </c>
      <c r="I115" s="252"/>
      <c r="J115" s="248"/>
      <c r="K115" s="248"/>
      <c r="L115" s="253"/>
      <c r="M115" s="254"/>
      <c r="N115" s="255"/>
      <c r="O115" s="255"/>
      <c r="P115" s="255"/>
      <c r="Q115" s="255"/>
      <c r="R115" s="255"/>
      <c r="S115" s="255"/>
      <c r="T115" s="256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7" t="s">
        <v>138</v>
      </c>
      <c r="AU115" s="257" t="s">
        <v>85</v>
      </c>
      <c r="AV115" s="15" t="s">
        <v>133</v>
      </c>
      <c r="AW115" s="15" t="s">
        <v>36</v>
      </c>
      <c r="AX115" s="15" t="s">
        <v>83</v>
      </c>
      <c r="AY115" s="257" t="s">
        <v>125</v>
      </c>
    </row>
    <row r="116" s="2" customFormat="1" ht="16.5" customHeight="1">
      <c r="A116" s="40"/>
      <c r="B116" s="41"/>
      <c r="C116" s="206" t="s">
        <v>150</v>
      </c>
      <c r="D116" s="206" t="s">
        <v>128</v>
      </c>
      <c r="E116" s="207" t="s">
        <v>168</v>
      </c>
      <c r="F116" s="208" t="s">
        <v>169</v>
      </c>
      <c r="G116" s="209" t="s">
        <v>163</v>
      </c>
      <c r="H116" s="210">
        <v>25.277999999999999</v>
      </c>
      <c r="I116" s="211"/>
      <c r="J116" s="212">
        <f>ROUND(I116*H116,2)</f>
        <v>0</v>
      </c>
      <c r="K116" s="208" t="s">
        <v>132</v>
      </c>
      <c r="L116" s="46"/>
      <c r="M116" s="213" t="s">
        <v>19</v>
      </c>
      <c r="N116" s="214" t="s">
        <v>46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133</v>
      </c>
      <c r="AT116" s="217" t="s">
        <v>128</v>
      </c>
      <c r="AU116" s="217" t="s">
        <v>85</v>
      </c>
      <c r="AY116" s="19" t="s">
        <v>125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83</v>
      </c>
      <c r="BK116" s="218">
        <f>ROUND(I116*H116,2)</f>
        <v>0</v>
      </c>
      <c r="BL116" s="19" t="s">
        <v>133</v>
      </c>
      <c r="BM116" s="217" t="s">
        <v>8</v>
      </c>
    </row>
    <row r="117" s="2" customFormat="1">
      <c r="A117" s="40"/>
      <c r="B117" s="41"/>
      <c r="C117" s="42"/>
      <c r="D117" s="219" t="s">
        <v>134</v>
      </c>
      <c r="E117" s="42"/>
      <c r="F117" s="220" t="s">
        <v>170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134</v>
      </c>
      <c r="AU117" s="19" t="s">
        <v>85</v>
      </c>
    </row>
    <row r="118" s="2" customFormat="1">
      <c r="A118" s="40"/>
      <c r="B118" s="41"/>
      <c r="C118" s="42"/>
      <c r="D118" s="224" t="s">
        <v>136</v>
      </c>
      <c r="E118" s="42"/>
      <c r="F118" s="225" t="s">
        <v>171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136</v>
      </c>
      <c r="AU118" s="19" t="s">
        <v>85</v>
      </c>
    </row>
    <row r="119" s="2" customFormat="1" ht="16.5" customHeight="1">
      <c r="A119" s="40"/>
      <c r="B119" s="41"/>
      <c r="C119" s="206" t="s">
        <v>172</v>
      </c>
      <c r="D119" s="206" t="s">
        <v>128</v>
      </c>
      <c r="E119" s="207" t="s">
        <v>173</v>
      </c>
      <c r="F119" s="208" t="s">
        <v>174</v>
      </c>
      <c r="G119" s="209" t="s">
        <v>163</v>
      </c>
      <c r="H119" s="210">
        <v>25.277999999999999</v>
      </c>
      <c r="I119" s="211"/>
      <c r="J119" s="212">
        <f>ROUND(I119*H119,2)</f>
        <v>0</v>
      </c>
      <c r="K119" s="208" t="s">
        <v>132</v>
      </c>
      <c r="L119" s="46"/>
      <c r="M119" s="213" t="s">
        <v>19</v>
      </c>
      <c r="N119" s="214" t="s">
        <v>46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133</v>
      </c>
      <c r="AT119" s="217" t="s">
        <v>128</v>
      </c>
      <c r="AU119" s="217" t="s">
        <v>85</v>
      </c>
      <c r="AY119" s="19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83</v>
      </c>
      <c r="BK119" s="218">
        <f>ROUND(I119*H119,2)</f>
        <v>0</v>
      </c>
      <c r="BL119" s="19" t="s">
        <v>133</v>
      </c>
      <c r="BM119" s="217" t="s">
        <v>175</v>
      </c>
    </row>
    <row r="120" s="2" customFormat="1">
      <c r="A120" s="40"/>
      <c r="B120" s="41"/>
      <c r="C120" s="42"/>
      <c r="D120" s="219" t="s">
        <v>134</v>
      </c>
      <c r="E120" s="42"/>
      <c r="F120" s="220" t="s">
        <v>176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134</v>
      </c>
      <c r="AU120" s="19" t="s">
        <v>85</v>
      </c>
    </row>
    <row r="121" s="2" customFormat="1">
      <c r="A121" s="40"/>
      <c r="B121" s="41"/>
      <c r="C121" s="42"/>
      <c r="D121" s="224" t="s">
        <v>136</v>
      </c>
      <c r="E121" s="42"/>
      <c r="F121" s="225" t="s">
        <v>177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136</v>
      </c>
      <c r="AU121" s="19" t="s">
        <v>85</v>
      </c>
    </row>
    <row r="122" s="2" customFormat="1" ht="16.5" customHeight="1">
      <c r="A122" s="40"/>
      <c r="B122" s="41"/>
      <c r="C122" s="206" t="s">
        <v>155</v>
      </c>
      <c r="D122" s="206" t="s">
        <v>128</v>
      </c>
      <c r="E122" s="207" t="s">
        <v>178</v>
      </c>
      <c r="F122" s="208" t="s">
        <v>179</v>
      </c>
      <c r="G122" s="209" t="s">
        <v>163</v>
      </c>
      <c r="H122" s="210">
        <v>631.95000000000005</v>
      </c>
      <c r="I122" s="211"/>
      <c r="J122" s="212">
        <f>ROUND(I122*H122,2)</f>
        <v>0</v>
      </c>
      <c r="K122" s="208" t="s">
        <v>132</v>
      </c>
      <c r="L122" s="46"/>
      <c r="M122" s="213" t="s">
        <v>19</v>
      </c>
      <c r="N122" s="214" t="s">
        <v>46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133</v>
      </c>
      <c r="AT122" s="217" t="s">
        <v>128</v>
      </c>
      <c r="AU122" s="217" t="s">
        <v>85</v>
      </c>
      <c r="AY122" s="19" t="s">
        <v>125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83</v>
      </c>
      <c r="BK122" s="218">
        <f>ROUND(I122*H122,2)</f>
        <v>0</v>
      </c>
      <c r="BL122" s="19" t="s">
        <v>133</v>
      </c>
      <c r="BM122" s="217" t="s">
        <v>180</v>
      </c>
    </row>
    <row r="123" s="2" customFormat="1">
      <c r="A123" s="40"/>
      <c r="B123" s="41"/>
      <c r="C123" s="42"/>
      <c r="D123" s="219" t="s">
        <v>134</v>
      </c>
      <c r="E123" s="42"/>
      <c r="F123" s="220" t="s">
        <v>181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134</v>
      </c>
      <c r="AU123" s="19" t="s">
        <v>85</v>
      </c>
    </row>
    <row r="124" s="2" customFormat="1">
      <c r="A124" s="40"/>
      <c r="B124" s="41"/>
      <c r="C124" s="42"/>
      <c r="D124" s="224" t="s">
        <v>136</v>
      </c>
      <c r="E124" s="42"/>
      <c r="F124" s="225" t="s">
        <v>182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136</v>
      </c>
      <c r="AU124" s="19" t="s">
        <v>85</v>
      </c>
    </row>
    <row r="125" s="14" customFormat="1">
      <c r="A125" s="14"/>
      <c r="B125" s="236"/>
      <c r="C125" s="237"/>
      <c r="D125" s="219" t="s">
        <v>138</v>
      </c>
      <c r="E125" s="238" t="s">
        <v>19</v>
      </c>
      <c r="F125" s="239" t="s">
        <v>442</v>
      </c>
      <c r="G125" s="237"/>
      <c r="H125" s="240">
        <v>631.95000000000005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138</v>
      </c>
      <c r="AU125" s="246" t="s">
        <v>85</v>
      </c>
      <c r="AV125" s="14" t="s">
        <v>85</v>
      </c>
      <c r="AW125" s="14" t="s">
        <v>36</v>
      </c>
      <c r="AX125" s="14" t="s">
        <v>75</v>
      </c>
      <c r="AY125" s="246" t="s">
        <v>125</v>
      </c>
    </row>
    <row r="126" s="15" customFormat="1">
      <c r="A126" s="15"/>
      <c r="B126" s="247"/>
      <c r="C126" s="248"/>
      <c r="D126" s="219" t="s">
        <v>138</v>
      </c>
      <c r="E126" s="249" t="s">
        <v>19</v>
      </c>
      <c r="F126" s="250" t="s">
        <v>141</v>
      </c>
      <c r="G126" s="248"/>
      <c r="H126" s="251">
        <v>631.95000000000005</v>
      </c>
      <c r="I126" s="252"/>
      <c r="J126" s="248"/>
      <c r="K126" s="248"/>
      <c r="L126" s="253"/>
      <c r="M126" s="254"/>
      <c r="N126" s="255"/>
      <c r="O126" s="255"/>
      <c r="P126" s="255"/>
      <c r="Q126" s="255"/>
      <c r="R126" s="255"/>
      <c r="S126" s="255"/>
      <c r="T126" s="256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7" t="s">
        <v>138</v>
      </c>
      <c r="AU126" s="257" t="s">
        <v>85</v>
      </c>
      <c r="AV126" s="15" t="s">
        <v>133</v>
      </c>
      <c r="AW126" s="15" t="s">
        <v>36</v>
      </c>
      <c r="AX126" s="15" t="s">
        <v>83</v>
      </c>
      <c r="AY126" s="257" t="s">
        <v>125</v>
      </c>
    </row>
    <row r="127" s="2" customFormat="1" ht="21.75" customHeight="1">
      <c r="A127" s="40"/>
      <c r="B127" s="41"/>
      <c r="C127" s="206" t="s">
        <v>126</v>
      </c>
      <c r="D127" s="206" t="s">
        <v>128</v>
      </c>
      <c r="E127" s="207" t="s">
        <v>184</v>
      </c>
      <c r="F127" s="208" t="s">
        <v>185</v>
      </c>
      <c r="G127" s="209" t="s">
        <v>163</v>
      </c>
      <c r="H127" s="210">
        <v>1.196</v>
      </c>
      <c r="I127" s="211"/>
      <c r="J127" s="212">
        <f>ROUND(I127*H127,2)</f>
        <v>0</v>
      </c>
      <c r="K127" s="208" t="s">
        <v>132</v>
      </c>
      <c r="L127" s="46"/>
      <c r="M127" s="213" t="s">
        <v>19</v>
      </c>
      <c r="N127" s="214" t="s">
        <v>46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133</v>
      </c>
      <c r="AT127" s="217" t="s">
        <v>128</v>
      </c>
      <c r="AU127" s="217" t="s">
        <v>85</v>
      </c>
      <c r="AY127" s="19" t="s">
        <v>125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83</v>
      </c>
      <c r="BK127" s="218">
        <f>ROUND(I127*H127,2)</f>
        <v>0</v>
      </c>
      <c r="BL127" s="19" t="s">
        <v>133</v>
      </c>
      <c r="BM127" s="217" t="s">
        <v>186</v>
      </c>
    </row>
    <row r="128" s="2" customFormat="1">
      <c r="A128" s="40"/>
      <c r="B128" s="41"/>
      <c r="C128" s="42"/>
      <c r="D128" s="219" t="s">
        <v>134</v>
      </c>
      <c r="E128" s="42"/>
      <c r="F128" s="220" t="s">
        <v>187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134</v>
      </c>
      <c r="AU128" s="19" t="s">
        <v>85</v>
      </c>
    </row>
    <row r="129" s="2" customFormat="1">
      <c r="A129" s="40"/>
      <c r="B129" s="41"/>
      <c r="C129" s="42"/>
      <c r="D129" s="224" t="s">
        <v>136</v>
      </c>
      <c r="E129" s="42"/>
      <c r="F129" s="225" t="s">
        <v>188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136</v>
      </c>
      <c r="AU129" s="19" t="s">
        <v>85</v>
      </c>
    </row>
    <row r="130" s="14" customFormat="1">
      <c r="A130" s="14"/>
      <c r="B130" s="236"/>
      <c r="C130" s="237"/>
      <c r="D130" s="219" t="s">
        <v>138</v>
      </c>
      <c r="E130" s="238" t="s">
        <v>19</v>
      </c>
      <c r="F130" s="239" t="s">
        <v>443</v>
      </c>
      <c r="G130" s="237"/>
      <c r="H130" s="240">
        <v>1.196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6" t="s">
        <v>138</v>
      </c>
      <c r="AU130" s="246" t="s">
        <v>85</v>
      </c>
      <c r="AV130" s="14" t="s">
        <v>85</v>
      </c>
      <c r="AW130" s="14" t="s">
        <v>36</v>
      </c>
      <c r="AX130" s="14" t="s">
        <v>75</v>
      </c>
      <c r="AY130" s="246" t="s">
        <v>125</v>
      </c>
    </row>
    <row r="131" s="15" customFormat="1">
      <c r="A131" s="15"/>
      <c r="B131" s="247"/>
      <c r="C131" s="248"/>
      <c r="D131" s="219" t="s">
        <v>138</v>
      </c>
      <c r="E131" s="249" t="s">
        <v>19</v>
      </c>
      <c r="F131" s="250" t="s">
        <v>141</v>
      </c>
      <c r="G131" s="248"/>
      <c r="H131" s="251">
        <v>1.196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7" t="s">
        <v>138</v>
      </c>
      <c r="AU131" s="257" t="s">
        <v>85</v>
      </c>
      <c r="AV131" s="15" t="s">
        <v>133</v>
      </c>
      <c r="AW131" s="15" t="s">
        <v>36</v>
      </c>
      <c r="AX131" s="15" t="s">
        <v>83</v>
      </c>
      <c r="AY131" s="257" t="s">
        <v>125</v>
      </c>
    </row>
    <row r="132" s="2" customFormat="1" ht="21.75" customHeight="1">
      <c r="A132" s="40"/>
      <c r="B132" s="41"/>
      <c r="C132" s="206" t="s">
        <v>164</v>
      </c>
      <c r="D132" s="206" t="s">
        <v>128</v>
      </c>
      <c r="E132" s="207" t="s">
        <v>190</v>
      </c>
      <c r="F132" s="208" t="s">
        <v>191</v>
      </c>
      <c r="G132" s="209" t="s">
        <v>163</v>
      </c>
      <c r="H132" s="210">
        <v>24.082000000000001</v>
      </c>
      <c r="I132" s="211"/>
      <c r="J132" s="212">
        <f>ROUND(I132*H132,2)</f>
        <v>0</v>
      </c>
      <c r="K132" s="208" t="s">
        <v>132</v>
      </c>
      <c r="L132" s="46"/>
      <c r="M132" s="213" t="s">
        <v>19</v>
      </c>
      <c r="N132" s="214" t="s">
        <v>46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133</v>
      </c>
      <c r="AT132" s="217" t="s">
        <v>128</v>
      </c>
      <c r="AU132" s="217" t="s">
        <v>85</v>
      </c>
      <c r="AY132" s="19" t="s">
        <v>125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83</v>
      </c>
      <c r="BK132" s="218">
        <f>ROUND(I132*H132,2)</f>
        <v>0</v>
      </c>
      <c r="BL132" s="19" t="s">
        <v>133</v>
      </c>
      <c r="BM132" s="217" t="s">
        <v>192</v>
      </c>
    </row>
    <row r="133" s="2" customFormat="1">
      <c r="A133" s="40"/>
      <c r="B133" s="41"/>
      <c r="C133" s="42"/>
      <c r="D133" s="219" t="s">
        <v>134</v>
      </c>
      <c r="E133" s="42"/>
      <c r="F133" s="220" t="s">
        <v>193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134</v>
      </c>
      <c r="AU133" s="19" t="s">
        <v>85</v>
      </c>
    </row>
    <row r="134" s="2" customFormat="1">
      <c r="A134" s="40"/>
      <c r="B134" s="41"/>
      <c r="C134" s="42"/>
      <c r="D134" s="224" t="s">
        <v>136</v>
      </c>
      <c r="E134" s="42"/>
      <c r="F134" s="225" t="s">
        <v>194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136</v>
      </c>
      <c r="AU134" s="19" t="s">
        <v>85</v>
      </c>
    </row>
    <row r="135" s="14" customFormat="1">
      <c r="A135" s="14"/>
      <c r="B135" s="236"/>
      <c r="C135" s="237"/>
      <c r="D135" s="219" t="s">
        <v>138</v>
      </c>
      <c r="E135" s="238" t="s">
        <v>19</v>
      </c>
      <c r="F135" s="239" t="s">
        <v>441</v>
      </c>
      <c r="G135" s="237"/>
      <c r="H135" s="240">
        <v>24.082000000000001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138</v>
      </c>
      <c r="AU135" s="246" t="s">
        <v>85</v>
      </c>
      <c r="AV135" s="14" t="s">
        <v>85</v>
      </c>
      <c r="AW135" s="14" t="s">
        <v>36</v>
      </c>
      <c r="AX135" s="14" t="s">
        <v>75</v>
      </c>
      <c r="AY135" s="246" t="s">
        <v>125</v>
      </c>
    </row>
    <row r="136" s="15" customFormat="1">
      <c r="A136" s="15"/>
      <c r="B136" s="247"/>
      <c r="C136" s="248"/>
      <c r="D136" s="219" t="s">
        <v>138</v>
      </c>
      <c r="E136" s="249" t="s">
        <v>19</v>
      </c>
      <c r="F136" s="250" t="s">
        <v>141</v>
      </c>
      <c r="G136" s="248"/>
      <c r="H136" s="251">
        <v>24.082000000000001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7" t="s">
        <v>138</v>
      </c>
      <c r="AU136" s="257" t="s">
        <v>85</v>
      </c>
      <c r="AV136" s="15" t="s">
        <v>133</v>
      </c>
      <c r="AW136" s="15" t="s">
        <v>36</v>
      </c>
      <c r="AX136" s="15" t="s">
        <v>83</v>
      </c>
      <c r="AY136" s="257" t="s">
        <v>125</v>
      </c>
    </row>
    <row r="137" s="12" customFormat="1" ht="25.92" customHeight="1">
      <c r="A137" s="12"/>
      <c r="B137" s="190"/>
      <c r="C137" s="191"/>
      <c r="D137" s="192" t="s">
        <v>74</v>
      </c>
      <c r="E137" s="193" t="s">
        <v>195</v>
      </c>
      <c r="F137" s="193" t="s">
        <v>196</v>
      </c>
      <c r="G137" s="191"/>
      <c r="H137" s="191"/>
      <c r="I137" s="194"/>
      <c r="J137" s="195">
        <f>BK137</f>
        <v>0</v>
      </c>
      <c r="K137" s="191"/>
      <c r="L137" s="196"/>
      <c r="M137" s="197"/>
      <c r="N137" s="198"/>
      <c r="O137" s="198"/>
      <c r="P137" s="199">
        <f>P138+P145+P163+P169+P251+P271</f>
        <v>0</v>
      </c>
      <c r="Q137" s="198"/>
      <c r="R137" s="199">
        <f>R138+R145+R163+R169+R251+R271</f>
        <v>2.9774933700000004</v>
      </c>
      <c r="S137" s="198"/>
      <c r="T137" s="200">
        <f>T138+T145+T163+T169+T251+T271</f>
        <v>25.449309570000004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1" t="s">
        <v>85</v>
      </c>
      <c r="AT137" s="202" t="s">
        <v>74</v>
      </c>
      <c r="AU137" s="202" t="s">
        <v>75</v>
      </c>
      <c r="AY137" s="201" t="s">
        <v>125</v>
      </c>
      <c r="BK137" s="203">
        <f>BK138+BK145+BK163+BK169+BK251+BK271</f>
        <v>0</v>
      </c>
    </row>
    <row r="138" s="12" customFormat="1" ht="22.8" customHeight="1">
      <c r="A138" s="12"/>
      <c r="B138" s="190"/>
      <c r="C138" s="191"/>
      <c r="D138" s="192" t="s">
        <v>74</v>
      </c>
      <c r="E138" s="204" t="s">
        <v>197</v>
      </c>
      <c r="F138" s="204" t="s">
        <v>198</v>
      </c>
      <c r="G138" s="191"/>
      <c r="H138" s="191"/>
      <c r="I138" s="194"/>
      <c r="J138" s="205">
        <f>BK138</f>
        <v>0</v>
      </c>
      <c r="K138" s="191"/>
      <c r="L138" s="196"/>
      <c r="M138" s="197"/>
      <c r="N138" s="198"/>
      <c r="O138" s="198"/>
      <c r="P138" s="199">
        <f>SUM(P139:P144)</f>
        <v>0</v>
      </c>
      <c r="Q138" s="198"/>
      <c r="R138" s="199">
        <f>SUM(R139:R144)</f>
        <v>0.00696</v>
      </c>
      <c r="S138" s="198"/>
      <c r="T138" s="200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1" t="s">
        <v>85</v>
      </c>
      <c r="AT138" s="202" t="s">
        <v>74</v>
      </c>
      <c r="AU138" s="202" t="s">
        <v>83</v>
      </c>
      <c r="AY138" s="201" t="s">
        <v>125</v>
      </c>
      <c r="BK138" s="203">
        <f>SUM(BK139:BK144)</f>
        <v>0</v>
      </c>
    </row>
    <row r="139" s="2" customFormat="1" ht="16.5" customHeight="1">
      <c r="A139" s="40"/>
      <c r="B139" s="41"/>
      <c r="C139" s="206" t="s">
        <v>199</v>
      </c>
      <c r="D139" s="206" t="s">
        <v>128</v>
      </c>
      <c r="E139" s="207" t="s">
        <v>200</v>
      </c>
      <c r="F139" s="208" t="s">
        <v>201</v>
      </c>
      <c r="G139" s="209" t="s">
        <v>202</v>
      </c>
      <c r="H139" s="210">
        <v>24</v>
      </c>
      <c r="I139" s="211"/>
      <c r="J139" s="212">
        <f>ROUND(I139*H139,2)</f>
        <v>0</v>
      </c>
      <c r="K139" s="208" t="s">
        <v>132</v>
      </c>
      <c r="L139" s="46"/>
      <c r="M139" s="213" t="s">
        <v>19</v>
      </c>
      <c r="N139" s="214" t="s">
        <v>46</v>
      </c>
      <c r="O139" s="86"/>
      <c r="P139" s="215">
        <f>O139*H139</f>
        <v>0</v>
      </c>
      <c r="Q139" s="215">
        <v>0.00029</v>
      </c>
      <c r="R139" s="215">
        <f>Q139*H139</f>
        <v>0.00696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180</v>
      </c>
      <c r="AT139" s="217" t="s">
        <v>128</v>
      </c>
      <c r="AU139" s="217" t="s">
        <v>85</v>
      </c>
      <c r="AY139" s="19" t="s">
        <v>125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83</v>
      </c>
      <c r="BK139" s="218">
        <f>ROUND(I139*H139,2)</f>
        <v>0</v>
      </c>
      <c r="BL139" s="19" t="s">
        <v>180</v>
      </c>
      <c r="BM139" s="217" t="s">
        <v>203</v>
      </c>
    </row>
    <row r="140" s="2" customFormat="1">
      <c r="A140" s="40"/>
      <c r="B140" s="41"/>
      <c r="C140" s="42"/>
      <c r="D140" s="219" t="s">
        <v>134</v>
      </c>
      <c r="E140" s="42"/>
      <c r="F140" s="220" t="s">
        <v>204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134</v>
      </c>
      <c r="AU140" s="19" t="s">
        <v>85</v>
      </c>
    </row>
    <row r="141" s="2" customFormat="1">
      <c r="A141" s="40"/>
      <c r="B141" s="41"/>
      <c r="C141" s="42"/>
      <c r="D141" s="224" t="s">
        <v>136</v>
      </c>
      <c r="E141" s="42"/>
      <c r="F141" s="225" t="s">
        <v>205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136</v>
      </c>
      <c r="AU141" s="19" t="s">
        <v>85</v>
      </c>
    </row>
    <row r="142" s="13" customFormat="1">
      <c r="A142" s="13"/>
      <c r="B142" s="226"/>
      <c r="C142" s="227"/>
      <c r="D142" s="219" t="s">
        <v>138</v>
      </c>
      <c r="E142" s="228" t="s">
        <v>19</v>
      </c>
      <c r="F142" s="229" t="s">
        <v>444</v>
      </c>
      <c r="G142" s="227"/>
      <c r="H142" s="228" t="s">
        <v>19</v>
      </c>
      <c r="I142" s="230"/>
      <c r="J142" s="227"/>
      <c r="K142" s="227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138</v>
      </c>
      <c r="AU142" s="235" t="s">
        <v>85</v>
      </c>
      <c r="AV142" s="13" t="s">
        <v>83</v>
      </c>
      <c r="AW142" s="13" t="s">
        <v>36</v>
      </c>
      <c r="AX142" s="13" t="s">
        <v>75</v>
      </c>
      <c r="AY142" s="235" t="s">
        <v>125</v>
      </c>
    </row>
    <row r="143" s="14" customFormat="1">
      <c r="A143" s="14"/>
      <c r="B143" s="236"/>
      <c r="C143" s="237"/>
      <c r="D143" s="219" t="s">
        <v>138</v>
      </c>
      <c r="E143" s="238" t="s">
        <v>19</v>
      </c>
      <c r="F143" s="239" t="s">
        <v>211</v>
      </c>
      <c r="G143" s="237"/>
      <c r="H143" s="240">
        <v>24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138</v>
      </c>
      <c r="AU143" s="246" t="s">
        <v>85</v>
      </c>
      <c r="AV143" s="14" t="s">
        <v>85</v>
      </c>
      <c r="AW143" s="14" t="s">
        <v>36</v>
      </c>
      <c r="AX143" s="14" t="s">
        <v>75</v>
      </c>
      <c r="AY143" s="246" t="s">
        <v>125</v>
      </c>
    </row>
    <row r="144" s="15" customFormat="1">
      <c r="A144" s="15"/>
      <c r="B144" s="247"/>
      <c r="C144" s="248"/>
      <c r="D144" s="219" t="s">
        <v>138</v>
      </c>
      <c r="E144" s="249" t="s">
        <v>19</v>
      </c>
      <c r="F144" s="250" t="s">
        <v>141</v>
      </c>
      <c r="G144" s="248"/>
      <c r="H144" s="251">
        <v>24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7" t="s">
        <v>138</v>
      </c>
      <c r="AU144" s="257" t="s">
        <v>85</v>
      </c>
      <c r="AV144" s="15" t="s">
        <v>133</v>
      </c>
      <c r="AW144" s="15" t="s">
        <v>36</v>
      </c>
      <c r="AX144" s="15" t="s">
        <v>83</v>
      </c>
      <c r="AY144" s="257" t="s">
        <v>125</v>
      </c>
    </row>
    <row r="145" s="12" customFormat="1" ht="22.8" customHeight="1">
      <c r="A145" s="12"/>
      <c r="B145" s="190"/>
      <c r="C145" s="191"/>
      <c r="D145" s="192" t="s">
        <v>74</v>
      </c>
      <c r="E145" s="204" t="s">
        <v>206</v>
      </c>
      <c r="F145" s="204" t="s">
        <v>207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SUM(P146:P162)</f>
        <v>0</v>
      </c>
      <c r="Q145" s="198"/>
      <c r="R145" s="199">
        <f>SUM(R146:R162)</f>
        <v>0.115379</v>
      </c>
      <c r="S145" s="198"/>
      <c r="T145" s="200">
        <f>SUM(T146:T162)</f>
        <v>0.1310866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85</v>
      </c>
      <c r="AT145" s="202" t="s">
        <v>74</v>
      </c>
      <c r="AU145" s="202" t="s">
        <v>83</v>
      </c>
      <c r="AY145" s="201" t="s">
        <v>125</v>
      </c>
      <c r="BK145" s="203">
        <f>SUM(BK146:BK162)</f>
        <v>0</v>
      </c>
    </row>
    <row r="146" s="2" customFormat="1" ht="16.5" customHeight="1">
      <c r="A146" s="40"/>
      <c r="B146" s="41"/>
      <c r="C146" s="206" t="s">
        <v>8</v>
      </c>
      <c r="D146" s="206" t="s">
        <v>128</v>
      </c>
      <c r="E146" s="207" t="s">
        <v>208</v>
      </c>
      <c r="F146" s="208" t="s">
        <v>209</v>
      </c>
      <c r="G146" s="209" t="s">
        <v>210</v>
      </c>
      <c r="H146" s="210">
        <v>211.43000000000001</v>
      </c>
      <c r="I146" s="211"/>
      <c r="J146" s="212">
        <f>ROUND(I146*H146,2)</f>
        <v>0</v>
      </c>
      <c r="K146" s="208" t="s">
        <v>132</v>
      </c>
      <c r="L146" s="46"/>
      <c r="M146" s="213" t="s">
        <v>19</v>
      </c>
      <c r="N146" s="214" t="s">
        <v>46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180</v>
      </c>
      <c r="AT146" s="217" t="s">
        <v>128</v>
      </c>
      <c r="AU146" s="217" t="s">
        <v>85</v>
      </c>
      <c r="AY146" s="19" t="s">
        <v>125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83</v>
      </c>
      <c r="BK146" s="218">
        <f>ROUND(I146*H146,2)</f>
        <v>0</v>
      </c>
      <c r="BL146" s="19" t="s">
        <v>180</v>
      </c>
      <c r="BM146" s="217" t="s">
        <v>211</v>
      </c>
    </row>
    <row r="147" s="2" customFormat="1">
      <c r="A147" s="40"/>
      <c r="B147" s="41"/>
      <c r="C147" s="42"/>
      <c r="D147" s="219" t="s">
        <v>134</v>
      </c>
      <c r="E147" s="42"/>
      <c r="F147" s="220" t="s">
        <v>212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134</v>
      </c>
      <c r="AU147" s="19" t="s">
        <v>85</v>
      </c>
    </row>
    <row r="148" s="2" customFormat="1">
      <c r="A148" s="40"/>
      <c r="B148" s="41"/>
      <c r="C148" s="42"/>
      <c r="D148" s="224" t="s">
        <v>136</v>
      </c>
      <c r="E148" s="42"/>
      <c r="F148" s="225" t="s">
        <v>213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136</v>
      </c>
      <c r="AU148" s="19" t="s">
        <v>85</v>
      </c>
    </row>
    <row r="149" s="14" customFormat="1">
      <c r="A149" s="14"/>
      <c r="B149" s="236"/>
      <c r="C149" s="237"/>
      <c r="D149" s="219" t="s">
        <v>138</v>
      </c>
      <c r="E149" s="238" t="s">
        <v>19</v>
      </c>
      <c r="F149" s="239" t="s">
        <v>445</v>
      </c>
      <c r="G149" s="237"/>
      <c r="H149" s="240">
        <v>211.43000000000001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138</v>
      </c>
      <c r="AU149" s="246" t="s">
        <v>85</v>
      </c>
      <c r="AV149" s="14" t="s">
        <v>85</v>
      </c>
      <c r="AW149" s="14" t="s">
        <v>36</v>
      </c>
      <c r="AX149" s="14" t="s">
        <v>75</v>
      </c>
      <c r="AY149" s="246" t="s">
        <v>125</v>
      </c>
    </row>
    <row r="150" s="15" customFormat="1">
      <c r="A150" s="15"/>
      <c r="B150" s="247"/>
      <c r="C150" s="248"/>
      <c r="D150" s="219" t="s">
        <v>138</v>
      </c>
      <c r="E150" s="249" t="s">
        <v>19</v>
      </c>
      <c r="F150" s="250" t="s">
        <v>141</v>
      </c>
      <c r="G150" s="248"/>
      <c r="H150" s="251">
        <v>211.43000000000001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7" t="s">
        <v>138</v>
      </c>
      <c r="AU150" s="257" t="s">
        <v>85</v>
      </c>
      <c r="AV150" s="15" t="s">
        <v>133</v>
      </c>
      <c r="AW150" s="15" t="s">
        <v>36</v>
      </c>
      <c r="AX150" s="15" t="s">
        <v>83</v>
      </c>
      <c r="AY150" s="257" t="s">
        <v>125</v>
      </c>
    </row>
    <row r="151" s="2" customFormat="1" ht="16.5" customHeight="1">
      <c r="A151" s="40"/>
      <c r="B151" s="41"/>
      <c r="C151" s="258" t="s">
        <v>214</v>
      </c>
      <c r="D151" s="258" t="s">
        <v>215</v>
      </c>
      <c r="E151" s="259" t="s">
        <v>216</v>
      </c>
      <c r="F151" s="260" t="s">
        <v>217</v>
      </c>
      <c r="G151" s="261" t="s">
        <v>218</v>
      </c>
      <c r="H151" s="262">
        <v>93.028999999999996</v>
      </c>
      <c r="I151" s="263"/>
      <c r="J151" s="264">
        <f>ROUND(I151*H151,2)</f>
        <v>0</v>
      </c>
      <c r="K151" s="260" t="s">
        <v>132</v>
      </c>
      <c r="L151" s="265"/>
      <c r="M151" s="266" t="s">
        <v>19</v>
      </c>
      <c r="N151" s="267" t="s">
        <v>46</v>
      </c>
      <c r="O151" s="86"/>
      <c r="P151" s="215">
        <f>O151*H151</f>
        <v>0</v>
      </c>
      <c r="Q151" s="215">
        <v>0.001</v>
      </c>
      <c r="R151" s="215">
        <f>Q151*H151</f>
        <v>0.093029000000000001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219</v>
      </c>
      <c r="AT151" s="217" t="s">
        <v>215</v>
      </c>
      <c r="AU151" s="217" t="s">
        <v>85</v>
      </c>
      <c r="AY151" s="19" t="s">
        <v>125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83</v>
      </c>
      <c r="BK151" s="218">
        <f>ROUND(I151*H151,2)</f>
        <v>0</v>
      </c>
      <c r="BL151" s="19" t="s">
        <v>180</v>
      </c>
      <c r="BM151" s="217" t="s">
        <v>220</v>
      </c>
    </row>
    <row r="152" s="2" customFormat="1">
      <c r="A152" s="40"/>
      <c r="B152" s="41"/>
      <c r="C152" s="42"/>
      <c r="D152" s="219" t="s">
        <v>134</v>
      </c>
      <c r="E152" s="42"/>
      <c r="F152" s="220" t="s">
        <v>217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134</v>
      </c>
      <c r="AU152" s="19" t="s">
        <v>85</v>
      </c>
    </row>
    <row r="153" s="14" customFormat="1">
      <c r="A153" s="14"/>
      <c r="B153" s="236"/>
      <c r="C153" s="237"/>
      <c r="D153" s="219" t="s">
        <v>138</v>
      </c>
      <c r="E153" s="238" t="s">
        <v>19</v>
      </c>
      <c r="F153" s="239" t="s">
        <v>446</v>
      </c>
      <c r="G153" s="237"/>
      <c r="H153" s="240">
        <v>93.028999999999996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138</v>
      </c>
      <c r="AU153" s="246" t="s">
        <v>85</v>
      </c>
      <c r="AV153" s="14" t="s">
        <v>85</v>
      </c>
      <c r="AW153" s="14" t="s">
        <v>36</v>
      </c>
      <c r="AX153" s="14" t="s">
        <v>75</v>
      </c>
      <c r="AY153" s="246" t="s">
        <v>125</v>
      </c>
    </row>
    <row r="154" s="15" customFormat="1">
      <c r="A154" s="15"/>
      <c r="B154" s="247"/>
      <c r="C154" s="248"/>
      <c r="D154" s="219" t="s">
        <v>138</v>
      </c>
      <c r="E154" s="249" t="s">
        <v>19</v>
      </c>
      <c r="F154" s="250" t="s">
        <v>141</v>
      </c>
      <c r="G154" s="248"/>
      <c r="H154" s="251">
        <v>93.028999999999996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7" t="s">
        <v>138</v>
      </c>
      <c r="AU154" s="257" t="s">
        <v>85</v>
      </c>
      <c r="AV154" s="15" t="s">
        <v>133</v>
      </c>
      <c r="AW154" s="15" t="s">
        <v>36</v>
      </c>
      <c r="AX154" s="15" t="s">
        <v>83</v>
      </c>
      <c r="AY154" s="257" t="s">
        <v>125</v>
      </c>
    </row>
    <row r="155" s="2" customFormat="1" ht="16.5" customHeight="1">
      <c r="A155" s="40"/>
      <c r="B155" s="41"/>
      <c r="C155" s="258" t="s">
        <v>175</v>
      </c>
      <c r="D155" s="258" t="s">
        <v>215</v>
      </c>
      <c r="E155" s="259" t="s">
        <v>222</v>
      </c>
      <c r="F155" s="260" t="s">
        <v>223</v>
      </c>
      <c r="G155" s="261" t="s">
        <v>202</v>
      </c>
      <c r="H155" s="262">
        <v>149</v>
      </c>
      <c r="I155" s="263"/>
      <c r="J155" s="264">
        <f>ROUND(I155*H155,2)</f>
        <v>0</v>
      </c>
      <c r="K155" s="260" t="s">
        <v>132</v>
      </c>
      <c r="L155" s="265"/>
      <c r="M155" s="266" t="s">
        <v>19</v>
      </c>
      <c r="N155" s="267" t="s">
        <v>46</v>
      </c>
      <c r="O155" s="86"/>
      <c r="P155" s="215">
        <f>O155*H155</f>
        <v>0</v>
      </c>
      <c r="Q155" s="215">
        <v>0.00014999999999999999</v>
      </c>
      <c r="R155" s="215">
        <f>Q155*H155</f>
        <v>0.022349999999999998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219</v>
      </c>
      <c r="AT155" s="217" t="s">
        <v>215</v>
      </c>
      <c r="AU155" s="217" t="s">
        <v>85</v>
      </c>
      <c r="AY155" s="19" t="s">
        <v>125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83</v>
      </c>
      <c r="BK155" s="218">
        <f>ROUND(I155*H155,2)</f>
        <v>0</v>
      </c>
      <c r="BL155" s="19" t="s">
        <v>180</v>
      </c>
      <c r="BM155" s="217" t="s">
        <v>224</v>
      </c>
    </row>
    <row r="156" s="2" customFormat="1">
      <c r="A156" s="40"/>
      <c r="B156" s="41"/>
      <c r="C156" s="42"/>
      <c r="D156" s="219" t="s">
        <v>134</v>
      </c>
      <c r="E156" s="42"/>
      <c r="F156" s="220" t="s">
        <v>223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134</v>
      </c>
      <c r="AU156" s="19" t="s">
        <v>85</v>
      </c>
    </row>
    <row r="157" s="2" customFormat="1" ht="16.5" customHeight="1">
      <c r="A157" s="40"/>
      <c r="B157" s="41"/>
      <c r="C157" s="206" t="s">
        <v>225</v>
      </c>
      <c r="D157" s="206" t="s">
        <v>128</v>
      </c>
      <c r="E157" s="207" t="s">
        <v>226</v>
      </c>
      <c r="F157" s="208" t="s">
        <v>227</v>
      </c>
      <c r="G157" s="209" t="s">
        <v>210</v>
      </c>
      <c r="H157" s="210">
        <v>211.43000000000001</v>
      </c>
      <c r="I157" s="211"/>
      <c r="J157" s="212">
        <f>ROUND(I157*H157,2)</f>
        <v>0</v>
      </c>
      <c r="K157" s="208" t="s">
        <v>132</v>
      </c>
      <c r="L157" s="46"/>
      <c r="M157" s="213" t="s">
        <v>19</v>
      </c>
      <c r="N157" s="214" t="s">
        <v>46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0.00062</v>
      </c>
      <c r="T157" s="216">
        <f>S157*H157</f>
        <v>0.1310866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180</v>
      </c>
      <c r="AT157" s="217" t="s">
        <v>128</v>
      </c>
      <c r="AU157" s="217" t="s">
        <v>85</v>
      </c>
      <c r="AY157" s="19" t="s">
        <v>125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83</v>
      </c>
      <c r="BK157" s="218">
        <f>ROUND(I157*H157,2)</f>
        <v>0</v>
      </c>
      <c r="BL157" s="19" t="s">
        <v>180</v>
      </c>
      <c r="BM157" s="217" t="s">
        <v>228</v>
      </c>
    </row>
    <row r="158" s="2" customFormat="1">
      <c r="A158" s="40"/>
      <c r="B158" s="41"/>
      <c r="C158" s="42"/>
      <c r="D158" s="219" t="s">
        <v>134</v>
      </c>
      <c r="E158" s="42"/>
      <c r="F158" s="220" t="s">
        <v>229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134</v>
      </c>
      <c r="AU158" s="19" t="s">
        <v>85</v>
      </c>
    </row>
    <row r="159" s="2" customFormat="1">
      <c r="A159" s="40"/>
      <c r="B159" s="41"/>
      <c r="C159" s="42"/>
      <c r="D159" s="224" t="s">
        <v>136</v>
      </c>
      <c r="E159" s="42"/>
      <c r="F159" s="225" t="s">
        <v>230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136</v>
      </c>
      <c r="AU159" s="19" t="s">
        <v>85</v>
      </c>
    </row>
    <row r="160" s="2" customFormat="1" ht="16.5" customHeight="1">
      <c r="A160" s="40"/>
      <c r="B160" s="41"/>
      <c r="C160" s="206" t="s">
        <v>180</v>
      </c>
      <c r="D160" s="206" t="s">
        <v>128</v>
      </c>
      <c r="E160" s="207" t="s">
        <v>232</v>
      </c>
      <c r="F160" s="208" t="s">
        <v>233</v>
      </c>
      <c r="G160" s="209" t="s">
        <v>163</v>
      </c>
      <c r="H160" s="210">
        <v>0.11500000000000001</v>
      </c>
      <c r="I160" s="211"/>
      <c r="J160" s="212">
        <f>ROUND(I160*H160,2)</f>
        <v>0</v>
      </c>
      <c r="K160" s="208" t="s">
        <v>132</v>
      </c>
      <c r="L160" s="46"/>
      <c r="M160" s="213" t="s">
        <v>19</v>
      </c>
      <c r="N160" s="214" t="s">
        <v>46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180</v>
      </c>
      <c r="AT160" s="217" t="s">
        <v>128</v>
      </c>
      <c r="AU160" s="217" t="s">
        <v>85</v>
      </c>
      <c r="AY160" s="19" t="s">
        <v>125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83</v>
      </c>
      <c r="BK160" s="218">
        <f>ROUND(I160*H160,2)</f>
        <v>0</v>
      </c>
      <c r="BL160" s="19" t="s">
        <v>180</v>
      </c>
      <c r="BM160" s="217" t="s">
        <v>219</v>
      </c>
    </row>
    <row r="161" s="2" customFormat="1">
      <c r="A161" s="40"/>
      <c r="B161" s="41"/>
      <c r="C161" s="42"/>
      <c r="D161" s="219" t="s">
        <v>134</v>
      </c>
      <c r="E161" s="42"/>
      <c r="F161" s="220" t="s">
        <v>234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134</v>
      </c>
      <c r="AU161" s="19" t="s">
        <v>85</v>
      </c>
    </row>
    <row r="162" s="2" customFormat="1">
      <c r="A162" s="40"/>
      <c r="B162" s="41"/>
      <c r="C162" s="42"/>
      <c r="D162" s="224" t="s">
        <v>136</v>
      </c>
      <c r="E162" s="42"/>
      <c r="F162" s="225" t="s">
        <v>235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136</v>
      </c>
      <c r="AU162" s="19" t="s">
        <v>85</v>
      </c>
    </row>
    <row r="163" s="12" customFormat="1" ht="22.8" customHeight="1">
      <c r="A163" s="12"/>
      <c r="B163" s="190"/>
      <c r="C163" s="191"/>
      <c r="D163" s="192" t="s">
        <v>74</v>
      </c>
      <c r="E163" s="204" t="s">
        <v>236</v>
      </c>
      <c r="F163" s="204" t="s">
        <v>237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SUM(P164:P168)</f>
        <v>0</v>
      </c>
      <c r="Q163" s="198"/>
      <c r="R163" s="199">
        <f>SUM(R164:R168)</f>
        <v>0.040319369999999993</v>
      </c>
      <c r="S163" s="198"/>
      <c r="T163" s="200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85</v>
      </c>
      <c r="AT163" s="202" t="s">
        <v>74</v>
      </c>
      <c r="AU163" s="202" t="s">
        <v>83</v>
      </c>
      <c r="AY163" s="201" t="s">
        <v>125</v>
      </c>
      <c r="BK163" s="203">
        <f>SUM(BK164:BK168)</f>
        <v>0</v>
      </c>
    </row>
    <row r="164" s="2" customFormat="1" ht="16.5" customHeight="1">
      <c r="A164" s="40"/>
      <c r="B164" s="41"/>
      <c r="C164" s="206" t="s">
        <v>238</v>
      </c>
      <c r="D164" s="206" t="s">
        <v>128</v>
      </c>
      <c r="E164" s="207" t="s">
        <v>239</v>
      </c>
      <c r="F164" s="208" t="s">
        <v>240</v>
      </c>
      <c r="G164" s="209" t="s">
        <v>241</v>
      </c>
      <c r="H164" s="210">
        <v>21.332999999999998</v>
      </c>
      <c r="I164" s="211"/>
      <c r="J164" s="212">
        <f>ROUND(I164*H164,2)</f>
        <v>0</v>
      </c>
      <c r="K164" s="208" t="s">
        <v>132</v>
      </c>
      <c r="L164" s="46"/>
      <c r="M164" s="213" t="s">
        <v>19</v>
      </c>
      <c r="N164" s="214" t="s">
        <v>46</v>
      </c>
      <c r="O164" s="86"/>
      <c r="P164" s="215">
        <f>O164*H164</f>
        <v>0</v>
      </c>
      <c r="Q164" s="215">
        <v>0.00189</v>
      </c>
      <c r="R164" s="215">
        <f>Q164*H164</f>
        <v>0.040319369999999993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180</v>
      </c>
      <c r="AT164" s="217" t="s">
        <v>128</v>
      </c>
      <c r="AU164" s="217" t="s">
        <v>85</v>
      </c>
      <c r="AY164" s="19" t="s">
        <v>125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83</v>
      </c>
      <c r="BK164" s="218">
        <f>ROUND(I164*H164,2)</f>
        <v>0</v>
      </c>
      <c r="BL164" s="19" t="s">
        <v>180</v>
      </c>
      <c r="BM164" s="217" t="s">
        <v>447</v>
      </c>
    </row>
    <row r="165" s="2" customFormat="1">
      <c r="A165" s="40"/>
      <c r="B165" s="41"/>
      <c r="C165" s="42"/>
      <c r="D165" s="219" t="s">
        <v>134</v>
      </c>
      <c r="E165" s="42"/>
      <c r="F165" s="220" t="s">
        <v>243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134</v>
      </c>
      <c r="AU165" s="19" t="s">
        <v>85</v>
      </c>
    </row>
    <row r="166" s="2" customFormat="1">
      <c r="A166" s="40"/>
      <c r="B166" s="41"/>
      <c r="C166" s="42"/>
      <c r="D166" s="224" t="s">
        <v>136</v>
      </c>
      <c r="E166" s="42"/>
      <c r="F166" s="225" t="s">
        <v>244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136</v>
      </c>
      <c r="AU166" s="19" t="s">
        <v>85</v>
      </c>
    </row>
    <row r="167" s="13" customFormat="1">
      <c r="A167" s="13"/>
      <c r="B167" s="226"/>
      <c r="C167" s="227"/>
      <c r="D167" s="219" t="s">
        <v>138</v>
      </c>
      <c r="E167" s="228" t="s">
        <v>19</v>
      </c>
      <c r="F167" s="229" t="s">
        <v>245</v>
      </c>
      <c r="G167" s="227"/>
      <c r="H167" s="228" t="s">
        <v>19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138</v>
      </c>
      <c r="AU167" s="235" t="s">
        <v>85</v>
      </c>
      <c r="AV167" s="13" t="s">
        <v>83</v>
      </c>
      <c r="AW167" s="13" t="s">
        <v>36</v>
      </c>
      <c r="AX167" s="13" t="s">
        <v>75</v>
      </c>
      <c r="AY167" s="235" t="s">
        <v>125</v>
      </c>
    </row>
    <row r="168" s="14" customFormat="1">
      <c r="A168" s="14"/>
      <c r="B168" s="236"/>
      <c r="C168" s="237"/>
      <c r="D168" s="219" t="s">
        <v>138</v>
      </c>
      <c r="E168" s="238" t="s">
        <v>19</v>
      </c>
      <c r="F168" s="239" t="s">
        <v>448</v>
      </c>
      <c r="G168" s="237"/>
      <c r="H168" s="240">
        <v>21.332999999999998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138</v>
      </c>
      <c r="AU168" s="246" t="s">
        <v>85</v>
      </c>
      <c r="AV168" s="14" t="s">
        <v>85</v>
      </c>
      <c r="AW168" s="14" t="s">
        <v>36</v>
      </c>
      <c r="AX168" s="14" t="s">
        <v>83</v>
      </c>
      <c r="AY168" s="246" t="s">
        <v>125</v>
      </c>
    </row>
    <row r="169" s="12" customFormat="1" ht="22.8" customHeight="1">
      <c r="A169" s="12"/>
      <c r="B169" s="190"/>
      <c r="C169" s="191"/>
      <c r="D169" s="192" t="s">
        <v>74</v>
      </c>
      <c r="E169" s="204" t="s">
        <v>247</v>
      </c>
      <c r="F169" s="204" t="s">
        <v>248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SUM(P170:P250)</f>
        <v>0</v>
      </c>
      <c r="Q169" s="198"/>
      <c r="R169" s="199">
        <f>SUM(R170:R250)</f>
        <v>2.3714170000000006</v>
      </c>
      <c r="S169" s="198"/>
      <c r="T169" s="200">
        <f>SUM(T170:T250)</f>
        <v>0.87821899999999986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85</v>
      </c>
      <c r="AT169" s="202" t="s">
        <v>74</v>
      </c>
      <c r="AU169" s="202" t="s">
        <v>83</v>
      </c>
      <c r="AY169" s="201" t="s">
        <v>125</v>
      </c>
      <c r="BK169" s="203">
        <f>SUM(BK170:BK250)</f>
        <v>0</v>
      </c>
    </row>
    <row r="170" s="2" customFormat="1" ht="16.5" customHeight="1">
      <c r="A170" s="40"/>
      <c r="B170" s="41"/>
      <c r="C170" s="206" t="s">
        <v>186</v>
      </c>
      <c r="D170" s="206" t="s">
        <v>128</v>
      </c>
      <c r="E170" s="207" t="s">
        <v>449</v>
      </c>
      <c r="F170" s="208" t="s">
        <v>450</v>
      </c>
      <c r="G170" s="209" t="s">
        <v>131</v>
      </c>
      <c r="H170" s="210">
        <v>12</v>
      </c>
      <c r="I170" s="211"/>
      <c r="J170" s="212">
        <f>ROUND(I170*H170,2)</f>
        <v>0</v>
      </c>
      <c r="K170" s="208" t="s">
        <v>132</v>
      </c>
      <c r="L170" s="46"/>
      <c r="M170" s="213" t="s">
        <v>19</v>
      </c>
      <c r="N170" s="214" t="s">
        <v>46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0.00594</v>
      </c>
      <c r="T170" s="216">
        <f>S170*H170</f>
        <v>0.071279999999999996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180</v>
      </c>
      <c r="AT170" s="217" t="s">
        <v>128</v>
      </c>
      <c r="AU170" s="217" t="s">
        <v>85</v>
      </c>
      <c r="AY170" s="19" t="s">
        <v>125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83</v>
      </c>
      <c r="BK170" s="218">
        <f>ROUND(I170*H170,2)</f>
        <v>0</v>
      </c>
      <c r="BL170" s="19" t="s">
        <v>180</v>
      </c>
      <c r="BM170" s="217" t="s">
        <v>451</v>
      </c>
    </row>
    <row r="171" s="2" customFormat="1">
      <c r="A171" s="40"/>
      <c r="B171" s="41"/>
      <c r="C171" s="42"/>
      <c r="D171" s="219" t="s">
        <v>134</v>
      </c>
      <c r="E171" s="42"/>
      <c r="F171" s="220" t="s">
        <v>452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134</v>
      </c>
      <c r="AU171" s="19" t="s">
        <v>85</v>
      </c>
    </row>
    <row r="172" s="2" customFormat="1">
      <c r="A172" s="40"/>
      <c r="B172" s="41"/>
      <c r="C172" s="42"/>
      <c r="D172" s="224" t="s">
        <v>136</v>
      </c>
      <c r="E172" s="42"/>
      <c r="F172" s="225" t="s">
        <v>453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136</v>
      </c>
      <c r="AU172" s="19" t="s">
        <v>85</v>
      </c>
    </row>
    <row r="173" s="13" customFormat="1">
      <c r="A173" s="13"/>
      <c r="B173" s="226"/>
      <c r="C173" s="227"/>
      <c r="D173" s="219" t="s">
        <v>138</v>
      </c>
      <c r="E173" s="228" t="s">
        <v>19</v>
      </c>
      <c r="F173" s="229" t="s">
        <v>454</v>
      </c>
      <c r="G173" s="227"/>
      <c r="H173" s="228" t="s">
        <v>19</v>
      </c>
      <c r="I173" s="230"/>
      <c r="J173" s="227"/>
      <c r="K173" s="227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138</v>
      </c>
      <c r="AU173" s="235" t="s">
        <v>85</v>
      </c>
      <c r="AV173" s="13" t="s">
        <v>83</v>
      </c>
      <c r="AW173" s="13" t="s">
        <v>36</v>
      </c>
      <c r="AX173" s="13" t="s">
        <v>75</v>
      </c>
      <c r="AY173" s="235" t="s">
        <v>125</v>
      </c>
    </row>
    <row r="174" s="14" customFormat="1">
      <c r="A174" s="14"/>
      <c r="B174" s="236"/>
      <c r="C174" s="237"/>
      <c r="D174" s="219" t="s">
        <v>138</v>
      </c>
      <c r="E174" s="238" t="s">
        <v>19</v>
      </c>
      <c r="F174" s="239" t="s">
        <v>455</v>
      </c>
      <c r="G174" s="237"/>
      <c r="H174" s="240">
        <v>12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138</v>
      </c>
      <c r="AU174" s="246" t="s">
        <v>85</v>
      </c>
      <c r="AV174" s="14" t="s">
        <v>85</v>
      </c>
      <c r="AW174" s="14" t="s">
        <v>36</v>
      </c>
      <c r="AX174" s="14" t="s">
        <v>83</v>
      </c>
      <c r="AY174" s="246" t="s">
        <v>125</v>
      </c>
    </row>
    <row r="175" s="2" customFormat="1" ht="16.5" customHeight="1">
      <c r="A175" s="40"/>
      <c r="B175" s="41"/>
      <c r="C175" s="206" t="s">
        <v>255</v>
      </c>
      <c r="D175" s="206" t="s">
        <v>128</v>
      </c>
      <c r="E175" s="207" t="s">
        <v>265</v>
      </c>
      <c r="F175" s="208" t="s">
        <v>266</v>
      </c>
      <c r="G175" s="209" t="s">
        <v>210</v>
      </c>
      <c r="H175" s="210">
        <v>87.349999999999994</v>
      </c>
      <c r="I175" s="211"/>
      <c r="J175" s="212">
        <f>ROUND(I175*H175,2)</f>
        <v>0</v>
      </c>
      <c r="K175" s="208" t="s">
        <v>132</v>
      </c>
      <c r="L175" s="46"/>
      <c r="M175" s="213" t="s">
        <v>19</v>
      </c>
      <c r="N175" s="214" t="s">
        <v>46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0.0033800000000000002</v>
      </c>
      <c r="T175" s="216">
        <f>S175*H175</f>
        <v>0.29524299999999998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180</v>
      </c>
      <c r="AT175" s="217" t="s">
        <v>128</v>
      </c>
      <c r="AU175" s="217" t="s">
        <v>85</v>
      </c>
      <c r="AY175" s="19" t="s">
        <v>125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83</v>
      </c>
      <c r="BK175" s="218">
        <f>ROUND(I175*H175,2)</f>
        <v>0</v>
      </c>
      <c r="BL175" s="19" t="s">
        <v>180</v>
      </c>
      <c r="BM175" s="217" t="s">
        <v>251</v>
      </c>
    </row>
    <row r="176" s="2" customFormat="1">
      <c r="A176" s="40"/>
      <c r="B176" s="41"/>
      <c r="C176" s="42"/>
      <c r="D176" s="219" t="s">
        <v>134</v>
      </c>
      <c r="E176" s="42"/>
      <c r="F176" s="220" t="s">
        <v>268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134</v>
      </c>
      <c r="AU176" s="19" t="s">
        <v>85</v>
      </c>
    </row>
    <row r="177" s="2" customFormat="1">
      <c r="A177" s="40"/>
      <c r="B177" s="41"/>
      <c r="C177" s="42"/>
      <c r="D177" s="224" t="s">
        <v>136</v>
      </c>
      <c r="E177" s="42"/>
      <c r="F177" s="225" t="s">
        <v>269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136</v>
      </c>
      <c r="AU177" s="19" t="s">
        <v>85</v>
      </c>
    </row>
    <row r="178" s="14" customFormat="1">
      <c r="A178" s="14"/>
      <c r="B178" s="236"/>
      <c r="C178" s="237"/>
      <c r="D178" s="219" t="s">
        <v>138</v>
      </c>
      <c r="E178" s="238" t="s">
        <v>19</v>
      </c>
      <c r="F178" s="239" t="s">
        <v>456</v>
      </c>
      <c r="G178" s="237"/>
      <c r="H178" s="240">
        <v>87.349999999999994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138</v>
      </c>
      <c r="AU178" s="246" t="s">
        <v>85</v>
      </c>
      <c r="AV178" s="14" t="s">
        <v>85</v>
      </c>
      <c r="AW178" s="14" t="s">
        <v>36</v>
      </c>
      <c r="AX178" s="14" t="s">
        <v>75</v>
      </c>
      <c r="AY178" s="246" t="s">
        <v>125</v>
      </c>
    </row>
    <row r="179" s="15" customFormat="1">
      <c r="A179" s="15"/>
      <c r="B179" s="247"/>
      <c r="C179" s="248"/>
      <c r="D179" s="219" t="s">
        <v>138</v>
      </c>
      <c r="E179" s="249" t="s">
        <v>19</v>
      </c>
      <c r="F179" s="250" t="s">
        <v>141</v>
      </c>
      <c r="G179" s="248"/>
      <c r="H179" s="251">
        <v>87.349999999999994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7" t="s">
        <v>138</v>
      </c>
      <c r="AU179" s="257" t="s">
        <v>85</v>
      </c>
      <c r="AV179" s="15" t="s">
        <v>133</v>
      </c>
      <c r="AW179" s="15" t="s">
        <v>36</v>
      </c>
      <c r="AX179" s="15" t="s">
        <v>83</v>
      </c>
      <c r="AY179" s="257" t="s">
        <v>125</v>
      </c>
    </row>
    <row r="180" s="2" customFormat="1" ht="16.5" customHeight="1">
      <c r="A180" s="40"/>
      <c r="B180" s="41"/>
      <c r="C180" s="206" t="s">
        <v>192</v>
      </c>
      <c r="D180" s="206" t="s">
        <v>128</v>
      </c>
      <c r="E180" s="207" t="s">
        <v>270</v>
      </c>
      <c r="F180" s="208" t="s">
        <v>271</v>
      </c>
      <c r="G180" s="209" t="s">
        <v>210</v>
      </c>
      <c r="H180" s="210">
        <v>93.599999999999994</v>
      </c>
      <c r="I180" s="211"/>
      <c r="J180" s="212">
        <f>ROUND(I180*H180,2)</f>
        <v>0</v>
      </c>
      <c r="K180" s="208" t="s">
        <v>132</v>
      </c>
      <c r="L180" s="46"/>
      <c r="M180" s="213" t="s">
        <v>19</v>
      </c>
      <c r="N180" s="214" t="s">
        <v>46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0.0033800000000000002</v>
      </c>
      <c r="T180" s="216">
        <f>S180*H180</f>
        <v>0.31636799999999998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180</v>
      </c>
      <c r="AT180" s="217" t="s">
        <v>128</v>
      </c>
      <c r="AU180" s="217" t="s">
        <v>85</v>
      </c>
      <c r="AY180" s="19" t="s">
        <v>125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83</v>
      </c>
      <c r="BK180" s="218">
        <f>ROUND(I180*H180,2)</f>
        <v>0</v>
      </c>
      <c r="BL180" s="19" t="s">
        <v>180</v>
      </c>
      <c r="BM180" s="217" t="s">
        <v>258</v>
      </c>
    </row>
    <row r="181" s="2" customFormat="1">
      <c r="A181" s="40"/>
      <c r="B181" s="41"/>
      <c r="C181" s="42"/>
      <c r="D181" s="219" t="s">
        <v>134</v>
      </c>
      <c r="E181" s="42"/>
      <c r="F181" s="220" t="s">
        <v>273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134</v>
      </c>
      <c r="AU181" s="19" t="s">
        <v>85</v>
      </c>
    </row>
    <row r="182" s="2" customFormat="1">
      <c r="A182" s="40"/>
      <c r="B182" s="41"/>
      <c r="C182" s="42"/>
      <c r="D182" s="224" t="s">
        <v>136</v>
      </c>
      <c r="E182" s="42"/>
      <c r="F182" s="225" t="s">
        <v>274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136</v>
      </c>
      <c r="AU182" s="19" t="s">
        <v>85</v>
      </c>
    </row>
    <row r="183" s="14" customFormat="1">
      <c r="A183" s="14"/>
      <c r="B183" s="236"/>
      <c r="C183" s="237"/>
      <c r="D183" s="219" t="s">
        <v>138</v>
      </c>
      <c r="E183" s="238" t="s">
        <v>19</v>
      </c>
      <c r="F183" s="239" t="s">
        <v>457</v>
      </c>
      <c r="G183" s="237"/>
      <c r="H183" s="240">
        <v>93.599999999999994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6" t="s">
        <v>138</v>
      </c>
      <c r="AU183" s="246" t="s">
        <v>85</v>
      </c>
      <c r="AV183" s="14" t="s">
        <v>85</v>
      </c>
      <c r="AW183" s="14" t="s">
        <v>36</v>
      </c>
      <c r="AX183" s="14" t="s">
        <v>75</v>
      </c>
      <c r="AY183" s="246" t="s">
        <v>125</v>
      </c>
    </row>
    <row r="184" s="15" customFormat="1">
      <c r="A184" s="15"/>
      <c r="B184" s="247"/>
      <c r="C184" s="248"/>
      <c r="D184" s="219" t="s">
        <v>138</v>
      </c>
      <c r="E184" s="249" t="s">
        <v>19</v>
      </c>
      <c r="F184" s="250" t="s">
        <v>141</v>
      </c>
      <c r="G184" s="248"/>
      <c r="H184" s="251">
        <v>93.599999999999994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7" t="s">
        <v>138</v>
      </c>
      <c r="AU184" s="257" t="s">
        <v>85</v>
      </c>
      <c r="AV184" s="15" t="s">
        <v>133</v>
      </c>
      <c r="AW184" s="15" t="s">
        <v>36</v>
      </c>
      <c r="AX184" s="15" t="s">
        <v>83</v>
      </c>
      <c r="AY184" s="257" t="s">
        <v>125</v>
      </c>
    </row>
    <row r="185" s="2" customFormat="1" ht="16.5" customHeight="1">
      <c r="A185" s="40"/>
      <c r="B185" s="41"/>
      <c r="C185" s="206" t="s">
        <v>7</v>
      </c>
      <c r="D185" s="206" t="s">
        <v>128</v>
      </c>
      <c r="E185" s="207" t="s">
        <v>458</v>
      </c>
      <c r="F185" s="208" t="s">
        <v>459</v>
      </c>
      <c r="G185" s="209" t="s">
        <v>210</v>
      </c>
      <c r="H185" s="210">
        <v>41.200000000000003</v>
      </c>
      <c r="I185" s="211"/>
      <c r="J185" s="212">
        <f>ROUND(I185*H185,2)</f>
        <v>0</v>
      </c>
      <c r="K185" s="208" t="s">
        <v>132</v>
      </c>
      <c r="L185" s="46"/>
      <c r="M185" s="213" t="s">
        <v>19</v>
      </c>
      <c r="N185" s="214" t="s">
        <v>46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0.00348</v>
      </c>
      <c r="T185" s="216">
        <f>S185*H185</f>
        <v>0.143376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180</v>
      </c>
      <c r="AT185" s="217" t="s">
        <v>128</v>
      </c>
      <c r="AU185" s="217" t="s">
        <v>85</v>
      </c>
      <c r="AY185" s="19" t="s">
        <v>125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83</v>
      </c>
      <c r="BK185" s="218">
        <f>ROUND(I185*H185,2)</f>
        <v>0</v>
      </c>
      <c r="BL185" s="19" t="s">
        <v>180</v>
      </c>
      <c r="BM185" s="217" t="s">
        <v>262</v>
      </c>
    </row>
    <row r="186" s="2" customFormat="1">
      <c r="A186" s="40"/>
      <c r="B186" s="41"/>
      <c r="C186" s="42"/>
      <c r="D186" s="219" t="s">
        <v>134</v>
      </c>
      <c r="E186" s="42"/>
      <c r="F186" s="220" t="s">
        <v>460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134</v>
      </c>
      <c r="AU186" s="19" t="s">
        <v>85</v>
      </c>
    </row>
    <row r="187" s="2" customFormat="1">
      <c r="A187" s="40"/>
      <c r="B187" s="41"/>
      <c r="C187" s="42"/>
      <c r="D187" s="224" t="s">
        <v>136</v>
      </c>
      <c r="E187" s="42"/>
      <c r="F187" s="225" t="s">
        <v>461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136</v>
      </c>
      <c r="AU187" s="19" t="s">
        <v>85</v>
      </c>
    </row>
    <row r="188" s="14" customFormat="1">
      <c r="A188" s="14"/>
      <c r="B188" s="236"/>
      <c r="C188" s="237"/>
      <c r="D188" s="219" t="s">
        <v>138</v>
      </c>
      <c r="E188" s="238" t="s">
        <v>19</v>
      </c>
      <c r="F188" s="239" t="s">
        <v>462</v>
      </c>
      <c r="G188" s="237"/>
      <c r="H188" s="240">
        <v>41.200000000000003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6" t="s">
        <v>138</v>
      </c>
      <c r="AU188" s="246" t="s">
        <v>85</v>
      </c>
      <c r="AV188" s="14" t="s">
        <v>85</v>
      </c>
      <c r="AW188" s="14" t="s">
        <v>36</v>
      </c>
      <c r="AX188" s="14" t="s">
        <v>75</v>
      </c>
      <c r="AY188" s="246" t="s">
        <v>125</v>
      </c>
    </row>
    <row r="189" s="15" customFormat="1">
      <c r="A189" s="15"/>
      <c r="B189" s="247"/>
      <c r="C189" s="248"/>
      <c r="D189" s="219" t="s">
        <v>138</v>
      </c>
      <c r="E189" s="249" t="s">
        <v>19</v>
      </c>
      <c r="F189" s="250" t="s">
        <v>141</v>
      </c>
      <c r="G189" s="248"/>
      <c r="H189" s="251">
        <v>41.200000000000003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7" t="s">
        <v>138</v>
      </c>
      <c r="AU189" s="257" t="s">
        <v>85</v>
      </c>
      <c r="AV189" s="15" t="s">
        <v>133</v>
      </c>
      <c r="AW189" s="15" t="s">
        <v>36</v>
      </c>
      <c r="AX189" s="15" t="s">
        <v>83</v>
      </c>
      <c r="AY189" s="257" t="s">
        <v>125</v>
      </c>
    </row>
    <row r="190" s="2" customFormat="1" ht="16.5" customHeight="1">
      <c r="A190" s="40"/>
      <c r="B190" s="41"/>
      <c r="C190" s="206" t="s">
        <v>203</v>
      </c>
      <c r="D190" s="206" t="s">
        <v>128</v>
      </c>
      <c r="E190" s="207" t="s">
        <v>291</v>
      </c>
      <c r="F190" s="208" t="s">
        <v>292</v>
      </c>
      <c r="G190" s="209" t="s">
        <v>131</v>
      </c>
      <c r="H190" s="210">
        <v>1354.4670000000001</v>
      </c>
      <c r="I190" s="211"/>
      <c r="J190" s="212">
        <f>ROUND(I190*H190,2)</f>
        <v>0</v>
      </c>
      <c r="K190" s="208" t="s">
        <v>132</v>
      </c>
      <c r="L190" s="46"/>
      <c r="M190" s="213" t="s">
        <v>19</v>
      </c>
      <c r="N190" s="214" t="s">
        <v>46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180</v>
      </c>
      <c r="AT190" s="217" t="s">
        <v>128</v>
      </c>
      <c r="AU190" s="217" t="s">
        <v>85</v>
      </c>
      <c r="AY190" s="19" t="s">
        <v>125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83</v>
      </c>
      <c r="BK190" s="218">
        <f>ROUND(I190*H190,2)</f>
        <v>0</v>
      </c>
      <c r="BL190" s="19" t="s">
        <v>180</v>
      </c>
      <c r="BM190" s="217" t="s">
        <v>267</v>
      </c>
    </row>
    <row r="191" s="2" customFormat="1">
      <c r="A191" s="40"/>
      <c r="B191" s="41"/>
      <c r="C191" s="42"/>
      <c r="D191" s="219" t="s">
        <v>134</v>
      </c>
      <c r="E191" s="42"/>
      <c r="F191" s="220" t="s">
        <v>294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134</v>
      </c>
      <c r="AU191" s="19" t="s">
        <v>85</v>
      </c>
    </row>
    <row r="192" s="2" customFormat="1">
      <c r="A192" s="40"/>
      <c r="B192" s="41"/>
      <c r="C192" s="42"/>
      <c r="D192" s="224" t="s">
        <v>136</v>
      </c>
      <c r="E192" s="42"/>
      <c r="F192" s="225" t="s">
        <v>295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136</v>
      </c>
      <c r="AU192" s="19" t="s">
        <v>85</v>
      </c>
    </row>
    <row r="193" s="14" customFormat="1">
      <c r="A193" s="14"/>
      <c r="B193" s="236"/>
      <c r="C193" s="237"/>
      <c r="D193" s="219" t="s">
        <v>138</v>
      </c>
      <c r="E193" s="238" t="s">
        <v>19</v>
      </c>
      <c r="F193" s="239" t="s">
        <v>463</v>
      </c>
      <c r="G193" s="237"/>
      <c r="H193" s="240">
        <v>1354.4670000000001</v>
      </c>
      <c r="I193" s="241"/>
      <c r="J193" s="237"/>
      <c r="K193" s="237"/>
      <c r="L193" s="242"/>
      <c r="M193" s="243"/>
      <c r="N193" s="244"/>
      <c r="O193" s="244"/>
      <c r="P193" s="244"/>
      <c r="Q193" s="244"/>
      <c r="R193" s="244"/>
      <c r="S193" s="244"/>
      <c r="T193" s="24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6" t="s">
        <v>138</v>
      </c>
      <c r="AU193" s="246" t="s">
        <v>85</v>
      </c>
      <c r="AV193" s="14" t="s">
        <v>85</v>
      </c>
      <c r="AW193" s="14" t="s">
        <v>36</v>
      </c>
      <c r="AX193" s="14" t="s">
        <v>75</v>
      </c>
      <c r="AY193" s="246" t="s">
        <v>125</v>
      </c>
    </row>
    <row r="194" s="15" customFormat="1">
      <c r="A194" s="15"/>
      <c r="B194" s="247"/>
      <c r="C194" s="248"/>
      <c r="D194" s="219" t="s">
        <v>138</v>
      </c>
      <c r="E194" s="249" t="s">
        <v>19</v>
      </c>
      <c r="F194" s="250" t="s">
        <v>141</v>
      </c>
      <c r="G194" s="248"/>
      <c r="H194" s="251">
        <v>1354.4670000000001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7" t="s">
        <v>138</v>
      </c>
      <c r="AU194" s="257" t="s">
        <v>85</v>
      </c>
      <c r="AV194" s="15" t="s">
        <v>133</v>
      </c>
      <c r="AW194" s="15" t="s">
        <v>36</v>
      </c>
      <c r="AX194" s="15" t="s">
        <v>83</v>
      </c>
      <c r="AY194" s="257" t="s">
        <v>125</v>
      </c>
    </row>
    <row r="195" s="2" customFormat="1" ht="16.5" customHeight="1">
      <c r="A195" s="40"/>
      <c r="B195" s="41"/>
      <c r="C195" s="258" t="s">
        <v>276</v>
      </c>
      <c r="D195" s="258" t="s">
        <v>215</v>
      </c>
      <c r="E195" s="259" t="s">
        <v>298</v>
      </c>
      <c r="F195" s="260" t="s">
        <v>299</v>
      </c>
      <c r="G195" s="261" t="s">
        <v>131</v>
      </c>
      <c r="H195" s="262">
        <v>1557.6369999999999</v>
      </c>
      <c r="I195" s="263"/>
      <c r="J195" s="264">
        <f>ROUND(I195*H195,2)</f>
        <v>0</v>
      </c>
      <c r="K195" s="260" t="s">
        <v>132</v>
      </c>
      <c r="L195" s="265"/>
      <c r="M195" s="266" t="s">
        <v>19</v>
      </c>
      <c r="N195" s="267" t="s">
        <v>46</v>
      </c>
      <c r="O195" s="86"/>
      <c r="P195" s="215">
        <f>O195*H195</f>
        <v>0</v>
      </c>
      <c r="Q195" s="215">
        <v>0.00050000000000000001</v>
      </c>
      <c r="R195" s="215">
        <f>Q195*H195</f>
        <v>0.77881849999999997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219</v>
      </c>
      <c r="AT195" s="217" t="s">
        <v>215</v>
      </c>
      <c r="AU195" s="217" t="s">
        <v>85</v>
      </c>
      <c r="AY195" s="19" t="s">
        <v>125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83</v>
      </c>
      <c r="BK195" s="218">
        <f>ROUND(I195*H195,2)</f>
        <v>0</v>
      </c>
      <c r="BL195" s="19" t="s">
        <v>180</v>
      </c>
      <c r="BM195" s="217" t="s">
        <v>272</v>
      </c>
    </row>
    <row r="196" s="2" customFormat="1">
      <c r="A196" s="40"/>
      <c r="B196" s="41"/>
      <c r="C196" s="42"/>
      <c r="D196" s="219" t="s">
        <v>134</v>
      </c>
      <c r="E196" s="42"/>
      <c r="F196" s="220" t="s">
        <v>299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134</v>
      </c>
      <c r="AU196" s="19" t="s">
        <v>85</v>
      </c>
    </row>
    <row r="197" s="14" customFormat="1">
      <c r="A197" s="14"/>
      <c r="B197" s="236"/>
      <c r="C197" s="237"/>
      <c r="D197" s="219" t="s">
        <v>138</v>
      </c>
      <c r="E197" s="238" t="s">
        <v>19</v>
      </c>
      <c r="F197" s="239" t="s">
        <v>464</v>
      </c>
      <c r="G197" s="237"/>
      <c r="H197" s="240">
        <v>1557.6369999999999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6" t="s">
        <v>138</v>
      </c>
      <c r="AU197" s="246" t="s">
        <v>85</v>
      </c>
      <c r="AV197" s="14" t="s">
        <v>85</v>
      </c>
      <c r="AW197" s="14" t="s">
        <v>36</v>
      </c>
      <c r="AX197" s="14" t="s">
        <v>75</v>
      </c>
      <c r="AY197" s="246" t="s">
        <v>125</v>
      </c>
    </row>
    <row r="198" s="15" customFormat="1">
      <c r="A198" s="15"/>
      <c r="B198" s="247"/>
      <c r="C198" s="248"/>
      <c r="D198" s="219" t="s">
        <v>138</v>
      </c>
      <c r="E198" s="249" t="s">
        <v>19</v>
      </c>
      <c r="F198" s="250" t="s">
        <v>141</v>
      </c>
      <c r="G198" s="248"/>
      <c r="H198" s="251">
        <v>1557.6369999999999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7" t="s">
        <v>138</v>
      </c>
      <c r="AU198" s="257" t="s">
        <v>85</v>
      </c>
      <c r="AV198" s="15" t="s">
        <v>133</v>
      </c>
      <c r="AW198" s="15" t="s">
        <v>36</v>
      </c>
      <c r="AX198" s="15" t="s">
        <v>83</v>
      </c>
      <c r="AY198" s="257" t="s">
        <v>125</v>
      </c>
    </row>
    <row r="199" s="2" customFormat="1" ht="16.5" customHeight="1">
      <c r="A199" s="40"/>
      <c r="B199" s="41"/>
      <c r="C199" s="206" t="s">
        <v>211</v>
      </c>
      <c r="D199" s="206" t="s">
        <v>128</v>
      </c>
      <c r="E199" s="207" t="s">
        <v>465</v>
      </c>
      <c r="F199" s="208" t="s">
        <v>466</v>
      </c>
      <c r="G199" s="209" t="s">
        <v>210</v>
      </c>
      <c r="H199" s="210">
        <v>27.199999999999999</v>
      </c>
      <c r="I199" s="211"/>
      <c r="J199" s="212">
        <f>ROUND(I199*H199,2)</f>
        <v>0</v>
      </c>
      <c r="K199" s="208" t="s">
        <v>132</v>
      </c>
      <c r="L199" s="46"/>
      <c r="M199" s="213" t="s">
        <v>19</v>
      </c>
      <c r="N199" s="214" t="s">
        <v>46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0.00191</v>
      </c>
      <c r="T199" s="216">
        <f>S199*H199</f>
        <v>0.051951999999999998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180</v>
      </c>
      <c r="AT199" s="217" t="s">
        <v>128</v>
      </c>
      <c r="AU199" s="217" t="s">
        <v>85</v>
      </c>
      <c r="AY199" s="19" t="s">
        <v>125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83</v>
      </c>
      <c r="BK199" s="218">
        <f>ROUND(I199*H199,2)</f>
        <v>0</v>
      </c>
      <c r="BL199" s="19" t="s">
        <v>180</v>
      </c>
      <c r="BM199" s="217" t="s">
        <v>285</v>
      </c>
    </row>
    <row r="200" s="2" customFormat="1">
      <c r="A200" s="40"/>
      <c r="B200" s="41"/>
      <c r="C200" s="42"/>
      <c r="D200" s="219" t="s">
        <v>134</v>
      </c>
      <c r="E200" s="42"/>
      <c r="F200" s="220" t="s">
        <v>467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134</v>
      </c>
      <c r="AU200" s="19" t="s">
        <v>85</v>
      </c>
    </row>
    <row r="201" s="2" customFormat="1">
      <c r="A201" s="40"/>
      <c r="B201" s="41"/>
      <c r="C201" s="42"/>
      <c r="D201" s="224" t="s">
        <v>136</v>
      </c>
      <c r="E201" s="42"/>
      <c r="F201" s="225" t="s">
        <v>468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136</v>
      </c>
      <c r="AU201" s="19" t="s">
        <v>85</v>
      </c>
    </row>
    <row r="202" s="13" customFormat="1">
      <c r="A202" s="13"/>
      <c r="B202" s="226"/>
      <c r="C202" s="227"/>
      <c r="D202" s="219" t="s">
        <v>138</v>
      </c>
      <c r="E202" s="228" t="s">
        <v>19</v>
      </c>
      <c r="F202" s="229" t="s">
        <v>469</v>
      </c>
      <c r="G202" s="227"/>
      <c r="H202" s="228" t="s">
        <v>19</v>
      </c>
      <c r="I202" s="230"/>
      <c r="J202" s="227"/>
      <c r="K202" s="227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138</v>
      </c>
      <c r="AU202" s="235" t="s">
        <v>85</v>
      </c>
      <c r="AV202" s="13" t="s">
        <v>83</v>
      </c>
      <c r="AW202" s="13" t="s">
        <v>36</v>
      </c>
      <c r="AX202" s="13" t="s">
        <v>75</v>
      </c>
      <c r="AY202" s="235" t="s">
        <v>125</v>
      </c>
    </row>
    <row r="203" s="14" customFormat="1">
      <c r="A203" s="14"/>
      <c r="B203" s="236"/>
      <c r="C203" s="237"/>
      <c r="D203" s="219" t="s">
        <v>138</v>
      </c>
      <c r="E203" s="238" t="s">
        <v>19</v>
      </c>
      <c r="F203" s="239" t="s">
        <v>470</v>
      </c>
      <c r="G203" s="237"/>
      <c r="H203" s="240">
        <v>27.199999999999999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138</v>
      </c>
      <c r="AU203" s="246" t="s">
        <v>85</v>
      </c>
      <c r="AV203" s="14" t="s">
        <v>85</v>
      </c>
      <c r="AW203" s="14" t="s">
        <v>36</v>
      </c>
      <c r="AX203" s="14" t="s">
        <v>75</v>
      </c>
      <c r="AY203" s="246" t="s">
        <v>125</v>
      </c>
    </row>
    <row r="204" s="15" customFormat="1">
      <c r="A204" s="15"/>
      <c r="B204" s="247"/>
      <c r="C204" s="248"/>
      <c r="D204" s="219" t="s">
        <v>138</v>
      </c>
      <c r="E204" s="249" t="s">
        <v>19</v>
      </c>
      <c r="F204" s="250" t="s">
        <v>141</v>
      </c>
      <c r="G204" s="248"/>
      <c r="H204" s="251">
        <v>27.199999999999999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7" t="s">
        <v>138</v>
      </c>
      <c r="AU204" s="257" t="s">
        <v>85</v>
      </c>
      <c r="AV204" s="15" t="s">
        <v>133</v>
      </c>
      <c r="AW204" s="15" t="s">
        <v>36</v>
      </c>
      <c r="AX204" s="15" t="s">
        <v>83</v>
      </c>
      <c r="AY204" s="257" t="s">
        <v>125</v>
      </c>
    </row>
    <row r="205" s="2" customFormat="1" ht="16.5" customHeight="1">
      <c r="A205" s="40"/>
      <c r="B205" s="41"/>
      <c r="C205" s="206" t="s">
        <v>290</v>
      </c>
      <c r="D205" s="206" t="s">
        <v>128</v>
      </c>
      <c r="E205" s="207" t="s">
        <v>315</v>
      </c>
      <c r="F205" s="208" t="s">
        <v>316</v>
      </c>
      <c r="G205" s="209" t="s">
        <v>131</v>
      </c>
      <c r="H205" s="210">
        <v>1354.4670000000001</v>
      </c>
      <c r="I205" s="211"/>
      <c r="J205" s="212">
        <f>ROUND(I205*H205,2)</f>
        <v>0</v>
      </c>
      <c r="K205" s="208" t="s">
        <v>132</v>
      </c>
      <c r="L205" s="46"/>
      <c r="M205" s="213" t="s">
        <v>19</v>
      </c>
      <c r="N205" s="214" t="s">
        <v>46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180</v>
      </c>
      <c r="AT205" s="217" t="s">
        <v>128</v>
      </c>
      <c r="AU205" s="217" t="s">
        <v>85</v>
      </c>
      <c r="AY205" s="19" t="s">
        <v>125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83</v>
      </c>
      <c r="BK205" s="218">
        <f>ROUND(I205*H205,2)</f>
        <v>0</v>
      </c>
      <c r="BL205" s="19" t="s">
        <v>180</v>
      </c>
      <c r="BM205" s="217" t="s">
        <v>293</v>
      </c>
    </row>
    <row r="206" s="2" customFormat="1">
      <c r="A206" s="40"/>
      <c r="B206" s="41"/>
      <c r="C206" s="42"/>
      <c r="D206" s="219" t="s">
        <v>134</v>
      </c>
      <c r="E206" s="42"/>
      <c r="F206" s="220" t="s">
        <v>318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134</v>
      </c>
      <c r="AU206" s="19" t="s">
        <v>85</v>
      </c>
    </row>
    <row r="207" s="2" customFormat="1">
      <c r="A207" s="40"/>
      <c r="B207" s="41"/>
      <c r="C207" s="42"/>
      <c r="D207" s="224" t="s">
        <v>136</v>
      </c>
      <c r="E207" s="42"/>
      <c r="F207" s="225" t="s">
        <v>319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136</v>
      </c>
      <c r="AU207" s="19" t="s">
        <v>85</v>
      </c>
    </row>
    <row r="208" s="14" customFormat="1">
      <c r="A208" s="14"/>
      <c r="B208" s="236"/>
      <c r="C208" s="237"/>
      <c r="D208" s="219" t="s">
        <v>138</v>
      </c>
      <c r="E208" s="238" t="s">
        <v>19</v>
      </c>
      <c r="F208" s="239" t="s">
        <v>463</v>
      </c>
      <c r="G208" s="237"/>
      <c r="H208" s="240">
        <v>1354.4670000000001</v>
      </c>
      <c r="I208" s="241"/>
      <c r="J208" s="237"/>
      <c r="K208" s="237"/>
      <c r="L208" s="242"/>
      <c r="M208" s="243"/>
      <c r="N208" s="244"/>
      <c r="O208" s="244"/>
      <c r="P208" s="244"/>
      <c r="Q208" s="244"/>
      <c r="R208" s="244"/>
      <c r="S208" s="244"/>
      <c r="T208" s="24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6" t="s">
        <v>138</v>
      </c>
      <c r="AU208" s="246" t="s">
        <v>85</v>
      </c>
      <c r="AV208" s="14" t="s">
        <v>85</v>
      </c>
      <c r="AW208" s="14" t="s">
        <v>36</v>
      </c>
      <c r="AX208" s="14" t="s">
        <v>75</v>
      </c>
      <c r="AY208" s="246" t="s">
        <v>125</v>
      </c>
    </row>
    <row r="209" s="15" customFormat="1">
      <c r="A209" s="15"/>
      <c r="B209" s="247"/>
      <c r="C209" s="248"/>
      <c r="D209" s="219" t="s">
        <v>138</v>
      </c>
      <c r="E209" s="249" t="s">
        <v>19</v>
      </c>
      <c r="F209" s="250" t="s">
        <v>141</v>
      </c>
      <c r="G209" s="248"/>
      <c r="H209" s="251">
        <v>1354.4670000000001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57" t="s">
        <v>138</v>
      </c>
      <c r="AU209" s="257" t="s">
        <v>85</v>
      </c>
      <c r="AV209" s="15" t="s">
        <v>133</v>
      </c>
      <c r="AW209" s="15" t="s">
        <v>36</v>
      </c>
      <c r="AX209" s="15" t="s">
        <v>83</v>
      </c>
      <c r="AY209" s="257" t="s">
        <v>125</v>
      </c>
    </row>
    <row r="210" s="2" customFormat="1" ht="16.5" customHeight="1">
      <c r="A210" s="40"/>
      <c r="B210" s="41"/>
      <c r="C210" s="258" t="s">
        <v>220</v>
      </c>
      <c r="D210" s="258" t="s">
        <v>215</v>
      </c>
      <c r="E210" s="259" t="s">
        <v>322</v>
      </c>
      <c r="F210" s="260" t="s">
        <v>323</v>
      </c>
      <c r="G210" s="261" t="s">
        <v>131</v>
      </c>
      <c r="H210" s="262">
        <v>1557.6369999999999</v>
      </c>
      <c r="I210" s="263"/>
      <c r="J210" s="264">
        <f>ROUND(I210*H210,2)</f>
        <v>0</v>
      </c>
      <c r="K210" s="260" t="s">
        <v>19</v>
      </c>
      <c r="L210" s="265"/>
      <c r="M210" s="266" t="s">
        <v>19</v>
      </c>
      <c r="N210" s="267" t="s">
        <v>46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219</v>
      </c>
      <c r="AT210" s="217" t="s">
        <v>215</v>
      </c>
      <c r="AU210" s="217" t="s">
        <v>85</v>
      </c>
      <c r="AY210" s="19" t="s">
        <v>125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83</v>
      </c>
      <c r="BK210" s="218">
        <f>ROUND(I210*H210,2)</f>
        <v>0</v>
      </c>
      <c r="BL210" s="19" t="s">
        <v>180</v>
      </c>
      <c r="BM210" s="217" t="s">
        <v>300</v>
      </c>
    </row>
    <row r="211" s="2" customFormat="1">
      <c r="A211" s="40"/>
      <c r="B211" s="41"/>
      <c r="C211" s="42"/>
      <c r="D211" s="219" t="s">
        <v>134</v>
      </c>
      <c r="E211" s="42"/>
      <c r="F211" s="220" t="s">
        <v>323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134</v>
      </c>
      <c r="AU211" s="19" t="s">
        <v>85</v>
      </c>
    </row>
    <row r="212" s="2" customFormat="1" ht="16.5" customHeight="1">
      <c r="A212" s="40"/>
      <c r="B212" s="41"/>
      <c r="C212" s="206" t="s">
        <v>302</v>
      </c>
      <c r="D212" s="206" t="s">
        <v>128</v>
      </c>
      <c r="E212" s="207" t="s">
        <v>471</v>
      </c>
      <c r="F212" s="208" t="s">
        <v>472</v>
      </c>
      <c r="G212" s="209" t="s">
        <v>131</v>
      </c>
      <c r="H212" s="210">
        <v>12</v>
      </c>
      <c r="I212" s="211"/>
      <c r="J212" s="212">
        <f>ROUND(I212*H212,2)</f>
        <v>0</v>
      </c>
      <c r="K212" s="208" t="s">
        <v>132</v>
      </c>
      <c r="L212" s="46"/>
      <c r="M212" s="213" t="s">
        <v>19</v>
      </c>
      <c r="N212" s="214" t="s">
        <v>46</v>
      </c>
      <c r="O212" s="86"/>
      <c r="P212" s="215">
        <f>O212*H212</f>
        <v>0</v>
      </c>
      <c r="Q212" s="215">
        <v>0.0027200000000000002</v>
      </c>
      <c r="R212" s="215">
        <f>Q212*H212</f>
        <v>0.032640000000000002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180</v>
      </c>
      <c r="AT212" s="217" t="s">
        <v>128</v>
      </c>
      <c r="AU212" s="217" t="s">
        <v>85</v>
      </c>
      <c r="AY212" s="19" t="s">
        <v>125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83</v>
      </c>
      <c r="BK212" s="218">
        <f>ROUND(I212*H212,2)</f>
        <v>0</v>
      </c>
      <c r="BL212" s="19" t="s">
        <v>180</v>
      </c>
      <c r="BM212" s="217" t="s">
        <v>473</v>
      </c>
    </row>
    <row r="213" s="2" customFormat="1">
      <c r="A213" s="40"/>
      <c r="B213" s="41"/>
      <c r="C213" s="42"/>
      <c r="D213" s="219" t="s">
        <v>134</v>
      </c>
      <c r="E213" s="42"/>
      <c r="F213" s="220" t="s">
        <v>474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134</v>
      </c>
      <c r="AU213" s="19" t="s">
        <v>85</v>
      </c>
    </row>
    <row r="214" s="2" customFormat="1">
      <c r="A214" s="40"/>
      <c r="B214" s="41"/>
      <c r="C214" s="42"/>
      <c r="D214" s="224" t="s">
        <v>136</v>
      </c>
      <c r="E214" s="42"/>
      <c r="F214" s="225" t="s">
        <v>475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136</v>
      </c>
      <c r="AU214" s="19" t="s">
        <v>85</v>
      </c>
    </row>
    <row r="215" s="13" customFormat="1">
      <c r="A215" s="13"/>
      <c r="B215" s="226"/>
      <c r="C215" s="227"/>
      <c r="D215" s="219" t="s">
        <v>138</v>
      </c>
      <c r="E215" s="228" t="s">
        <v>19</v>
      </c>
      <c r="F215" s="229" t="s">
        <v>476</v>
      </c>
      <c r="G215" s="227"/>
      <c r="H215" s="228" t="s">
        <v>19</v>
      </c>
      <c r="I215" s="230"/>
      <c r="J215" s="227"/>
      <c r="K215" s="227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138</v>
      </c>
      <c r="AU215" s="235" t="s">
        <v>85</v>
      </c>
      <c r="AV215" s="13" t="s">
        <v>83</v>
      </c>
      <c r="AW215" s="13" t="s">
        <v>36</v>
      </c>
      <c r="AX215" s="13" t="s">
        <v>75</v>
      </c>
      <c r="AY215" s="235" t="s">
        <v>125</v>
      </c>
    </row>
    <row r="216" s="14" customFormat="1">
      <c r="A216" s="14"/>
      <c r="B216" s="236"/>
      <c r="C216" s="237"/>
      <c r="D216" s="219" t="s">
        <v>138</v>
      </c>
      <c r="E216" s="238" t="s">
        <v>19</v>
      </c>
      <c r="F216" s="239" t="s">
        <v>455</v>
      </c>
      <c r="G216" s="237"/>
      <c r="H216" s="240">
        <v>12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138</v>
      </c>
      <c r="AU216" s="246" t="s">
        <v>85</v>
      </c>
      <c r="AV216" s="14" t="s">
        <v>85</v>
      </c>
      <c r="AW216" s="14" t="s">
        <v>36</v>
      </c>
      <c r="AX216" s="14" t="s">
        <v>83</v>
      </c>
      <c r="AY216" s="246" t="s">
        <v>125</v>
      </c>
    </row>
    <row r="217" s="2" customFormat="1" ht="16.5" customHeight="1">
      <c r="A217" s="40"/>
      <c r="B217" s="41"/>
      <c r="C217" s="206" t="s">
        <v>224</v>
      </c>
      <c r="D217" s="206" t="s">
        <v>128</v>
      </c>
      <c r="E217" s="207" t="s">
        <v>327</v>
      </c>
      <c r="F217" s="208" t="s">
        <v>328</v>
      </c>
      <c r="G217" s="209" t="s">
        <v>202</v>
      </c>
      <c r="H217" s="210">
        <v>11</v>
      </c>
      <c r="I217" s="211"/>
      <c r="J217" s="212">
        <f>ROUND(I217*H217,2)</f>
        <v>0</v>
      </c>
      <c r="K217" s="208" t="s">
        <v>132</v>
      </c>
      <c r="L217" s="46"/>
      <c r="M217" s="213" t="s">
        <v>19</v>
      </c>
      <c r="N217" s="214" t="s">
        <v>46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180</v>
      </c>
      <c r="AT217" s="217" t="s">
        <v>128</v>
      </c>
      <c r="AU217" s="217" t="s">
        <v>85</v>
      </c>
      <c r="AY217" s="19" t="s">
        <v>125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83</v>
      </c>
      <c r="BK217" s="218">
        <f>ROUND(I217*H217,2)</f>
        <v>0</v>
      </c>
      <c r="BL217" s="19" t="s">
        <v>180</v>
      </c>
      <c r="BM217" s="217" t="s">
        <v>305</v>
      </c>
    </row>
    <row r="218" s="2" customFormat="1">
      <c r="A218" s="40"/>
      <c r="B218" s="41"/>
      <c r="C218" s="42"/>
      <c r="D218" s="219" t="s">
        <v>134</v>
      </c>
      <c r="E218" s="42"/>
      <c r="F218" s="220" t="s">
        <v>330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134</v>
      </c>
      <c r="AU218" s="19" t="s">
        <v>85</v>
      </c>
    </row>
    <row r="219" s="2" customFormat="1">
      <c r="A219" s="40"/>
      <c r="B219" s="41"/>
      <c r="C219" s="42"/>
      <c r="D219" s="224" t="s">
        <v>136</v>
      </c>
      <c r="E219" s="42"/>
      <c r="F219" s="225" t="s">
        <v>331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136</v>
      </c>
      <c r="AU219" s="19" t="s">
        <v>85</v>
      </c>
    </row>
    <row r="220" s="2" customFormat="1" ht="16.5" customHeight="1">
      <c r="A220" s="40"/>
      <c r="B220" s="41"/>
      <c r="C220" s="258" t="s">
        <v>314</v>
      </c>
      <c r="D220" s="258" t="s">
        <v>215</v>
      </c>
      <c r="E220" s="259" t="s">
        <v>333</v>
      </c>
      <c r="F220" s="260" t="s">
        <v>334</v>
      </c>
      <c r="G220" s="261" t="s">
        <v>202</v>
      </c>
      <c r="H220" s="262">
        <v>11</v>
      </c>
      <c r="I220" s="263"/>
      <c r="J220" s="264">
        <f>ROUND(I220*H220,2)</f>
        <v>0</v>
      </c>
      <c r="K220" s="260" t="s">
        <v>132</v>
      </c>
      <c r="L220" s="265"/>
      <c r="M220" s="266" t="s">
        <v>19</v>
      </c>
      <c r="N220" s="267" t="s">
        <v>46</v>
      </c>
      <c r="O220" s="86"/>
      <c r="P220" s="215">
        <f>O220*H220</f>
        <v>0</v>
      </c>
      <c r="Q220" s="215">
        <v>0.0080000000000000002</v>
      </c>
      <c r="R220" s="215">
        <f>Q220*H220</f>
        <v>0.087999999999999995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219</v>
      </c>
      <c r="AT220" s="217" t="s">
        <v>215</v>
      </c>
      <c r="AU220" s="217" t="s">
        <v>85</v>
      </c>
      <c r="AY220" s="19" t="s">
        <v>125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83</v>
      </c>
      <c r="BK220" s="218">
        <f>ROUND(I220*H220,2)</f>
        <v>0</v>
      </c>
      <c r="BL220" s="19" t="s">
        <v>180</v>
      </c>
      <c r="BM220" s="217" t="s">
        <v>311</v>
      </c>
    </row>
    <row r="221" s="2" customFormat="1">
      <c r="A221" s="40"/>
      <c r="B221" s="41"/>
      <c r="C221" s="42"/>
      <c r="D221" s="219" t="s">
        <v>134</v>
      </c>
      <c r="E221" s="42"/>
      <c r="F221" s="220" t="s">
        <v>334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134</v>
      </c>
      <c r="AU221" s="19" t="s">
        <v>85</v>
      </c>
    </row>
    <row r="222" s="2" customFormat="1" ht="16.5" customHeight="1">
      <c r="A222" s="40"/>
      <c r="B222" s="41"/>
      <c r="C222" s="206" t="s">
        <v>228</v>
      </c>
      <c r="D222" s="206" t="s">
        <v>128</v>
      </c>
      <c r="E222" s="207" t="s">
        <v>337</v>
      </c>
      <c r="F222" s="208" t="s">
        <v>338</v>
      </c>
      <c r="G222" s="209" t="s">
        <v>210</v>
      </c>
      <c r="H222" s="210">
        <v>87.349999999999994</v>
      </c>
      <c r="I222" s="211"/>
      <c r="J222" s="212">
        <f>ROUND(I222*H222,2)</f>
        <v>0</v>
      </c>
      <c r="K222" s="208" t="s">
        <v>132</v>
      </c>
      <c r="L222" s="46"/>
      <c r="M222" s="213" t="s">
        <v>19</v>
      </c>
      <c r="N222" s="214" t="s">
        <v>46</v>
      </c>
      <c r="O222" s="86"/>
      <c r="P222" s="215">
        <f>O222*H222</f>
        <v>0</v>
      </c>
      <c r="Q222" s="215">
        <v>0.0012700000000000001</v>
      </c>
      <c r="R222" s="215">
        <f>Q222*H222</f>
        <v>0.11093450000000001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180</v>
      </c>
      <c r="AT222" s="217" t="s">
        <v>128</v>
      </c>
      <c r="AU222" s="217" t="s">
        <v>85</v>
      </c>
      <c r="AY222" s="19" t="s">
        <v>125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83</v>
      </c>
      <c r="BK222" s="218">
        <f>ROUND(I222*H222,2)</f>
        <v>0</v>
      </c>
      <c r="BL222" s="19" t="s">
        <v>180</v>
      </c>
      <c r="BM222" s="217" t="s">
        <v>317</v>
      </c>
    </row>
    <row r="223" s="2" customFormat="1">
      <c r="A223" s="40"/>
      <c r="B223" s="41"/>
      <c r="C223" s="42"/>
      <c r="D223" s="219" t="s">
        <v>134</v>
      </c>
      <c r="E223" s="42"/>
      <c r="F223" s="220" t="s">
        <v>340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134</v>
      </c>
      <c r="AU223" s="19" t="s">
        <v>85</v>
      </c>
    </row>
    <row r="224" s="2" customFormat="1">
      <c r="A224" s="40"/>
      <c r="B224" s="41"/>
      <c r="C224" s="42"/>
      <c r="D224" s="224" t="s">
        <v>136</v>
      </c>
      <c r="E224" s="42"/>
      <c r="F224" s="225" t="s">
        <v>341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136</v>
      </c>
      <c r="AU224" s="19" t="s">
        <v>85</v>
      </c>
    </row>
    <row r="225" s="14" customFormat="1">
      <c r="A225" s="14"/>
      <c r="B225" s="236"/>
      <c r="C225" s="237"/>
      <c r="D225" s="219" t="s">
        <v>138</v>
      </c>
      <c r="E225" s="238" t="s">
        <v>19</v>
      </c>
      <c r="F225" s="239" t="s">
        <v>456</v>
      </c>
      <c r="G225" s="237"/>
      <c r="H225" s="240">
        <v>87.349999999999994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6" t="s">
        <v>138</v>
      </c>
      <c r="AU225" s="246" t="s">
        <v>85</v>
      </c>
      <c r="AV225" s="14" t="s">
        <v>85</v>
      </c>
      <c r="AW225" s="14" t="s">
        <v>36</v>
      </c>
      <c r="AX225" s="14" t="s">
        <v>75</v>
      </c>
      <c r="AY225" s="246" t="s">
        <v>125</v>
      </c>
    </row>
    <row r="226" s="15" customFormat="1">
      <c r="A226" s="15"/>
      <c r="B226" s="247"/>
      <c r="C226" s="248"/>
      <c r="D226" s="219" t="s">
        <v>138</v>
      </c>
      <c r="E226" s="249" t="s">
        <v>19</v>
      </c>
      <c r="F226" s="250" t="s">
        <v>141</v>
      </c>
      <c r="G226" s="248"/>
      <c r="H226" s="251">
        <v>87.349999999999994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57" t="s">
        <v>138</v>
      </c>
      <c r="AU226" s="257" t="s">
        <v>85</v>
      </c>
      <c r="AV226" s="15" t="s">
        <v>133</v>
      </c>
      <c r="AW226" s="15" t="s">
        <v>36</v>
      </c>
      <c r="AX226" s="15" t="s">
        <v>83</v>
      </c>
      <c r="AY226" s="257" t="s">
        <v>125</v>
      </c>
    </row>
    <row r="227" s="2" customFormat="1" ht="16.5" customHeight="1">
      <c r="A227" s="40"/>
      <c r="B227" s="41"/>
      <c r="C227" s="206" t="s">
        <v>326</v>
      </c>
      <c r="D227" s="206" t="s">
        <v>128</v>
      </c>
      <c r="E227" s="207" t="s">
        <v>343</v>
      </c>
      <c r="F227" s="208" t="s">
        <v>344</v>
      </c>
      <c r="G227" s="209" t="s">
        <v>210</v>
      </c>
      <c r="H227" s="210">
        <v>93.599999999999994</v>
      </c>
      <c r="I227" s="211"/>
      <c r="J227" s="212">
        <f>ROUND(I227*H227,2)</f>
        <v>0</v>
      </c>
      <c r="K227" s="208" t="s">
        <v>132</v>
      </c>
      <c r="L227" s="46"/>
      <c r="M227" s="213" t="s">
        <v>19</v>
      </c>
      <c r="N227" s="214" t="s">
        <v>46</v>
      </c>
      <c r="O227" s="86"/>
      <c r="P227" s="215">
        <f>O227*H227</f>
        <v>0</v>
      </c>
      <c r="Q227" s="215">
        <v>0.0012700000000000001</v>
      </c>
      <c r="R227" s="215">
        <f>Q227*H227</f>
        <v>0.11887200000000001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180</v>
      </c>
      <c r="AT227" s="217" t="s">
        <v>128</v>
      </c>
      <c r="AU227" s="217" t="s">
        <v>85</v>
      </c>
      <c r="AY227" s="19" t="s">
        <v>125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83</v>
      </c>
      <c r="BK227" s="218">
        <f>ROUND(I227*H227,2)</f>
        <v>0</v>
      </c>
      <c r="BL227" s="19" t="s">
        <v>180</v>
      </c>
      <c r="BM227" s="217" t="s">
        <v>324</v>
      </c>
    </row>
    <row r="228" s="2" customFormat="1">
      <c r="A228" s="40"/>
      <c r="B228" s="41"/>
      <c r="C228" s="42"/>
      <c r="D228" s="219" t="s">
        <v>134</v>
      </c>
      <c r="E228" s="42"/>
      <c r="F228" s="220" t="s">
        <v>346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134</v>
      </c>
      <c r="AU228" s="19" t="s">
        <v>85</v>
      </c>
    </row>
    <row r="229" s="2" customFormat="1">
      <c r="A229" s="40"/>
      <c r="B229" s="41"/>
      <c r="C229" s="42"/>
      <c r="D229" s="224" t="s">
        <v>136</v>
      </c>
      <c r="E229" s="42"/>
      <c r="F229" s="225" t="s">
        <v>347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136</v>
      </c>
      <c r="AU229" s="19" t="s">
        <v>85</v>
      </c>
    </row>
    <row r="230" s="14" customFormat="1">
      <c r="A230" s="14"/>
      <c r="B230" s="236"/>
      <c r="C230" s="237"/>
      <c r="D230" s="219" t="s">
        <v>138</v>
      </c>
      <c r="E230" s="238" t="s">
        <v>19</v>
      </c>
      <c r="F230" s="239" t="s">
        <v>457</v>
      </c>
      <c r="G230" s="237"/>
      <c r="H230" s="240">
        <v>93.599999999999994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138</v>
      </c>
      <c r="AU230" s="246" t="s">
        <v>85</v>
      </c>
      <c r="AV230" s="14" t="s">
        <v>85</v>
      </c>
      <c r="AW230" s="14" t="s">
        <v>36</v>
      </c>
      <c r="AX230" s="14" t="s">
        <v>75</v>
      </c>
      <c r="AY230" s="246" t="s">
        <v>125</v>
      </c>
    </row>
    <row r="231" s="15" customFormat="1">
      <c r="A231" s="15"/>
      <c r="B231" s="247"/>
      <c r="C231" s="248"/>
      <c r="D231" s="219" t="s">
        <v>138</v>
      </c>
      <c r="E231" s="249" t="s">
        <v>19</v>
      </c>
      <c r="F231" s="250" t="s">
        <v>141</v>
      </c>
      <c r="G231" s="248"/>
      <c r="H231" s="251">
        <v>93.599999999999994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7" t="s">
        <v>138</v>
      </c>
      <c r="AU231" s="257" t="s">
        <v>85</v>
      </c>
      <c r="AV231" s="15" t="s">
        <v>133</v>
      </c>
      <c r="AW231" s="15" t="s">
        <v>36</v>
      </c>
      <c r="AX231" s="15" t="s">
        <v>83</v>
      </c>
      <c r="AY231" s="257" t="s">
        <v>125</v>
      </c>
    </row>
    <row r="232" s="2" customFormat="1" ht="16.5" customHeight="1">
      <c r="A232" s="40"/>
      <c r="B232" s="41"/>
      <c r="C232" s="206" t="s">
        <v>219</v>
      </c>
      <c r="D232" s="206" t="s">
        <v>128</v>
      </c>
      <c r="E232" s="207" t="s">
        <v>477</v>
      </c>
      <c r="F232" s="208" t="s">
        <v>478</v>
      </c>
      <c r="G232" s="209" t="s">
        <v>210</v>
      </c>
      <c r="H232" s="210">
        <v>41.200000000000003</v>
      </c>
      <c r="I232" s="211"/>
      <c r="J232" s="212">
        <f>ROUND(I232*H232,2)</f>
        <v>0</v>
      </c>
      <c r="K232" s="208" t="s">
        <v>132</v>
      </c>
      <c r="L232" s="46"/>
      <c r="M232" s="213" t="s">
        <v>19</v>
      </c>
      <c r="N232" s="214" t="s">
        <v>46</v>
      </c>
      <c r="O232" s="86"/>
      <c r="P232" s="215">
        <f>O232*H232</f>
        <v>0</v>
      </c>
      <c r="Q232" s="215">
        <v>0.0016000000000000001</v>
      </c>
      <c r="R232" s="215">
        <f>Q232*H232</f>
        <v>0.065920000000000006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180</v>
      </c>
      <c r="AT232" s="217" t="s">
        <v>128</v>
      </c>
      <c r="AU232" s="217" t="s">
        <v>85</v>
      </c>
      <c r="AY232" s="19" t="s">
        <v>125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83</v>
      </c>
      <c r="BK232" s="218">
        <f>ROUND(I232*H232,2)</f>
        <v>0</v>
      </c>
      <c r="BL232" s="19" t="s">
        <v>180</v>
      </c>
      <c r="BM232" s="217" t="s">
        <v>329</v>
      </c>
    </row>
    <row r="233" s="2" customFormat="1">
      <c r="A233" s="40"/>
      <c r="B233" s="41"/>
      <c r="C233" s="42"/>
      <c r="D233" s="219" t="s">
        <v>134</v>
      </c>
      <c r="E233" s="42"/>
      <c r="F233" s="220" t="s">
        <v>479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134</v>
      </c>
      <c r="AU233" s="19" t="s">
        <v>85</v>
      </c>
    </row>
    <row r="234" s="2" customFormat="1">
      <c r="A234" s="40"/>
      <c r="B234" s="41"/>
      <c r="C234" s="42"/>
      <c r="D234" s="224" t="s">
        <v>136</v>
      </c>
      <c r="E234" s="42"/>
      <c r="F234" s="225" t="s">
        <v>480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136</v>
      </c>
      <c r="AU234" s="19" t="s">
        <v>85</v>
      </c>
    </row>
    <row r="235" s="14" customFormat="1">
      <c r="A235" s="14"/>
      <c r="B235" s="236"/>
      <c r="C235" s="237"/>
      <c r="D235" s="219" t="s">
        <v>138</v>
      </c>
      <c r="E235" s="238" t="s">
        <v>19</v>
      </c>
      <c r="F235" s="239" t="s">
        <v>462</v>
      </c>
      <c r="G235" s="237"/>
      <c r="H235" s="240">
        <v>41.200000000000003</v>
      </c>
      <c r="I235" s="241"/>
      <c r="J235" s="237"/>
      <c r="K235" s="237"/>
      <c r="L235" s="242"/>
      <c r="M235" s="243"/>
      <c r="N235" s="244"/>
      <c r="O235" s="244"/>
      <c r="P235" s="244"/>
      <c r="Q235" s="244"/>
      <c r="R235" s="244"/>
      <c r="S235" s="244"/>
      <c r="T235" s="24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6" t="s">
        <v>138</v>
      </c>
      <c r="AU235" s="246" t="s">
        <v>85</v>
      </c>
      <c r="AV235" s="14" t="s">
        <v>85</v>
      </c>
      <c r="AW235" s="14" t="s">
        <v>36</v>
      </c>
      <c r="AX235" s="14" t="s">
        <v>75</v>
      </c>
      <c r="AY235" s="246" t="s">
        <v>125</v>
      </c>
    </row>
    <row r="236" s="15" customFormat="1">
      <c r="A236" s="15"/>
      <c r="B236" s="247"/>
      <c r="C236" s="248"/>
      <c r="D236" s="219" t="s">
        <v>138</v>
      </c>
      <c r="E236" s="249" t="s">
        <v>19</v>
      </c>
      <c r="F236" s="250" t="s">
        <v>141</v>
      </c>
      <c r="G236" s="248"/>
      <c r="H236" s="251">
        <v>41.200000000000003</v>
      </c>
      <c r="I236" s="252"/>
      <c r="J236" s="248"/>
      <c r="K236" s="248"/>
      <c r="L236" s="253"/>
      <c r="M236" s="254"/>
      <c r="N236" s="255"/>
      <c r="O236" s="255"/>
      <c r="P236" s="255"/>
      <c r="Q236" s="255"/>
      <c r="R236" s="255"/>
      <c r="S236" s="255"/>
      <c r="T236" s="256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7" t="s">
        <v>138</v>
      </c>
      <c r="AU236" s="257" t="s">
        <v>85</v>
      </c>
      <c r="AV236" s="15" t="s">
        <v>133</v>
      </c>
      <c r="AW236" s="15" t="s">
        <v>36</v>
      </c>
      <c r="AX236" s="15" t="s">
        <v>83</v>
      </c>
      <c r="AY236" s="257" t="s">
        <v>125</v>
      </c>
    </row>
    <row r="237" s="2" customFormat="1" ht="16.5" customHeight="1">
      <c r="A237" s="40"/>
      <c r="B237" s="41"/>
      <c r="C237" s="206" t="s">
        <v>336</v>
      </c>
      <c r="D237" s="206" t="s">
        <v>128</v>
      </c>
      <c r="E237" s="207" t="s">
        <v>349</v>
      </c>
      <c r="F237" s="208" t="s">
        <v>350</v>
      </c>
      <c r="G237" s="209" t="s">
        <v>210</v>
      </c>
      <c r="H237" s="210">
        <v>404</v>
      </c>
      <c r="I237" s="211"/>
      <c r="J237" s="212">
        <f>ROUND(I237*H237,2)</f>
        <v>0</v>
      </c>
      <c r="K237" s="208" t="s">
        <v>132</v>
      </c>
      <c r="L237" s="46"/>
      <c r="M237" s="213" t="s">
        <v>19</v>
      </c>
      <c r="N237" s="214" t="s">
        <v>46</v>
      </c>
      <c r="O237" s="86"/>
      <c r="P237" s="215">
        <f>O237*H237</f>
        <v>0</v>
      </c>
      <c r="Q237" s="215">
        <v>0.0028300000000000001</v>
      </c>
      <c r="R237" s="215">
        <f>Q237*H237</f>
        <v>1.1433200000000001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180</v>
      </c>
      <c r="AT237" s="217" t="s">
        <v>128</v>
      </c>
      <c r="AU237" s="217" t="s">
        <v>85</v>
      </c>
      <c r="AY237" s="19" t="s">
        <v>125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83</v>
      </c>
      <c r="BK237" s="218">
        <f>ROUND(I237*H237,2)</f>
        <v>0</v>
      </c>
      <c r="BL237" s="19" t="s">
        <v>180</v>
      </c>
      <c r="BM237" s="217" t="s">
        <v>335</v>
      </c>
    </row>
    <row r="238" s="2" customFormat="1">
      <c r="A238" s="40"/>
      <c r="B238" s="41"/>
      <c r="C238" s="42"/>
      <c r="D238" s="219" t="s">
        <v>134</v>
      </c>
      <c r="E238" s="42"/>
      <c r="F238" s="220" t="s">
        <v>352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134</v>
      </c>
      <c r="AU238" s="19" t="s">
        <v>85</v>
      </c>
    </row>
    <row r="239" s="2" customFormat="1">
      <c r="A239" s="40"/>
      <c r="B239" s="41"/>
      <c r="C239" s="42"/>
      <c r="D239" s="224" t="s">
        <v>136</v>
      </c>
      <c r="E239" s="42"/>
      <c r="F239" s="225" t="s">
        <v>353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136</v>
      </c>
      <c r="AU239" s="19" t="s">
        <v>85</v>
      </c>
    </row>
    <row r="240" s="14" customFormat="1">
      <c r="A240" s="14"/>
      <c r="B240" s="236"/>
      <c r="C240" s="237"/>
      <c r="D240" s="219" t="s">
        <v>138</v>
      </c>
      <c r="E240" s="238" t="s">
        <v>19</v>
      </c>
      <c r="F240" s="239" t="s">
        <v>481</v>
      </c>
      <c r="G240" s="237"/>
      <c r="H240" s="240">
        <v>404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6" t="s">
        <v>138</v>
      </c>
      <c r="AU240" s="246" t="s">
        <v>85</v>
      </c>
      <c r="AV240" s="14" t="s">
        <v>85</v>
      </c>
      <c r="AW240" s="14" t="s">
        <v>36</v>
      </c>
      <c r="AX240" s="14" t="s">
        <v>75</v>
      </c>
      <c r="AY240" s="246" t="s">
        <v>125</v>
      </c>
    </row>
    <row r="241" s="15" customFormat="1">
      <c r="A241" s="15"/>
      <c r="B241" s="247"/>
      <c r="C241" s="248"/>
      <c r="D241" s="219" t="s">
        <v>138</v>
      </c>
      <c r="E241" s="249" t="s">
        <v>19</v>
      </c>
      <c r="F241" s="250" t="s">
        <v>141</v>
      </c>
      <c r="G241" s="248"/>
      <c r="H241" s="251">
        <v>404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7" t="s">
        <v>138</v>
      </c>
      <c r="AU241" s="257" t="s">
        <v>85</v>
      </c>
      <c r="AV241" s="15" t="s">
        <v>133</v>
      </c>
      <c r="AW241" s="15" t="s">
        <v>36</v>
      </c>
      <c r="AX241" s="15" t="s">
        <v>83</v>
      </c>
      <c r="AY241" s="257" t="s">
        <v>125</v>
      </c>
    </row>
    <row r="242" s="2" customFormat="1" ht="21.75" customHeight="1">
      <c r="A242" s="40"/>
      <c r="B242" s="41"/>
      <c r="C242" s="206" t="s">
        <v>251</v>
      </c>
      <c r="D242" s="206" t="s">
        <v>128</v>
      </c>
      <c r="E242" s="207" t="s">
        <v>482</v>
      </c>
      <c r="F242" s="208" t="s">
        <v>483</v>
      </c>
      <c r="G242" s="209" t="s">
        <v>210</v>
      </c>
      <c r="H242" s="210">
        <v>27.199999999999999</v>
      </c>
      <c r="I242" s="211"/>
      <c r="J242" s="212">
        <f>ROUND(I242*H242,2)</f>
        <v>0</v>
      </c>
      <c r="K242" s="208" t="s">
        <v>132</v>
      </c>
      <c r="L242" s="46"/>
      <c r="M242" s="213" t="s">
        <v>19</v>
      </c>
      <c r="N242" s="214" t="s">
        <v>46</v>
      </c>
      <c r="O242" s="86"/>
      <c r="P242" s="215">
        <f>O242*H242</f>
        <v>0</v>
      </c>
      <c r="Q242" s="215">
        <v>0.0012099999999999999</v>
      </c>
      <c r="R242" s="215">
        <f>Q242*H242</f>
        <v>0.032911999999999997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180</v>
      </c>
      <c r="AT242" s="217" t="s">
        <v>128</v>
      </c>
      <c r="AU242" s="217" t="s">
        <v>85</v>
      </c>
      <c r="AY242" s="19" t="s">
        <v>125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83</v>
      </c>
      <c r="BK242" s="218">
        <f>ROUND(I242*H242,2)</f>
        <v>0</v>
      </c>
      <c r="BL242" s="19" t="s">
        <v>180</v>
      </c>
      <c r="BM242" s="217" t="s">
        <v>484</v>
      </c>
    </row>
    <row r="243" s="2" customFormat="1">
      <c r="A243" s="40"/>
      <c r="B243" s="41"/>
      <c r="C243" s="42"/>
      <c r="D243" s="219" t="s">
        <v>134</v>
      </c>
      <c r="E243" s="42"/>
      <c r="F243" s="220" t="s">
        <v>485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134</v>
      </c>
      <c r="AU243" s="19" t="s">
        <v>85</v>
      </c>
    </row>
    <row r="244" s="2" customFormat="1">
      <c r="A244" s="40"/>
      <c r="B244" s="41"/>
      <c r="C244" s="42"/>
      <c r="D244" s="224" t="s">
        <v>136</v>
      </c>
      <c r="E244" s="42"/>
      <c r="F244" s="225" t="s">
        <v>486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136</v>
      </c>
      <c r="AU244" s="19" t="s">
        <v>85</v>
      </c>
    </row>
    <row r="245" s="13" customFormat="1">
      <c r="A245" s="13"/>
      <c r="B245" s="226"/>
      <c r="C245" s="227"/>
      <c r="D245" s="219" t="s">
        <v>138</v>
      </c>
      <c r="E245" s="228" t="s">
        <v>19</v>
      </c>
      <c r="F245" s="229" t="s">
        <v>469</v>
      </c>
      <c r="G245" s="227"/>
      <c r="H245" s="228" t="s">
        <v>19</v>
      </c>
      <c r="I245" s="230"/>
      <c r="J245" s="227"/>
      <c r="K245" s="227"/>
      <c r="L245" s="231"/>
      <c r="M245" s="232"/>
      <c r="N245" s="233"/>
      <c r="O245" s="233"/>
      <c r="P245" s="233"/>
      <c r="Q245" s="233"/>
      <c r="R245" s="233"/>
      <c r="S245" s="233"/>
      <c r="T245" s="23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5" t="s">
        <v>138</v>
      </c>
      <c r="AU245" s="235" t="s">
        <v>85</v>
      </c>
      <c r="AV245" s="13" t="s">
        <v>83</v>
      </c>
      <c r="AW245" s="13" t="s">
        <v>36</v>
      </c>
      <c r="AX245" s="13" t="s">
        <v>75</v>
      </c>
      <c r="AY245" s="235" t="s">
        <v>125</v>
      </c>
    </row>
    <row r="246" s="14" customFormat="1">
      <c r="A246" s="14"/>
      <c r="B246" s="236"/>
      <c r="C246" s="237"/>
      <c r="D246" s="219" t="s">
        <v>138</v>
      </c>
      <c r="E246" s="238" t="s">
        <v>19</v>
      </c>
      <c r="F246" s="239" t="s">
        <v>470</v>
      </c>
      <c r="G246" s="237"/>
      <c r="H246" s="240">
        <v>27.199999999999999</v>
      </c>
      <c r="I246" s="241"/>
      <c r="J246" s="237"/>
      <c r="K246" s="237"/>
      <c r="L246" s="242"/>
      <c r="M246" s="243"/>
      <c r="N246" s="244"/>
      <c r="O246" s="244"/>
      <c r="P246" s="244"/>
      <c r="Q246" s="244"/>
      <c r="R246" s="244"/>
      <c r="S246" s="244"/>
      <c r="T246" s="24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6" t="s">
        <v>138</v>
      </c>
      <c r="AU246" s="246" t="s">
        <v>85</v>
      </c>
      <c r="AV246" s="14" t="s">
        <v>85</v>
      </c>
      <c r="AW246" s="14" t="s">
        <v>36</v>
      </c>
      <c r="AX246" s="14" t="s">
        <v>75</v>
      </c>
      <c r="AY246" s="246" t="s">
        <v>125</v>
      </c>
    </row>
    <row r="247" s="15" customFormat="1">
      <c r="A247" s="15"/>
      <c r="B247" s="247"/>
      <c r="C247" s="248"/>
      <c r="D247" s="219" t="s">
        <v>138</v>
      </c>
      <c r="E247" s="249" t="s">
        <v>19</v>
      </c>
      <c r="F247" s="250" t="s">
        <v>141</v>
      </c>
      <c r="G247" s="248"/>
      <c r="H247" s="251">
        <v>27.199999999999999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7" t="s">
        <v>138</v>
      </c>
      <c r="AU247" s="257" t="s">
        <v>85</v>
      </c>
      <c r="AV247" s="15" t="s">
        <v>133</v>
      </c>
      <c r="AW247" s="15" t="s">
        <v>36</v>
      </c>
      <c r="AX247" s="15" t="s">
        <v>83</v>
      </c>
      <c r="AY247" s="257" t="s">
        <v>125</v>
      </c>
    </row>
    <row r="248" s="2" customFormat="1" ht="16.5" customHeight="1">
      <c r="A248" s="40"/>
      <c r="B248" s="41"/>
      <c r="C248" s="206" t="s">
        <v>348</v>
      </c>
      <c r="D248" s="206" t="s">
        <v>128</v>
      </c>
      <c r="E248" s="207" t="s">
        <v>366</v>
      </c>
      <c r="F248" s="208" t="s">
        <v>367</v>
      </c>
      <c r="G248" s="209" t="s">
        <v>163</v>
      </c>
      <c r="H248" s="210">
        <v>1.6819999999999999</v>
      </c>
      <c r="I248" s="211"/>
      <c r="J248" s="212">
        <f>ROUND(I248*H248,2)</f>
        <v>0</v>
      </c>
      <c r="K248" s="208" t="s">
        <v>132</v>
      </c>
      <c r="L248" s="46"/>
      <c r="M248" s="213" t="s">
        <v>19</v>
      </c>
      <c r="N248" s="214" t="s">
        <v>46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180</v>
      </c>
      <c r="AT248" s="217" t="s">
        <v>128</v>
      </c>
      <c r="AU248" s="217" t="s">
        <v>85</v>
      </c>
      <c r="AY248" s="19" t="s">
        <v>125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83</v>
      </c>
      <c r="BK248" s="218">
        <f>ROUND(I248*H248,2)</f>
        <v>0</v>
      </c>
      <c r="BL248" s="19" t="s">
        <v>180</v>
      </c>
      <c r="BM248" s="217" t="s">
        <v>345</v>
      </c>
    </row>
    <row r="249" s="2" customFormat="1">
      <c r="A249" s="40"/>
      <c r="B249" s="41"/>
      <c r="C249" s="42"/>
      <c r="D249" s="219" t="s">
        <v>134</v>
      </c>
      <c r="E249" s="42"/>
      <c r="F249" s="220" t="s">
        <v>369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134</v>
      </c>
      <c r="AU249" s="19" t="s">
        <v>85</v>
      </c>
    </row>
    <row r="250" s="2" customFormat="1">
      <c r="A250" s="40"/>
      <c r="B250" s="41"/>
      <c r="C250" s="42"/>
      <c r="D250" s="224" t="s">
        <v>136</v>
      </c>
      <c r="E250" s="42"/>
      <c r="F250" s="225" t="s">
        <v>370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136</v>
      </c>
      <c r="AU250" s="19" t="s">
        <v>85</v>
      </c>
    </row>
    <row r="251" s="12" customFormat="1" ht="22.8" customHeight="1">
      <c r="A251" s="12"/>
      <c r="B251" s="190"/>
      <c r="C251" s="191"/>
      <c r="D251" s="192" t="s">
        <v>74</v>
      </c>
      <c r="E251" s="204" t="s">
        <v>371</v>
      </c>
      <c r="F251" s="204" t="s">
        <v>372</v>
      </c>
      <c r="G251" s="191"/>
      <c r="H251" s="191"/>
      <c r="I251" s="194"/>
      <c r="J251" s="205">
        <f>BK251</f>
        <v>0</v>
      </c>
      <c r="K251" s="191"/>
      <c r="L251" s="196"/>
      <c r="M251" s="197"/>
      <c r="N251" s="198"/>
      <c r="O251" s="198"/>
      <c r="P251" s="199">
        <f>SUM(P252:P270)</f>
        <v>0</v>
      </c>
      <c r="Q251" s="198"/>
      <c r="R251" s="199">
        <f>SUM(R252:R270)</f>
        <v>0.27089340000000001</v>
      </c>
      <c r="S251" s="198"/>
      <c r="T251" s="200">
        <f>SUM(T252:T270)</f>
        <v>24.440003970000003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1" t="s">
        <v>85</v>
      </c>
      <c r="AT251" s="202" t="s">
        <v>74</v>
      </c>
      <c r="AU251" s="202" t="s">
        <v>83</v>
      </c>
      <c r="AY251" s="201" t="s">
        <v>125</v>
      </c>
      <c r="BK251" s="203">
        <f>SUM(BK252:BK270)</f>
        <v>0</v>
      </c>
    </row>
    <row r="252" s="2" customFormat="1" ht="16.5" customHeight="1">
      <c r="A252" s="40"/>
      <c r="B252" s="41"/>
      <c r="C252" s="206" t="s">
        <v>258</v>
      </c>
      <c r="D252" s="206" t="s">
        <v>128</v>
      </c>
      <c r="E252" s="207" t="s">
        <v>374</v>
      </c>
      <c r="F252" s="208" t="s">
        <v>375</v>
      </c>
      <c r="G252" s="209" t="s">
        <v>131</v>
      </c>
      <c r="H252" s="210">
        <v>1354.4670000000001</v>
      </c>
      <c r="I252" s="211"/>
      <c r="J252" s="212">
        <f>ROUND(I252*H252,2)</f>
        <v>0</v>
      </c>
      <c r="K252" s="208" t="s">
        <v>132</v>
      </c>
      <c r="L252" s="46"/>
      <c r="M252" s="213" t="s">
        <v>19</v>
      </c>
      <c r="N252" s="214" t="s">
        <v>46</v>
      </c>
      <c r="O252" s="86"/>
      <c r="P252" s="215">
        <f>O252*H252</f>
        <v>0</v>
      </c>
      <c r="Q252" s="215">
        <v>0.00020000000000000001</v>
      </c>
      <c r="R252" s="215">
        <f>Q252*H252</f>
        <v>0.27089340000000001</v>
      </c>
      <c r="S252" s="215">
        <v>0.017780000000000001</v>
      </c>
      <c r="T252" s="216">
        <f>S252*H252</f>
        <v>24.082423260000002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180</v>
      </c>
      <c r="AT252" s="217" t="s">
        <v>128</v>
      </c>
      <c r="AU252" s="217" t="s">
        <v>85</v>
      </c>
      <c r="AY252" s="19" t="s">
        <v>125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83</v>
      </c>
      <c r="BK252" s="218">
        <f>ROUND(I252*H252,2)</f>
        <v>0</v>
      </c>
      <c r="BL252" s="19" t="s">
        <v>180</v>
      </c>
      <c r="BM252" s="217" t="s">
        <v>351</v>
      </c>
    </row>
    <row r="253" s="2" customFormat="1">
      <c r="A253" s="40"/>
      <c r="B253" s="41"/>
      <c r="C253" s="42"/>
      <c r="D253" s="219" t="s">
        <v>134</v>
      </c>
      <c r="E253" s="42"/>
      <c r="F253" s="220" t="s">
        <v>377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134</v>
      </c>
      <c r="AU253" s="19" t="s">
        <v>85</v>
      </c>
    </row>
    <row r="254" s="2" customFormat="1">
      <c r="A254" s="40"/>
      <c r="B254" s="41"/>
      <c r="C254" s="42"/>
      <c r="D254" s="224" t="s">
        <v>136</v>
      </c>
      <c r="E254" s="42"/>
      <c r="F254" s="225" t="s">
        <v>378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136</v>
      </c>
      <c r="AU254" s="19" t="s">
        <v>85</v>
      </c>
    </row>
    <row r="255" s="14" customFormat="1">
      <c r="A255" s="14"/>
      <c r="B255" s="236"/>
      <c r="C255" s="237"/>
      <c r="D255" s="219" t="s">
        <v>138</v>
      </c>
      <c r="E255" s="238" t="s">
        <v>19</v>
      </c>
      <c r="F255" s="239" t="s">
        <v>463</v>
      </c>
      <c r="G255" s="237"/>
      <c r="H255" s="240">
        <v>1354.4670000000001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6" t="s">
        <v>138</v>
      </c>
      <c r="AU255" s="246" t="s">
        <v>85</v>
      </c>
      <c r="AV255" s="14" t="s">
        <v>85</v>
      </c>
      <c r="AW255" s="14" t="s">
        <v>36</v>
      </c>
      <c r="AX255" s="14" t="s">
        <v>75</v>
      </c>
      <c r="AY255" s="246" t="s">
        <v>125</v>
      </c>
    </row>
    <row r="256" s="15" customFormat="1">
      <c r="A256" s="15"/>
      <c r="B256" s="247"/>
      <c r="C256" s="248"/>
      <c r="D256" s="219" t="s">
        <v>138</v>
      </c>
      <c r="E256" s="249" t="s">
        <v>19</v>
      </c>
      <c r="F256" s="250" t="s">
        <v>141</v>
      </c>
      <c r="G256" s="248"/>
      <c r="H256" s="251">
        <v>1354.4670000000001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57" t="s">
        <v>138</v>
      </c>
      <c r="AU256" s="257" t="s">
        <v>85</v>
      </c>
      <c r="AV256" s="15" t="s">
        <v>133</v>
      </c>
      <c r="AW256" s="15" t="s">
        <v>36</v>
      </c>
      <c r="AX256" s="15" t="s">
        <v>83</v>
      </c>
      <c r="AY256" s="257" t="s">
        <v>125</v>
      </c>
    </row>
    <row r="257" s="2" customFormat="1" ht="16.5" customHeight="1">
      <c r="A257" s="40"/>
      <c r="B257" s="41"/>
      <c r="C257" s="206" t="s">
        <v>360</v>
      </c>
      <c r="D257" s="206" t="s">
        <v>128</v>
      </c>
      <c r="E257" s="207" t="s">
        <v>381</v>
      </c>
      <c r="F257" s="208" t="s">
        <v>382</v>
      </c>
      <c r="G257" s="209" t="s">
        <v>131</v>
      </c>
      <c r="H257" s="210">
        <v>1341.4259999999999</v>
      </c>
      <c r="I257" s="211"/>
      <c r="J257" s="212">
        <f>ROUND(I257*H257,2)</f>
        <v>0</v>
      </c>
      <c r="K257" s="208" t="s">
        <v>132</v>
      </c>
      <c r="L257" s="46"/>
      <c r="M257" s="213" t="s">
        <v>19</v>
      </c>
      <c r="N257" s="214" t="s">
        <v>46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180</v>
      </c>
      <c r="AT257" s="217" t="s">
        <v>128</v>
      </c>
      <c r="AU257" s="217" t="s">
        <v>85</v>
      </c>
      <c r="AY257" s="19" t="s">
        <v>125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83</v>
      </c>
      <c r="BK257" s="218">
        <f>ROUND(I257*H257,2)</f>
        <v>0</v>
      </c>
      <c r="BL257" s="19" t="s">
        <v>180</v>
      </c>
      <c r="BM257" s="217" t="s">
        <v>357</v>
      </c>
    </row>
    <row r="258" s="2" customFormat="1">
      <c r="A258" s="40"/>
      <c r="B258" s="41"/>
      <c r="C258" s="42"/>
      <c r="D258" s="219" t="s">
        <v>134</v>
      </c>
      <c r="E258" s="42"/>
      <c r="F258" s="220" t="s">
        <v>384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134</v>
      </c>
      <c r="AU258" s="19" t="s">
        <v>85</v>
      </c>
    </row>
    <row r="259" s="2" customFormat="1">
      <c r="A259" s="40"/>
      <c r="B259" s="41"/>
      <c r="C259" s="42"/>
      <c r="D259" s="224" t="s">
        <v>136</v>
      </c>
      <c r="E259" s="42"/>
      <c r="F259" s="225" t="s">
        <v>385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136</v>
      </c>
      <c r="AU259" s="19" t="s">
        <v>85</v>
      </c>
    </row>
    <row r="260" s="14" customFormat="1">
      <c r="A260" s="14"/>
      <c r="B260" s="236"/>
      <c r="C260" s="237"/>
      <c r="D260" s="219" t="s">
        <v>138</v>
      </c>
      <c r="E260" s="238" t="s">
        <v>19</v>
      </c>
      <c r="F260" s="239" t="s">
        <v>487</v>
      </c>
      <c r="G260" s="237"/>
      <c r="H260" s="240">
        <v>1341.4259999999999</v>
      </c>
      <c r="I260" s="241"/>
      <c r="J260" s="237"/>
      <c r="K260" s="237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138</v>
      </c>
      <c r="AU260" s="246" t="s">
        <v>85</v>
      </c>
      <c r="AV260" s="14" t="s">
        <v>85</v>
      </c>
      <c r="AW260" s="14" t="s">
        <v>36</v>
      </c>
      <c r="AX260" s="14" t="s">
        <v>75</v>
      </c>
      <c r="AY260" s="246" t="s">
        <v>125</v>
      </c>
    </row>
    <row r="261" s="15" customFormat="1">
      <c r="A261" s="15"/>
      <c r="B261" s="247"/>
      <c r="C261" s="248"/>
      <c r="D261" s="219" t="s">
        <v>138</v>
      </c>
      <c r="E261" s="249" t="s">
        <v>19</v>
      </c>
      <c r="F261" s="250" t="s">
        <v>141</v>
      </c>
      <c r="G261" s="248"/>
      <c r="H261" s="251">
        <v>1341.4259999999999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7" t="s">
        <v>138</v>
      </c>
      <c r="AU261" s="257" t="s">
        <v>85</v>
      </c>
      <c r="AV261" s="15" t="s">
        <v>133</v>
      </c>
      <c r="AW261" s="15" t="s">
        <v>36</v>
      </c>
      <c r="AX261" s="15" t="s">
        <v>83</v>
      </c>
      <c r="AY261" s="257" t="s">
        <v>125</v>
      </c>
    </row>
    <row r="262" s="2" customFormat="1" ht="16.5" customHeight="1">
      <c r="A262" s="40"/>
      <c r="B262" s="41"/>
      <c r="C262" s="206" t="s">
        <v>262</v>
      </c>
      <c r="D262" s="206" t="s">
        <v>128</v>
      </c>
      <c r="E262" s="207" t="s">
        <v>387</v>
      </c>
      <c r="F262" s="208" t="s">
        <v>388</v>
      </c>
      <c r="G262" s="209" t="s">
        <v>131</v>
      </c>
      <c r="H262" s="210">
        <v>1354.4670000000001</v>
      </c>
      <c r="I262" s="211"/>
      <c r="J262" s="212">
        <f>ROUND(I262*H262,2)</f>
        <v>0</v>
      </c>
      <c r="K262" s="208" t="s">
        <v>132</v>
      </c>
      <c r="L262" s="46"/>
      <c r="M262" s="213" t="s">
        <v>19</v>
      </c>
      <c r="N262" s="214" t="s">
        <v>46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0.00012999999999999999</v>
      </c>
      <c r="T262" s="216">
        <f>S262*H262</f>
        <v>0.17608071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180</v>
      </c>
      <c r="AT262" s="217" t="s">
        <v>128</v>
      </c>
      <c r="AU262" s="217" t="s">
        <v>85</v>
      </c>
      <c r="AY262" s="19" t="s">
        <v>125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83</v>
      </c>
      <c r="BK262" s="218">
        <f>ROUND(I262*H262,2)</f>
        <v>0</v>
      </c>
      <c r="BL262" s="19" t="s">
        <v>180</v>
      </c>
      <c r="BM262" s="217" t="s">
        <v>363</v>
      </c>
    </row>
    <row r="263" s="2" customFormat="1">
      <c r="A263" s="40"/>
      <c r="B263" s="41"/>
      <c r="C263" s="42"/>
      <c r="D263" s="219" t="s">
        <v>134</v>
      </c>
      <c r="E263" s="42"/>
      <c r="F263" s="220" t="s">
        <v>388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134</v>
      </c>
      <c r="AU263" s="19" t="s">
        <v>85</v>
      </c>
    </row>
    <row r="264" s="2" customFormat="1">
      <c r="A264" s="40"/>
      <c r="B264" s="41"/>
      <c r="C264" s="42"/>
      <c r="D264" s="224" t="s">
        <v>136</v>
      </c>
      <c r="E264" s="42"/>
      <c r="F264" s="225" t="s">
        <v>390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136</v>
      </c>
      <c r="AU264" s="19" t="s">
        <v>85</v>
      </c>
    </row>
    <row r="265" s="2" customFormat="1" ht="16.5" customHeight="1">
      <c r="A265" s="40"/>
      <c r="B265" s="41"/>
      <c r="C265" s="206" t="s">
        <v>373</v>
      </c>
      <c r="D265" s="206" t="s">
        <v>128</v>
      </c>
      <c r="E265" s="207" t="s">
        <v>391</v>
      </c>
      <c r="F265" s="208" t="s">
        <v>392</v>
      </c>
      <c r="G265" s="209" t="s">
        <v>202</v>
      </c>
      <c r="H265" s="210">
        <v>11</v>
      </c>
      <c r="I265" s="211"/>
      <c r="J265" s="212">
        <f>ROUND(I265*H265,2)</f>
        <v>0</v>
      </c>
      <c r="K265" s="208" t="s">
        <v>132</v>
      </c>
      <c r="L265" s="46"/>
      <c r="M265" s="213" t="s">
        <v>19</v>
      </c>
      <c r="N265" s="214" t="s">
        <v>46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0.016500000000000001</v>
      </c>
      <c r="T265" s="216">
        <f>S265*H265</f>
        <v>0.1815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180</v>
      </c>
      <c r="AT265" s="217" t="s">
        <v>128</v>
      </c>
      <c r="AU265" s="217" t="s">
        <v>85</v>
      </c>
      <c r="AY265" s="19" t="s">
        <v>125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83</v>
      </c>
      <c r="BK265" s="218">
        <f>ROUND(I265*H265,2)</f>
        <v>0</v>
      </c>
      <c r="BL265" s="19" t="s">
        <v>180</v>
      </c>
      <c r="BM265" s="217" t="s">
        <v>368</v>
      </c>
    </row>
    <row r="266" s="2" customFormat="1">
      <c r="A266" s="40"/>
      <c r="B266" s="41"/>
      <c r="C266" s="42"/>
      <c r="D266" s="219" t="s">
        <v>134</v>
      </c>
      <c r="E266" s="42"/>
      <c r="F266" s="220" t="s">
        <v>392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134</v>
      </c>
      <c r="AU266" s="19" t="s">
        <v>85</v>
      </c>
    </row>
    <row r="267" s="2" customFormat="1">
      <c r="A267" s="40"/>
      <c r="B267" s="41"/>
      <c r="C267" s="42"/>
      <c r="D267" s="224" t="s">
        <v>136</v>
      </c>
      <c r="E267" s="42"/>
      <c r="F267" s="225" t="s">
        <v>394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136</v>
      </c>
      <c r="AU267" s="19" t="s">
        <v>85</v>
      </c>
    </row>
    <row r="268" s="2" customFormat="1" ht="16.5" customHeight="1">
      <c r="A268" s="40"/>
      <c r="B268" s="41"/>
      <c r="C268" s="206" t="s">
        <v>267</v>
      </c>
      <c r="D268" s="206" t="s">
        <v>128</v>
      </c>
      <c r="E268" s="207" t="s">
        <v>397</v>
      </c>
      <c r="F268" s="208" t="s">
        <v>398</v>
      </c>
      <c r="G268" s="209" t="s">
        <v>163</v>
      </c>
      <c r="H268" s="210">
        <v>0.27100000000000002</v>
      </c>
      <c r="I268" s="211"/>
      <c r="J268" s="212">
        <f>ROUND(I268*H268,2)</f>
        <v>0</v>
      </c>
      <c r="K268" s="208" t="s">
        <v>132</v>
      </c>
      <c r="L268" s="46"/>
      <c r="M268" s="213" t="s">
        <v>19</v>
      </c>
      <c r="N268" s="214" t="s">
        <v>46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180</v>
      </c>
      <c r="AT268" s="217" t="s">
        <v>128</v>
      </c>
      <c r="AU268" s="217" t="s">
        <v>85</v>
      </c>
      <c r="AY268" s="19" t="s">
        <v>125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83</v>
      </c>
      <c r="BK268" s="218">
        <f>ROUND(I268*H268,2)</f>
        <v>0</v>
      </c>
      <c r="BL268" s="19" t="s">
        <v>180</v>
      </c>
      <c r="BM268" s="217" t="s">
        <v>376</v>
      </c>
    </row>
    <row r="269" s="2" customFormat="1">
      <c r="A269" s="40"/>
      <c r="B269" s="41"/>
      <c r="C269" s="42"/>
      <c r="D269" s="219" t="s">
        <v>134</v>
      </c>
      <c r="E269" s="42"/>
      <c r="F269" s="220" t="s">
        <v>400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134</v>
      </c>
      <c r="AU269" s="19" t="s">
        <v>85</v>
      </c>
    </row>
    <row r="270" s="2" customFormat="1">
      <c r="A270" s="40"/>
      <c r="B270" s="41"/>
      <c r="C270" s="42"/>
      <c r="D270" s="224" t="s">
        <v>136</v>
      </c>
      <c r="E270" s="42"/>
      <c r="F270" s="225" t="s">
        <v>401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136</v>
      </c>
      <c r="AU270" s="19" t="s">
        <v>85</v>
      </c>
    </row>
    <row r="271" s="12" customFormat="1" ht="22.8" customHeight="1">
      <c r="A271" s="12"/>
      <c r="B271" s="190"/>
      <c r="C271" s="191"/>
      <c r="D271" s="192" t="s">
        <v>74</v>
      </c>
      <c r="E271" s="204" t="s">
        <v>488</v>
      </c>
      <c r="F271" s="204" t="s">
        <v>489</v>
      </c>
      <c r="G271" s="191"/>
      <c r="H271" s="191"/>
      <c r="I271" s="194"/>
      <c r="J271" s="205">
        <f>BK271</f>
        <v>0</v>
      </c>
      <c r="K271" s="191"/>
      <c r="L271" s="196"/>
      <c r="M271" s="197"/>
      <c r="N271" s="198"/>
      <c r="O271" s="198"/>
      <c r="P271" s="199">
        <f>SUM(P272:P291)</f>
        <v>0</v>
      </c>
      <c r="Q271" s="198"/>
      <c r="R271" s="199">
        <f>SUM(R272:R291)</f>
        <v>0.17252459999999997</v>
      </c>
      <c r="S271" s="198"/>
      <c r="T271" s="200">
        <f>SUM(T272:T291)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1" t="s">
        <v>85</v>
      </c>
      <c r="AT271" s="202" t="s">
        <v>74</v>
      </c>
      <c r="AU271" s="202" t="s">
        <v>83</v>
      </c>
      <c r="AY271" s="201" t="s">
        <v>125</v>
      </c>
      <c r="BK271" s="203">
        <f>SUM(BK272:BK291)</f>
        <v>0</v>
      </c>
    </row>
    <row r="272" s="2" customFormat="1" ht="16.5" customHeight="1">
      <c r="A272" s="40"/>
      <c r="B272" s="41"/>
      <c r="C272" s="206" t="s">
        <v>386</v>
      </c>
      <c r="D272" s="206" t="s">
        <v>128</v>
      </c>
      <c r="E272" s="207" t="s">
        <v>490</v>
      </c>
      <c r="F272" s="208" t="s">
        <v>491</v>
      </c>
      <c r="G272" s="209" t="s">
        <v>131</v>
      </c>
      <c r="H272" s="210">
        <v>383.38799999999998</v>
      </c>
      <c r="I272" s="211"/>
      <c r="J272" s="212">
        <f>ROUND(I272*H272,2)</f>
        <v>0</v>
      </c>
      <c r="K272" s="208" t="s">
        <v>132</v>
      </c>
      <c r="L272" s="46"/>
      <c r="M272" s="213" t="s">
        <v>19</v>
      </c>
      <c r="N272" s="214" t="s">
        <v>46</v>
      </c>
      <c r="O272" s="86"/>
      <c r="P272" s="215">
        <f>O272*H272</f>
        <v>0</v>
      </c>
      <c r="Q272" s="215">
        <v>0</v>
      </c>
      <c r="R272" s="215">
        <f>Q272*H272</f>
        <v>0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180</v>
      </c>
      <c r="AT272" s="217" t="s">
        <v>128</v>
      </c>
      <c r="AU272" s="217" t="s">
        <v>85</v>
      </c>
      <c r="AY272" s="19" t="s">
        <v>125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83</v>
      </c>
      <c r="BK272" s="218">
        <f>ROUND(I272*H272,2)</f>
        <v>0</v>
      </c>
      <c r="BL272" s="19" t="s">
        <v>180</v>
      </c>
      <c r="BM272" s="217" t="s">
        <v>383</v>
      </c>
    </row>
    <row r="273" s="2" customFormat="1">
      <c r="A273" s="40"/>
      <c r="B273" s="41"/>
      <c r="C273" s="42"/>
      <c r="D273" s="219" t="s">
        <v>134</v>
      </c>
      <c r="E273" s="42"/>
      <c r="F273" s="220" t="s">
        <v>492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134</v>
      </c>
      <c r="AU273" s="19" t="s">
        <v>85</v>
      </c>
    </row>
    <row r="274" s="2" customFormat="1">
      <c r="A274" s="40"/>
      <c r="B274" s="41"/>
      <c r="C274" s="42"/>
      <c r="D274" s="224" t="s">
        <v>136</v>
      </c>
      <c r="E274" s="42"/>
      <c r="F274" s="225" t="s">
        <v>493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136</v>
      </c>
      <c r="AU274" s="19" t="s">
        <v>85</v>
      </c>
    </row>
    <row r="275" s="2" customFormat="1" ht="16.5" customHeight="1">
      <c r="A275" s="40"/>
      <c r="B275" s="41"/>
      <c r="C275" s="206" t="s">
        <v>272</v>
      </c>
      <c r="D275" s="206" t="s">
        <v>128</v>
      </c>
      <c r="E275" s="207" t="s">
        <v>494</v>
      </c>
      <c r="F275" s="208" t="s">
        <v>495</v>
      </c>
      <c r="G275" s="209" t="s">
        <v>131</v>
      </c>
      <c r="H275" s="210">
        <v>383.38799999999998</v>
      </c>
      <c r="I275" s="211"/>
      <c r="J275" s="212">
        <f>ROUND(I275*H275,2)</f>
        <v>0</v>
      </c>
      <c r="K275" s="208" t="s">
        <v>132</v>
      </c>
      <c r="L275" s="46"/>
      <c r="M275" s="213" t="s">
        <v>19</v>
      </c>
      <c r="N275" s="214" t="s">
        <v>46</v>
      </c>
      <c r="O275" s="86"/>
      <c r="P275" s="215">
        <f>O275*H275</f>
        <v>0</v>
      </c>
      <c r="Q275" s="215">
        <v>2.0000000000000002E-05</v>
      </c>
      <c r="R275" s="215">
        <f>Q275*H275</f>
        <v>0.00766776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180</v>
      </c>
      <c r="AT275" s="217" t="s">
        <v>128</v>
      </c>
      <c r="AU275" s="217" t="s">
        <v>85</v>
      </c>
      <c r="AY275" s="19" t="s">
        <v>125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83</v>
      </c>
      <c r="BK275" s="218">
        <f>ROUND(I275*H275,2)</f>
        <v>0</v>
      </c>
      <c r="BL275" s="19" t="s">
        <v>180</v>
      </c>
      <c r="BM275" s="217" t="s">
        <v>389</v>
      </c>
    </row>
    <row r="276" s="2" customFormat="1">
      <c r="A276" s="40"/>
      <c r="B276" s="41"/>
      <c r="C276" s="42"/>
      <c r="D276" s="219" t="s">
        <v>134</v>
      </c>
      <c r="E276" s="42"/>
      <c r="F276" s="220" t="s">
        <v>495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134</v>
      </c>
      <c r="AU276" s="19" t="s">
        <v>85</v>
      </c>
    </row>
    <row r="277" s="2" customFormat="1">
      <c r="A277" s="40"/>
      <c r="B277" s="41"/>
      <c r="C277" s="42"/>
      <c r="D277" s="224" t="s">
        <v>136</v>
      </c>
      <c r="E277" s="42"/>
      <c r="F277" s="225" t="s">
        <v>496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136</v>
      </c>
      <c r="AU277" s="19" t="s">
        <v>85</v>
      </c>
    </row>
    <row r="278" s="13" customFormat="1">
      <c r="A278" s="13"/>
      <c r="B278" s="226"/>
      <c r="C278" s="227"/>
      <c r="D278" s="219" t="s">
        <v>138</v>
      </c>
      <c r="E278" s="228" t="s">
        <v>19</v>
      </c>
      <c r="F278" s="229" t="s">
        <v>497</v>
      </c>
      <c r="G278" s="227"/>
      <c r="H278" s="228" t="s">
        <v>19</v>
      </c>
      <c r="I278" s="230"/>
      <c r="J278" s="227"/>
      <c r="K278" s="227"/>
      <c r="L278" s="231"/>
      <c r="M278" s="232"/>
      <c r="N278" s="233"/>
      <c r="O278" s="233"/>
      <c r="P278" s="233"/>
      <c r="Q278" s="233"/>
      <c r="R278" s="233"/>
      <c r="S278" s="233"/>
      <c r="T278" s="23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138</v>
      </c>
      <c r="AU278" s="235" t="s">
        <v>85</v>
      </c>
      <c r="AV278" s="13" t="s">
        <v>83</v>
      </c>
      <c r="AW278" s="13" t="s">
        <v>36</v>
      </c>
      <c r="AX278" s="13" t="s">
        <v>75</v>
      </c>
      <c r="AY278" s="235" t="s">
        <v>125</v>
      </c>
    </row>
    <row r="279" s="14" customFormat="1">
      <c r="A279" s="14"/>
      <c r="B279" s="236"/>
      <c r="C279" s="237"/>
      <c r="D279" s="219" t="s">
        <v>138</v>
      </c>
      <c r="E279" s="238" t="s">
        <v>19</v>
      </c>
      <c r="F279" s="239" t="s">
        <v>498</v>
      </c>
      <c r="G279" s="237"/>
      <c r="H279" s="240">
        <v>301.31299999999999</v>
      </c>
      <c r="I279" s="241"/>
      <c r="J279" s="237"/>
      <c r="K279" s="237"/>
      <c r="L279" s="242"/>
      <c r="M279" s="243"/>
      <c r="N279" s="244"/>
      <c r="O279" s="244"/>
      <c r="P279" s="244"/>
      <c r="Q279" s="244"/>
      <c r="R279" s="244"/>
      <c r="S279" s="244"/>
      <c r="T279" s="245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6" t="s">
        <v>138</v>
      </c>
      <c r="AU279" s="246" t="s">
        <v>85</v>
      </c>
      <c r="AV279" s="14" t="s">
        <v>85</v>
      </c>
      <c r="AW279" s="14" t="s">
        <v>36</v>
      </c>
      <c r="AX279" s="14" t="s">
        <v>75</v>
      </c>
      <c r="AY279" s="246" t="s">
        <v>125</v>
      </c>
    </row>
    <row r="280" s="13" customFormat="1">
      <c r="A280" s="13"/>
      <c r="B280" s="226"/>
      <c r="C280" s="227"/>
      <c r="D280" s="219" t="s">
        <v>138</v>
      </c>
      <c r="E280" s="228" t="s">
        <v>19</v>
      </c>
      <c r="F280" s="229" t="s">
        <v>499</v>
      </c>
      <c r="G280" s="227"/>
      <c r="H280" s="228" t="s">
        <v>19</v>
      </c>
      <c r="I280" s="230"/>
      <c r="J280" s="227"/>
      <c r="K280" s="227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138</v>
      </c>
      <c r="AU280" s="235" t="s">
        <v>85</v>
      </c>
      <c r="AV280" s="13" t="s">
        <v>83</v>
      </c>
      <c r="AW280" s="13" t="s">
        <v>36</v>
      </c>
      <c r="AX280" s="13" t="s">
        <v>75</v>
      </c>
      <c r="AY280" s="235" t="s">
        <v>125</v>
      </c>
    </row>
    <row r="281" s="14" customFormat="1">
      <c r="A281" s="14"/>
      <c r="B281" s="236"/>
      <c r="C281" s="237"/>
      <c r="D281" s="219" t="s">
        <v>138</v>
      </c>
      <c r="E281" s="238" t="s">
        <v>19</v>
      </c>
      <c r="F281" s="239" t="s">
        <v>500</v>
      </c>
      <c r="G281" s="237"/>
      <c r="H281" s="240">
        <v>82.075000000000003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138</v>
      </c>
      <c r="AU281" s="246" t="s">
        <v>85</v>
      </c>
      <c r="AV281" s="14" t="s">
        <v>85</v>
      </c>
      <c r="AW281" s="14" t="s">
        <v>36</v>
      </c>
      <c r="AX281" s="14" t="s">
        <v>75</v>
      </c>
      <c r="AY281" s="246" t="s">
        <v>125</v>
      </c>
    </row>
    <row r="282" s="15" customFormat="1">
      <c r="A282" s="15"/>
      <c r="B282" s="247"/>
      <c r="C282" s="248"/>
      <c r="D282" s="219" t="s">
        <v>138</v>
      </c>
      <c r="E282" s="249" t="s">
        <v>19</v>
      </c>
      <c r="F282" s="250" t="s">
        <v>141</v>
      </c>
      <c r="G282" s="248"/>
      <c r="H282" s="251">
        <v>383.38799999999998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57" t="s">
        <v>138</v>
      </c>
      <c r="AU282" s="257" t="s">
        <v>85</v>
      </c>
      <c r="AV282" s="15" t="s">
        <v>133</v>
      </c>
      <c r="AW282" s="15" t="s">
        <v>36</v>
      </c>
      <c r="AX282" s="15" t="s">
        <v>83</v>
      </c>
      <c r="AY282" s="257" t="s">
        <v>125</v>
      </c>
    </row>
    <row r="283" s="2" customFormat="1" ht="16.5" customHeight="1">
      <c r="A283" s="40"/>
      <c r="B283" s="41"/>
      <c r="C283" s="206" t="s">
        <v>396</v>
      </c>
      <c r="D283" s="206" t="s">
        <v>128</v>
      </c>
      <c r="E283" s="207" t="s">
        <v>501</v>
      </c>
      <c r="F283" s="208" t="s">
        <v>502</v>
      </c>
      <c r="G283" s="209" t="s">
        <v>131</v>
      </c>
      <c r="H283" s="210">
        <v>383.38799999999998</v>
      </c>
      <c r="I283" s="211"/>
      <c r="J283" s="212">
        <f>ROUND(I283*H283,2)</f>
        <v>0</v>
      </c>
      <c r="K283" s="208" t="s">
        <v>132</v>
      </c>
      <c r="L283" s="46"/>
      <c r="M283" s="213" t="s">
        <v>19</v>
      </c>
      <c r="N283" s="214" t="s">
        <v>46</v>
      </c>
      <c r="O283" s="86"/>
      <c r="P283" s="215">
        <f>O283*H283</f>
        <v>0</v>
      </c>
      <c r="Q283" s="215">
        <v>0.00017000000000000001</v>
      </c>
      <c r="R283" s="215">
        <f>Q283*H283</f>
        <v>0.065175960000000005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180</v>
      </c>
      <c r="AT283" s="217" t="s">
        <v>128</v>
      </c>
      <c r="AU283" s="217" t="s">
        <v>85</v>
      </c>
      <c r="AY283" s="19" t="s">
        <v>125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83</v>
      </c>
      <c r="BK283" s="218">
        <f>ROUND(I283*H283,2)</f>
        <v>0</v>
      </c>
      <c r="BL283" s="19" t="s">
        <v>180</v>
      </c>
      <c r="BM283" s="217" t="s">
        <v>393</v>
      </c>
    </row>
    <row r="284" s="2" customFormat="1">
      <c r="A284" s="40"/>
      <c r="B284" s="41"/>
      <c r="C284" s="42"/>
      <c r="D284" s="219" t="s">
        <v>134</v>
      </c>
      <c r="E284" s="42"/>
      <c r="F284" s="220" t="s">
        <v>503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134</v>
      </c>
      <c r="AU284" s="19" t="s">
        <v>85</v>
      </c>
    </row>
    <row r="285" s="2" customFormat="1">
      <c r="A285" s="40"/>
      <c r="B285" s="41"/>
      <c r="C285" s="42"/>
      <c r="D285" s="224" t="s">
        <v>136</v>
      </c>
      <c r="E285" s="42"/>
      <c r="F285" s="225" t="s">
        <v>504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136</v>
      </c>
      <c r="AU285" s="19" t="s">
        <v>85</v>
      </c>
    </row>
    <row r="286" s="2" customFormat="1" ht="16.5" customHeight="1">
      <c r="A286" s="40"/>
      <c r="B286" s="41"/>
      <c r="C286" s="206" t="s">
        <v>279</v>
      </c>
      <c r="D286" s="206" t="s">
        <v>128</v>
      </c>
      <c r="E286" s="207" t="s">
        <v>505</v>
      </c>
      <c r="F286" s="208" t="s">
        <v>506</v>
      </c>
      <c r="G286" s="209" t="s">
        <v>131</v>
      </c>
      <c r="H286" s="210">
        <v>383.38799999999998</v>
      </c>
      <c r="I286" s="211"/>
      <c r="J286" s="212">
        <f>ROUND(I286*H286,2)</f>
        <v>0</v>
      </c>
      <c r="K286" s="208" t="s">
        <v>132</v>
      </c>
      <c r="L286" s="46"/>
      <c r="M286" s="213" t="s">
        <v>19</v>
      </c>
      <c r="N286" s="214" t="s">
        <v>46</v>
      </c>
      <c r="O286" s="86"/>
      <c r="P286" s="215">
        <f>O286*H286</f>
        <v>0</v>
      </c>
      <c r="Q286" s="215">
        <v>0.00012999999999999999</v>
      </c>
      <c r="R286" s="215">
        <f>Q286*H286</f>
        <v>0.049840439999999993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180</v>
      </c>
      <c r="AT286" s="217" t="s">
        <v>128</v>
      </c>
      <c r="AU286" s="217" t="s">
        <v>85</v>
      </c>
      <c r="AY286" s="19" t="s">
        <v>125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83</v>
      </c>
      <c r="BK286" s="218">
        <f>ROUND(I286*H286,2)</f>
        <v>0</v>
      </c>
      <c r="BL286" s="19" t="s">
        <v>180</v>
      </c>
      <c r="BM286" s="217" t="s">
        <v>399</v>
      </c>
    </row>
    <row r="287" s="2" customFormat="1">
      <c r="A287" s="40"/>
      <c r="B287" s="41"/>
      <c r="C287" s="42"/>
      <c r="D287" s="219" t="s">
        <v>134</v>
      </c>
      <c r="E287" s="42"/>
      <c r="F287" s="220" t="s">
        <v>507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134</v>
      </c>
      <c r="AU287" s="19" t="s">
        <v>85</v>
      </c>
    </row>
    <row r="288" s="2" customFormat="1">
      <c r="A288" s="40"/>
      <c r="B288" s="41"/>
      <c r="C288" s="42"/>
      <c r="D288" s="224" t="s">
        <v>136</v>
      </c>
      <c r="E288" s="42"/>
      <c r="F288" s="225" t="s">
        <v>508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136</v>
      </c>
      <c r="AU288" s="19" t="s">
        <v>85</v>
      </c>
    </row>
    <row r="289" s="2" customFormat="1" ht="16.5" customHeight="1">
      <c r="A289" s="40"/>
      <c r="B289" s="41"/>
      <c r="C289" s="206" t="s">
        <v>409</v>
      </c>
      <c r="D289" s="206" t="s">
        <v>128</v>
      </c>
      <c r="E289" s="207" t="s">
        <v>509</v>
      </c>
      <c r="F289" s="208" t="s">
        <v>510</v>
      </c>
      <c r="G289" s="209" t="s">
        <v>131</v>
      </c>
      <c r="H289" s="210">
        <v>383.38799999999998</v>
      </c>
      <c r="I289" s="211"/>
      <c r="J289" s="212">
        <f>ROUND(I289*H289,2)</f>
        <v>0</v>
      </c>
      <c r="K289" s="208" t="s">
        <v>132</v>
      </c>
      <c r="L289" s="46"/>
      <c r="M289" s="213" t="s">
        <v>19</v>
      </c>
      <c r="N289" s="214" t="s">
        <v>46</v>
      </c>
      <c r="O289" s="86"/>
      <c r="P289" s="215">
        <f>O289*H289</f>
        <v>0</v>
      </c>
      <c r="Q289" s="215">
        <v>0.00012999999999999999</v>
      </c>
      <c r="R289" s="215">
        <f>Q289*H289</f>
        <v>0.049840439999999993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180</v>
      </c>
      <c r="AT289" s="217" t="s">
        <v>128</v>
      </c>
      <c r="AU289" s="217" t="s">
        <v>85</v>
      </c>
      <c r="AY289" s="19" t="s">
        <v>125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83</v>
      </c>
      <c r="BK289" s="218">
        <f>ROUND(I289*H289,2)</f>
        <v>0</v>
      </c>
      <c r="BL289" s="19" t="s">
        <v>180</v>
      </c>
      <c r="BM289" s="217" t="s">
        <v>406</v>
      </c>
    </row>
    <row r="290" s="2" customFormat="1">
      <c r="A290" s="40"/>
      <c r="B290" s="41"/>
      <c r="C290" s="42"/>
      <c r="D290" s="219" t="s">
        <v>134</v>
      </c>
      <c r="E290" s="42"/>
      <c r="F290" s="220" t="s">
        <v>511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134</v>
      </c>
      <c r="AU290" s="19" t="s">
        <v>85</v>
      </c>
    </row>
    <row r="291" s="2" customFormat="1">
      <c r="A291" s="40"/>
      <c r="B291" s="41"/>
      <c r="C291" s="42"/>
      <c r="D291" s="224" t="s">
        <v>136</v>
      </c>
      <c r="E291" s="42"/>
      <c r="F291" s="225" t="s">
        <v>512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136</v>
      </c>
      <c r="AU291" s="19" t="s">
        <v>85</v>
      </c>
    </row>
    <row r="292" s="12" customFormat="1" ht="25.92" customHeight="1">
      <c r="A292" s="12"/>
      <c r="B292" s="190"/>
      <c r="C292" s="191"/>
      <c r="D292" s="192" t="s">
        <v>74</v>
      </c>
      <c r="E292" s="193" t="s">
        <v>422</v>
      </c>
      <c r="F292" s="193" t="s">
        <v>423</v>
      </c>
      <c r="G292" s="191"/>
      <c r="H292" s="191"/>
      <c r="I292" s="194"/>
      <c r="J292" s="195">
        <f>BK292</f>
        <v>0</v>
      </c>
      <c r="K292" s="191"/>
      <c r="L292" s="196"/>
      <c r="M292" s="197"/>
      <c r="N292" s="198"/>
      <c r="O292" s="198"/>
      <c r="P292" s="199">
        <f>P293+P297</f>
        <v>0</v>
      </c>
      <c r="Q292" s="198"/>
      <c r="R292" s="199">
        <f>R293+R297</f>
        <v>0</v>
      </c>
      <c r="S292" s="198"/>
      <c r="T292" s="200">
        <f>T293+T297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1" t="s">
        <v>160</v>
      </c>
      <c r="AT292" s="202" t="s">
        <v>74</v>
      </c>
      <c r="AU292" s="202" t="s">
        <v>75</v>
      </c>
      <c r="AY292" s="201" t="s">
        <v>125</v>
      </c>
      <c r="BK292" s="203">
        <f>BK293+BK297</f>
        <v>0</v>
      </c>
    </row>
    <row r="293" s="12" customFormat="1" ht="22.8" customHeight="1">
      <c r="A293" s="12"/>
      <c r="B293" s="190"/>
      <c r="C293" s="191"/>
      <c r="D293" s="192" t="s">
        <v>74</v>
      </c>
      <c r="E293" s="204" t="s">
        <v>424</v>
      </c>
      <c r="F293" s="204" t="s">
        <v>425</v>
      </c>
      <c r="G293" s="191"/>
      <c r="H293" s="191"/>
      <c r="I293" s="194"/>
      <c r="J293" s="205">
        <f>BK293</f>
        <v>0</v>
      </c>
      <c r="K293" s="191"/>
      <c r="L293" s="196"/>
      <c r="M293" s="197"/>
      <c r="N293" s="198"/>
      <c r="O293" s="198"/>
      <c r="P293" s="199">
        <f>SUM(P294:P296)</f>
        <v>0</v>
      </c>
      <c r="Q293" s="198"/>
      <c r="R293" s="199">
        <f>SUM(R294:R296)</f>
        <v>0</v>
      </c>
      <c r="S293" s="198"/>
      <c r="T293" s="200">
        <f>SUM(T294:T296)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1" t="s">
        <v>160</v>
      </c>
      <c r="AT293" s="202" t="s">
        <v>74</v>
      </c>
      <c r="AU293" s="202" t="s">
        <v>83</v>
      </c>
      <c r="AY293" s="201" t="s">
        <v>125</v>
      </c>
      <c r="BK293" s="203">
        <f>SUM(BK294:BK296)</f>
        <v>0</v>
      </c>
    </row>
    <row r="294" s="2" customFormat="1" ht="16.5" customHeight="1">
      <c r="A294" s="40"/>
      <c r="B294" s="41"/>
      <c r="C294" s="206" t="s">
        <v>285</v>
      </c>
      <c r="D294" s="206" t="s">
        <v>128</v>
      </c>
      <c r="E294" s="207" t="s">
        <v>426</v>
      </c>
      <c r="F294" s="208" t="s">
        <v>427</v>
      </c>
      <c r="G294" s="209" t="s">
        <v>428</v>
      </c>
      <c r="H294" s="210">
        <v>1</v>
      </c>
      <c r="I294" s="211"/>
      <c r="J294" s="212">
        <f>ROUND(I294*H294,2)</f>
        <v>0</v>
      </c>
      <c r="K294" s="208" t="s">
        <v>132</v>
      </c>
      <c r="L294" s="46"/>
      <c r="M294" s="213" t="s">
        <v>19</v>
      </c>
      <c r="N294" s="214" t="s">
        <v>46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133</v>
      </c>
      <c r="AT294" s="217" t="s">
        <v>128</v>
      </c>
      <c r="AU294" s="217" t="s">
        <v>85</v>
      </c>
      <c r="AY294" s="19" t="s">
        <v>125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83</v>
      </c>
      <c r="BK294" s="218">
        <f>ROUND(I294*H294,2)</f>
        <v>0</v>
      </c>
      <c r="BL294" s="19" t="s">
        <v>133</v>
      </c>
      <c r="BM294" s="217" t="s">
        <v>412</v>
      </c>
    </row>
    <row r="295" s="2" customFormat="1">
      <c r="A295" s="40"/>
      <c r="B295" s="41"/>
      <c r="C295" s="42"/>
      <c r="D295" s="219" t="s">
        <v>134</v>
      </c>
      <c r="E295" s="42"/>
      <c r="F295" s="220" t="s">
        <v>427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134</v>
      </c>
      <c r="AU295" s="19" t="s">
        <v>85</v>
      </c>
    </row>
    <row r="296" s="2" customFormat="1">
      <c r="A296" s="40"/>
      <c r="B296" s="41"/>
      <c r="C296" s="42"/>
      <c r="D296" s="224" t="s">
        <v>136</v>
      </c>
      <c r="E296" s="42"/>
      <c r="F296" s="225" t="s">
        <v>430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136</v>
      </c>
      <c r="AU296" s="19" t="s">
        <v>85</v>
      </c>
    </row>
    <row r="297" s="12" customFormat="1" ht="22.8" customHeight="1">
      <c r="A297" s="12"/>
      <c r="B297" s="190"/>
      <c r="C297" s="191"/>
      <c r="D297" s="192" t="s">
        <v>74</v>
      </c>
      <c r="E297" s="204" t="s">
        <v>431</v>
      </c>
      <c r="F297" s="204" t="s">
        <v>432</v>
      </c>
      <c r="G297" s="191"/>
      <c r="H297" s="191"/>
      <c r="I297" s="194"/>
      <c r="J297" s="205">
        <f>BK297</f>
        <v>0</v>
      </c>
      <c r="K297" s="191"/>
      <c r="L297" s="196"/>
      <c r="M297" s="197"/>
      <c r="N297" s="198"/>
      <c r="O297" s="198"/>
      <c r="P297" s="199">
        <f>SUM(P298:P300)</f>
        <v>0</v>
      </c>
      <c r="Q297" s="198"/>
      <c r="R297" s="199">
        <f>SUM(R298:R300)</f>
        <v>0</v>
      </c>
      <c r="S297" s="198"/>
      <c r="T297" s="200">
        <f>SUM(T298:T300)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1" t="s">
        <v>160</v>
      </c>
      <c r="AT297" s="202" t="s">
        <v>74</v>
      </c>
      <c r="AU297" s="202" t="s">
        <v>83</v>
      </c>
      <c r="AY297" s="201" t="s">
        <v>125</v>
      </c>
      <c r="BK297" s="203">
        <f>SUM(BK298:BK300)</f>
        <v>0</v>
      </c>
    </row>
    <row r="298" s="2" customFormat="1" ht="16.5" customHeight="1">
      <c r="A298" s="40"/>
      <c r="B298" s="41"/>
      <c r="C298" s="206" t="s">
        <v>416</v>
      </c>
      <c r="D298" s="206" t="s">
        <v>128</v>
      </c>
      <c r="E298" s="207" t="s">
        <v>434</v>
      </c>
      <c r="F298" s="208" t="s">
        <v>435</v>
      </c>
      <c r="G298" s="209" t="s">
        <v>428</v>
      </c>
      <c r="H298" s="210">
        <v>1</v>
      </c>
      <c r="I298" s="211"/>
      <c r="J298" s="212">
        <f>ROUND(I298*H298,2)</f>
        <v>0</v>
      </c>
      <c r="K298" s="208" t="s">
        <v>132</v>
      </c>
      <c r="L298" s="46"/>
      <c r="M298" s="213" t="s">
        <v>19</v>
      </c>
      <c r="N298" s="214" t="s">
        <v>46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133</v>
      </c>
      <c r="AT298" s="217" t="s">
        <v>128</v>
      </c>
      <c r="AU298" s="217" t="s">
        <v>85</v>
      </c>
      <c r="AY298" s="19" t="s">
        <v>125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83</v>
      </c>
      <c r="BK298" s="218">
        <f>ROUND(I298*H298,2)</f>
        <v>0</v>
      </c>
      <c r="BL298" s="19" t="s">
        <v>133</v>
      </c>
      <c r="BM298" s="217" t="s">
        <v>415</v>
      </c>
    </row>
    <row r="299" s="2" customFormat="1">
      <c r="A299" s="40"/>
      <c r="B299" s="41"/>
      <c r="C299" s="42"/>
      <c r="D299" s="219" t="s">
        <v>134</v>
      </c>
      <c r="E299" s="42"/>
      <c r="F299" s="220" t="s">
        <v>435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134</v>
      </c>
      <c r="AU299" s="19" t="s">
        <v>85</v>
      </c>
    </row>
    <row r="300" s="2" customFormat="1">
      <c r="A300" s="40"/>
      <c r="B300" s="41"/>
      <c r="C300" s="42"/>
      <c r="D300" s="224" t="s">
        <v>136</v>
      </c>
      <c r="E300" s="42"/>
      <c r="F300" s="225" t="s">
        <v>437</v>
      </c>
      <c r="G300" s="42"/>
      <c r="H300" s="42"/>
      <c r="I300" s="221"/>
      <c r="J300" s="42"/>
      <c r="K300" s="42"/>
      <c r="L300" s="46"/>
      <c r="M300" s="268"/>
      <c r="N300" s="269"/>
      <c r="O300" s="270"/>
      <c r="P300" s="270"/>
      <c r="Q300" s="270"/>
      <c r="R300" s="270"/>
      <c r="S300" s="270"/>
      <c r="T300" s="271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136</v>
      </c>
      <c r="AU300" s="19" t="s">
        <v>85</v>
      </c>
    </row>
    <row r="301" s="2" customFormat="1" ht="6.96" customHeight="1">
      <c r="A301" s="40"/>
      <c r="B301" s="61"/>
      <c r="C301" s="62"/>
      <c r="D301" s="62"/>
      <c r="E301" s="62"/>
      <c r="F301" s="62"/>
      <c r="G301" s="62"/>
      <c r="H301" s="62"/>
      <c r="I301" s="62"/>
      <c r="J301" s="62"/>
      <c r="K301" s="62"/>
      <c r="L301" s="46"/>
      <c r="M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</row>
  </sheetData>
  <sheetProtection sheet="1" autoFilter="0" formatColumns="0" formatRows="0" objects="1" scenarios="1" spinCount="100000" saltValue="mSUE8I2XfLJwhTAczJyC+DlFwrgXX7nyvoAW5MMSxTJ6LBjIeLmebGE7M3sWQibGRwvCvZhh36jiyn2W5s1m+w==" hashValue="HsWtiKhfgtXu+xXiIZVrwE2qhx/d55iRYDfDD2XqU0oSLu8dLCYsnpgh977sjGi/69bQQy5lD2GsYoK1nyBKfQ==" algorithmName="SHA-512" password="CC35"/>
  <autoFilter ref="C91:K300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5_01/941211112"/>
    <hyperlink ref="F103" r:id="rId2" display="https://podminky.urs.cz/item/CS_URS_2025_01/941211212"/>
    <hyperlink ref="F106" r:id="rId3" display="https://podminky.urs.cz/item/CS_URS_2025_01/941211812"/>
    <hyperlink ref="F109" r:id="rId4" display="https://podminky.urs.cz/item/CS_URS_2025_01/993111111"/>
    <hyperlink ref="F113" r:id="rId5" display="https://podminky.urs.cz/item/CS_URS_2025_01/997006004"/>
    <hyperlink ref="F118" r:id="rId6" display="https://podminky.urs.cz/item/CS_URS_2025_01/997013115"/>
    <hyperlink ref="F121" r:id="rId7" display="https://podminky.urs.cz/item/CS_URS_2025_01/997013501"/>
    <hyperlink ref="F124" r:id="rId8" display="https://podminky.urs.cz/item/CS_URS_2025_01/997013509"/>
    <hyperlink ref="F129" r:id="rId9" display="https://podminky.urs.cz/item/CS_URS_2025_01/997013631"/>
    <hyperlink ref="F134" r:id="rId10" display="https://podminky.urs.cz/item/CS_URS_2025_01/997013821"/>
    <hyperlink ref="F141" r:id="rId11" display="https://podminky.urs.cz/item/CS_URS_2025_01/721273153"/>
    <hyperlink ref="F148" r:id="rId12" display="https://podminky.urs.cz/item/CS_URS_2025_01/741420001"/>
    <hyperlink ref="F159" r:id="rId13" display="https://podminky.urs.cz/item/CS_URS_2025_01/741421833"/>
    <hyperlink ref="F162" r:id="rId14" display="https://podminky.urs.cz/item/CS_URS_2025_01/998741103"/>
    <hyperlink ref="F166" r:id="rId15" display="https://podminky.urs.cz/item/CS_URS_2025_01/762083122"/>
    <hyperlink ref="F172" r:id="rId16" display="https://podminky.urs.cz/item/CS_URS_2025_01/764001821"/>
    <hyperlink ref="F177" r:id="rId17" display="https://podminky.urs.cz/item/CS_URS_2025_01/764001851"/>
    <hyperlink ref="F182" r:id="rId18" display="https://podminky.urs.cz/item/CS_URS_2025_01/764001871"/>
    <hyperlink ref="F187" r:id="rId19" display="https://podminky.urs.cz/item/CS_URS_2025_01/764001891"/>
    <hyperlink ref="F192" r:id="rId20" display="https://podminky.urs.cz/item/CS_URS_2025_01/764002414"/>
    <hyperlink ref="F201" r:id="rId21" display="https://podminky.urs.cz/item/CS_URS_2025_01/764002841"/>
    <hyperlink ref="F207" r:id="rId22" display="https://podminky.urs.cz/item/CS_URS_2025_01/764101143"/>
    <hyperlink ref="F214" r:id="rId23" display="https://podminky.urs.cz/item/CS_URS_2025_01/764121405"/>
    <hyperlink ref="F219" r:id="rId24" display="https://podminky.urs.cz/item/CS_URS_2025_01/764203152"/>
    <hyperlink ref="F224" r:id="rId25" display="https://podminky.urs.cz/item/CS_URS_2025_01/764221405"/>
    <hyperlink ref="F229" r:id="rId26" display="https://podminky.urs.cz/item/CS_URS_2025_01/764221435"/>
    <hyperlink ref="F234" r:id="rId27" display="https://podminky.urs.cz/item/CS_URS_2025_01/764221467"/>
    <hyperlink ref="F239" r:id="rId28" display="https://podminky.urs.cz/item/CS_URS_2025_01/764223456"/>
    <hyperlink ref="F244" r:id="rId29" display="https://podminky.urs.cz/item/CS_URS_2025_01/764224406"/>
    <hyperlink ref="F250" r:id="rId30" display="https://podminky.urs.cz/item/CS_URS_2025_01/998764103"/>
    <hyperlink ref="F254" r:id="rId31" display="https://podminky.urs.cz/item/CS_URS_2025_01/765131803"/>
    <hyperlink ref="F259" r:id="rId32" display="https://podminky.urs.cz/item/CS_URS_2025_01/765131843"/>
    <hyperlink ref="F264" r:id="rId33" display="https://podminky.urs.cz/item/CS_URS_2025_01/765191911"/>
    <hyperlink ref="F267" r:id="rId34" display="https://podminky.urs.cz/item/CS_URS_2025_01/765192811"/>
    <hyperlink ref="F270" r:id="rId35" display="https://podminky.urs.cz/item/CS_URS_2025_01/998765103"/>
    <hyperlink ref="F274" r:id="rId36" display="https://podminky.urs.cz/item/CS_URS_2025_01/783401401"/>
    <hyperlink ref="F277" r:id="rId37" display="https://podminky.urs.cz/item/CS_URS_2025_01/783406809"/>
    <hyperlink ref="F285" r:id="rId38" display="https://podminky.urs.cz/item/CS_URS_2025_01/783414201"/>
    <hyperlink ref="F288" r:id="rId39" display="https://podminky.urs.cz/item/CS_URS_2025_01/783415101"/>
    <hyperlink ref="F291" r:id="rId40" display="https://podminky.urs.cz/item/CS_URS_2025_01/783417101"/>
    <hyperlink ref="F296" r:id="rId41" display="https://podminky.urs.cz/item/CS_URS_2025_01/030001000"/>
    <hyperlink ref="F300" r:id="rId42" display="https://podminky.urs.cz/item/CS_URS_2025_01/052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6" customFormat="1" ht="45" customHeight="1">
      <c r="B3" s="276"/>
      <c r="C3" s="277" t="s">
        <v>513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514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515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516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517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518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519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520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521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522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523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82</v>
      </c>
      <c r="F18" s="283" t="s">
        <v>524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525</v>
      </c>
      <c r="F19" s="283" t="s">
        <v>526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527</v>
      </c>
      <c r="F20" s="283" t="s">
        <v>528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529</v>
      </c>
      <c r="F21" s="283" t="s">
        <v>530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531</v>
      </c>
      <c r="F22" s="283" t="s">
        <v>532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533</v>
      </c>
      <c r="F23" s="283" t="s">
        <v>534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535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536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537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538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539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540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541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542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543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111</v>
      </c>
      <c r="F36" s="283"/>
      <c r="G36" s="283" t="s">
        <v>544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545</v>
      </c>
      <c r="F37" s="283"/>
      <c r="G37" s="283" t="s">
        <v>546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56</v>
      </c>
      <c r="F38" s="283"/>
      <c r="G38" s="283" t="s">
        <v>547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57</v>
      </c>
      <c r="F39" s="283"/>
      <c r="G39" s="283" t="s">
        <v>548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112</v>
      </c>
      <c r="F40" s="283"/>
      <c r="G40" s="283" t="s">
        <v>549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113</v>
      </c>
      <c r="F41" s="283"/>
      <c r="G41" s="283" t="s">
        <v>550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551</v>
      </c>
      <c r="F42" s="283"/>
      <c r="G42" s="283" t="s">
        <v>552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553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554</v>
      </c>
      <c r="F44" s="283"/>
      <c r="G44" s="283" t="s">
        <v>555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115</v>
      </c>
      <c r="F45" s="283"/>
      <c r="G45" s="283" t="s">
        <v>556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557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558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559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560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561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562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563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564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565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566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567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568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569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570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571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572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573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574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575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576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577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578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579</v>
      </c>
      <c r="D76" s="301"/>
      <c r="E76" s="301"/>
      <c r="F76" s="301" t="s">
        <v>580</v>
      </c>
      <c r="G76" s="302"/>
      <c r="H76" s="301" t="s">
        <v>57</v>
      </c>
      <c r="I76" s="301" t="s">
        <v>60</v>
      </c>
      <c r="J76" s="301" t="s">
        <v>581</v>
      </c>
      <c r="K76" s="300"/>
    </row>
    <row r="77" s="1" customFormat="1" ht="17.25" customHeight="1">
      <c r="B77" s="298"/>
      <c r="C77" s="303" t="s">
        <v>582</v>
      </c>
      <c r="D77" s="303"/>
      <c r="E77" s="303"/>
      <c r="F77" s="304" t="s">
        <v>583</v>
      </c>
      <c r="G77" s="305"/>
      <c r="H77" s="303"/>
      <c r="I77" s="303"/>
      <c r="J77" s="303" t="s">
        <v>584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56</v>
      </c>
      <c r="D79" s="308"/>
      <c r="E79" s="308"/>
      <c r="F79" s="309" t="s">
        <v>585</v>
      </c>
      <c r="G79" s="310"/>
      <c r="H79" s="286" t="s">
        <v>586</v>
      </c>
      <c r="I79" s="286" t="s">
        <v>587</v>
      </c>
      <c r="J79" s="286">
        <v>20</v>
      </c>
      <c r="K79" s="300"/>
    </row>
    <row r="80" s="1" customFormat="1" ht="15" customHeight="1">
      <c r="B80" s="298"/>
      <c r="C80" s="286" t="s">
        <v>588</v>
      </c>
      <c r="D80" s="286"/>
      <c r="E80" s="286"/>
      <c r="F80" s="309" t="s">
        <v>585</v>
      </c>
      <c r="G80" s="310"/>
      <c r="H80" s="286" t="s">
        <v>589</v>
      </c>
      <c r="I80" s="286" t="s">
        <v>587</v>
      </c>
      <c r="J80" s="286">
        <v>120</v>
      </c>
      <c r="K80" s="300"/>
    </row>
    <row r="81" s="1" customFormat="1" ht="15" customHeight="1">
      <c r="B81" s="311"/>
      <c r="C81" s="286" t="s">
        <v>590</v>
      </c>
      <c r="D81" s="286"/>
      <c r="E81" s="286"/>
      <c r="F81" s="309" t="s">
        <v>591</v>
      </c>
      <c r="G81" s="310"/>
      <c r="H81" s="286" t="s">
        <v>592</v>
      </c>
      <c r="I81" s="286" t="s">
        <v>587</v>
      </c>
      <c r="J81" s="286">
        <v>50</v>
      </c>
      <c r="K81" s="300"/>
    </row>
    <row r="82" s="1" customFormat="1" ht="15" customHeight="1">
      <c r="B82" s="311"/>
      <c r="C82" s="286" t="s">
        <v>593</v>
      </c>
      <c r="D82" s="286"/>
      <c r="E82" s="286"/>
      <c r="F82" s="309" t="s">
        <v>585</v>
      </c>
      <c r="G82" s="310"/>
      <c r="H82" s="286" t="s">
        <v>594</v>
      </c>
      <c r="I82" s="286" t="s">
        <v>595</v>
      </c>
      <c r="J82" s="286"/>
      <c r="K82" s="300"/>
    </row>
    <row r="83" s="1" customFormat="1" ht="15" customHeight="1">
      <c r="B83" s="311"/>
      <c r="C83" s="312" t="s">
        <v>596</v>
      </c>
      <c r="D83" s="312"/>
      <c r="E83" s="312"/>
      <c r="F83" s="313" t="s">
        <v>591</v>
      </c>
      <c r="G83" s="312"/>
      <c r="H83" s="312" t="s">
        <v>597</v>
      </c>
      <c r="I83" s="312" t="s">
        <v>587</v>
      </c>
      <c r="J83" s="312">
        <v>15</v>
      </c>
      <c r="K83" s="300"/>
    </row>
    <row r="84" s="1" customFormat="1" ht="15" customHeight="1">
      <c r="B84" s="311"/>
      <c r="C84" s="312" t="s">
        <v>598</v>
      </c>
      <c r="D84" s="312"/>
      <c r="E84" s="312"/>
      <c r="F84" s="313" t="s">
        <v>591</v>
      </c>
      <c r="G84" s="312"/>
      <c r="H84" s="312" t="s">
        <v>599</v>
      </c>
      <c r="I84" s="312" t="s">
        <v>587</v>
      </c>
      <c r="J84" s="312">
        <v>15</v>
      </c>
      <c r="K84" s="300"/>
    </row>
    <row r="85" s="1" customFormat="1" ht="15" customHeight="1">
      <c r="B85" s="311"/>
      <c r="C85" s="312" t="s">
        <v>600</v>
      </c>
      <c r="D85" s="312"/>
      <c r="E85" s="312"/>
      <c r="F85" s="313" t="s">
        <v>591</v>
      </c>
      <c r="G85" s="312"/>
      <c r="H85" s="312" t="s">
        <v>601</v>
      </c>
      <c r="I85" s="312" t="s">
        <v>587</v>
      </c>
      <c r="J85" s="312">
        <v>20</v>
      </c>
      <c r="K85" s="300"/>
    </row>
    <row r="86" s="1" customFormat="1" ht="15" customHeight="1">
      <c r="B86" s="311"/>
      <c r="C86" s="312" t="s">
        <v>602</v>
      </c>
      <c r="D86" s="312"/>
      <c r="E86" s="312"/>
      <c r="F86" s="313" t="s">
        <v>591</v>
      </c>
      <c r="G86" s="312"/>
      <c r="H86" s="312" t="s">
        <v>603</v>
      </c>
      <c r="I86" s="312" t="s">
        <v>587</v>
      </c>
      <c r="J86" s="312">
        <v>20</v>
      </c>
      <c r="K86" s="300"/>
    </row>
    <row r="87" s="1" customFormat="1" ht="15" customHeight="1">
      <c r="B87" s="311"/>
      <c r="C87" s="286" t="s">
        <v>604</v>
      </c>
      <c r="D87" s="286"/>
      <c r="E87" s="286"/>
      <c r="F87" s="309" t="s">
        <v>591</v>
      </c>
      <c r="G87" s="310"/>
      <c r="H87" s="286" t="s">
        <v>605</v>
      </c>
      <c r="I87" s="286" t="s">
        <v>587</v>
      </c>
      <c r="J87" s="286">
        <v>50</v>
      </c>
      <c r="K87" s="300"/>
    </row>
    <row r="88" s="1" customFormat="1" ht="15" customHeight="1">
      <c r="B88" s="311"/>
      <c r="C88" s="286" t="s">
        <v>606</v>
      </c>
      <c r="D88" s="286"/>
      <c r="E88" s="286"/>
      <c r="F88" s="309" t="s">
        <v>591</v>
      </c>
      <c r="G88" s="310"/>
      <c r="H88" s="286" t="s">
        <v>607</v>
      </c>
      <c r="I88" s="286" t="s">
        <v>587</v>
      </c>
      <c r="J88" s="286">
        <v>20</v>
      </c>
      <c r="K88" s="300"/>
    </row>
    <row r="89" s="1" customFormat="1" ht="15" customHeight="1">
      <c r="B89" s="311"/>
      <c r="C89" s="286" t="s">
        <v>608</v>
      </c>
      <c r="D89" s="286"/>
      <c r="E89" s="286"/>
      <c r="F89" s="309" t="s">
        <v>591</v>
      </c>
      <c r="G89" s="310"/>
      <c r="H89" s="286" t="s">
        <v>609</v>
      </c>
      <c r="I89" s="286" t="s">
        <v>587</v>
      </c>
      <c r="J89" s="286">
        <v>20</v>
      </c>
      <c r="K89" s="300"/>
    </row>
    <row r="90" s="1" customFormat="1" ht="15" customHeight="1">
      <c r="B90" s="311"/>
      <c r="C90" s="286" t="s">
        <v>610</v>
      </c>
      <c r="D90" s="286"/>
      <c r="E90" s="286"/>
      <c r="F90" s="309" t="s">
        <v>591</v>
      </c>
      <c r="G90" s="310"/>
      <c r="H90" s="286" t="s">
        <v>611</v>
      </c>
      <c r="I90" s="286" t="s">
        <v>587</v>
      </c>
      <c r="J90" s="286">
        <v>50</v>
      </c>
      <c r="K90" s="300"/>
    </row>
    <row r="91" s="1" customFormat="1" ht="15" customHeight="1">
      <c r="B91" s="311"/>
      <c r="C91" s="286" t="s">
        <v>612</v>
      </c>
      <c r="D91" s="286"/>
      <c r="E91" s="286"/>
      <c r="F91" s="309" t="s">
        <v>591</v>
      </c>
      <c r="G91" s="310"/>
      <c r="H91" s="286" t="s">
        <v>612</v>
      </c>
      <c r="I91" s="286" t="s">
        <v>587</v>
      </c>
      <c r="J91" s="286">
        <v>50</v>
      </c>
      <c r="K91" s="300"/>
    </row>
    <row r="92" s="1" customFormat="1" ht="15" customHeight="1">
      <c r="B92" s="311"/>
      <c r="C92" s="286" t="s">
        <v>613</v>
      </c>
      <c r="D92" s="286"/>
      <c r="E92" s="286"/>
      <c r="F92" s="309" t="s">
        <v>591</v>
      </c>
      <c r="G92" s="310"/>
      <c r="H92" s="286" t="s">
        <v>614</v>
      </c>
      <c r="I92" s="286" t="s">
        <v>587</v>
      </c>
      <c r="J92" s="286">
        <v>255</v>
      </c>
      <c r="K92" s="300"/>
    </row>
    <row r="93" s="1" customFormat="1" ht="15" customHeight="1">
      <c r="B93" s="311"/>
      <c r="C93" s="286" t="s">
        <v>615</v>
      </c>
      <c r="D93" s="286"/>
      <c r="E93" s="286"/>
      <c r="F93" s="309" t="s">
        <v>585</v>
      </c>
      <c r="G93" s="310"/>
      <c r="H93" s="286" t="s">
        <v>616</v>
      </c>
      <c r="I93" s="286" t="s">
        <v>617</v>
      </c>
      <c r="J93" s="286"/>
      <c r="K93" s="300"/>
    </row>
    <row r="94" s="1" customFormat="1" ht="15" customHeight="1">
      <c r="B94" s="311"/>
      <c r="C94" s="286" t="s">
        <v>618</v>
      </c>
      <c r="D94" s="286"/>
      <c r="E94" s="286"/>
      <c r="F94" s="309" t="s">
        <v>585</v>
      </c>
      <c r="G94" s="310"/>
      <c r="H94" s="286" t="s">
        <v>619</v>
      </c>
      <c r="I94" s="286" t="s">
        <v>620</v>
      </c>
      <c r="J94" s="286"/>
      <c r="K94" s="300"/>
    </row>
    <row r="95" s="1" customFormat="1" ht="15" customHeight="1">
      <c r="B95" s="311"/>
      <c r="C95" s="286" t="s">
        <v>621</v>
      </c>
      <c r="D95" s="286"/>
      <c r="E95" s="286"/>
      <c r="F95" s="309" t="s">
        <v>585</v>
      </c>
      <c r="G95" s="310"/>
      <c r="H95" s="286" t="s">
        <v>621</v>
      </c>
      <c r="I95" s="286" t="s">
        <v>620</v>
      </c>
      <c r="J95" s="286"/>
      <c r="K95" s="300"/>
    </row>
    <row r="96" s="1" customFormat="1" ht="15" customHeight="1">
      <c r="B96" s="311"/>
      <c r="C96" s="286" t="s">
        <v>41</v>
      </c>
      <c r="D96" s="286"/>
      <c r="E96" s="286"/>
      <c r="F96" s="309" t="s">
        <v>585</v>
      </c>
      <c r="G96" s="310"/>
      <c r="H96" s="286" t="s">
        <v>622</v>
      </c>
      <c r="I96" s="286" t="s">
        <v>620</v>
      </c>
      <c r="J96" s="286"/>
      <c r="K96" s="300"/>
    </row>
    <row r="97" s="1" customFormat="1" ht="15" customHeight="1">
      <c r="B97" s="311"/>
      <c r="C97" s="286" t="s">
        <v>51</v>
      </c>
      <c r="D97" s="286"/>
      <c r="E97" s="286"/>
      <c r="F97" s="309" t="s">
        <v>585</v>
      </c>
      <c r="G97" s="310"/>
      <c r="H97" s="286" t="s">
        <v>623</v>
      </c>
      <c r="I97" s="286" t="s">
        <v>620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624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579</v>
      </c>
      <c r="D103" s="301"/>
      <c r="E103" s="301"/>
      <c r="F103" s="301" t="s">
        <v>580</v>
      </c>
      <c r="G103" s="302"/>
      <c r="H103" s="301" t="s">
        <v>57</v>
      </c>
      <c r="I103" s="301" t="s">
        <v>60</v>
      </c>
      <c r="J103" s="301" t="s">
        <v>581</v>
      </c>
      <c r="K103" s="300"/>
    </row>
    <row r="104" s="1" customFormat="1" ht="17.25" customHeight="1">
      <c r="B104" s="298"/>
      <c r="C104" s="303" t="s">
        <v>582</v>
      </c>
      <c r="D104" s="303"/>
      <c r="E104" s="303"/>
      <c r="F104" s="304" t="s">
        <v>583</v>
      </c>
      <c r="G104" s="305"/>
      <c r="H104" s="303"/>
      <c r="I104" s="303"/>
      <c r="J104" s="303" t="s">
        <v>584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56</v>
      </c>
      <c r="D106" s="308"/>
      <c r="E106" s="308"/>
      <c r="F106" s="309" t="s">
        <v>585</v>
      </c>
      <c r="G106" s="286"/>
      <c r="H106" s="286" t="s">
        <v>625</v>
      </c>
      <c r="I106" s="286" t="s">
        <v>587</v>
      </c>
      <c r="J106" s="286">
        <v>20</v>
      </c>
      <c r="K106" s="300"/>
    </row>
    <row r="107" s="1" customFormat="1" ht="15" customHeight="1">
      <c r="B107" s="298"/>
      <c r="C107" s="286" t="s">
        <v>588</v>
      </c>
      <c r="D107" s="286"/>
      <c r="E107" s="286"/>
      <c r="F107" s="309" t="s">
        <v>585</v>
      </c>
      <c r="G107" s="286"/>
      <c r="H107" s="286" t="s">
        <v>625</v>
      </c>
      <c r="I107" s="286" t="s">
        <v>587</v>
      </c>
      <c r="J107" s="286">
        <v>120</v>
      </c>
      <c r="K107" s="300"/>
    </row>
    <row r="108" s="1" customFormat="1" ht="15" customHeight="1">
      <c r="B108" s="311"/>
      <c r="C108" s="286" t="s">
        <v>590</v>
      </c>
      <c r="D108" s="286"/>
      <c r="E108" s="286"/>
      <c r="F108" s="309" t="s">
        <v>591</v>
      </c>
      <c r="G108" s="286"/>
      <c r="H108" s="286" t="s">
        <v>625</v>
      </c>
      <c r="I108" s="286" t="s">
        <v>587</v>
      </c>
      <c r="J108" s="286">
        <v>50</v>
      </c>
      <c r="K108" s="300"/>
    </row>
    <row r="109" s="1" customFormat="1" ht="15" customHeight="1">
      <c r="B109" s="311"/>
      <c r="C109" s="286" t="s">
        <v>593</v>
      </c>
      <c r="D109" s="286"/>
      <c r="E109" s="286"/>
      <c r="F109" s="309" t="s">
        <v>585</v>
      </c>
      <c r="G109" s="286"/>
      <c r="H109" s="286" t="s">
        <v>625</v>
      </c>
      <c r="I109" s="286" t="s">
        <v>595</v>
      </c>
      <c r="J109" s="286"/>
      <c r="K109" s="300"/>
    </row>
    <row r="110" s="1" customFormat="1" ht="15" customHeight="1">
      <c r="B110" s="311"/>
      <c r="C110" s="286" t="s">
        <v>604</v>
      </c>
      <c r="D110" s="286"/>
      <c r="E110" s="286"/>
      <c r="F110" s="309" t="s">
        <v>591</v>
      </c>
      <c r="G110" s="286"/>
      <c r="H110" s="286" t="s">
        <v>625</v>
      </c>
      <c r="I110" s="286" t="s">
        <v>587</v>
      </c>
      <c r="J110" s="286">
        <v>50</v>
      </c>
      <c r="K110" s="300"/>
    </row>
    <row r="111" s="1" customFormat="1" ht="15" customHeight="1">
      <c r="B111" s="311"/>
      <c r="C111" s="286" t="s">
        <v>612</v>
      </c>
      <c r="D111" s="286"/>
      <c r="E111" s="286"/>
      <c r="F111" s="309" t="s">
        <v>591</v>
      </c>
      <c r="G111" s="286"/>
      <c r="H111" s="286" t="s">
        <v>625</v>
      </c>
      <c r="I111" s="286" t="s">
        <v>587</v>
      </c>
      <c r="J111" s="286">
        <v>50</v>
      </c>
      <c r="K111" s="300"/>
    </row>
    <row r="112" s="1" customFormat="1" ht="15" customHeight="1">
      <c r="B112" s="311"/>
      <c r="C112" s="286" t="s">
        <v>610</v>
      </c>
      <c r="D112" s="286"/>
      <c r="E112" s="286"/>
      <c r="F112" s="309" t="s">
        <v>591</v>
      </c>
      <c r="G112" s="286"/>
      <c r="H112" s="286" t="s">
        <v>625</v>
      </c>
      <c r="I112" s="286" t="s">
        <v>587</v>
      </c>
      <c r="J112" s="286">
        <v>50</v>
      </c>
      <c r="K112" s="300"/>
    </row>
    <row r="113" s="1" customFormat="1" ht="15" customHeight="1">
      <c r="B113" s="311"/>
      <c r="C113" s="286" t="s">
        <v>56</v>
      </c>
      <c r="D113" s="286"/>
      <c r="E113" s="286"/>
      <c r="F113" s="309" t="s">
        <v>585</v>
      </c>
      <c r="G113" s="286"/>
      <c r="H113" s="286" t="s">
        <v>626</v>
      </c>
      <c r="I113" s="286" t="s">
        <v>587</v>
      </c>
      <c r="J113" s="286">
        <v>20</v>
      </c>
      <c r="K113" s="300"/>
    </row>
    <row r="114" s="1" customFormat="1" ht="15" customHeight="1">
      <c r="B114" s="311"/>
      <c r="C114" s="286" t="s">
        <v>627</v>
      </c>
      <c r="D114" s="286"/>
      <c r="E114" s="286"/>
      <c r="F114" s="309" t="s">
        <v>585</v>
      </c>
      <c r="G114" s="286"/>
      <c r="H114" s="286" t="s">
        <v>628</v>
      </c>
      <c r="I114" s="286" t="s">
        <v>587</v>
      </c>
      <c r="J114" s="286">
        <v>120</v>
      </c>
      <c r="K114" s="300"/>
    </row>
    <row r="115" s="1" customFormat="1" ht="15" customHeight="1">
      <c r="B115" s="311"/>
      <c r="C115" s="286" t="s">
        <v>41</v>
      </c>
      <c r="D115" s="286"/>
      <c r="E115" s="286"/>
      <c r="F115" s="309" t="s">
        <v>585</v>
      </c>
      <c r="G115" s="286"/>
      <c r="H115" s="286" t="s">
        <v>629</v>
      </c>
      <c r="I115" s="286" t="s">
        <v>620</v>
      </c>
      <c r="J115" s="286"/>
      <c r="K115" s="300"/>
    </row>
    <row r="116" s="1" customFormat="1" ht="15" customHeight="1">
      <c r="B116" s="311"/>
      <c r="C116" s="286" t="s">
        <v>51</v>
      </c>
      <c r="D116" s="286"/>
      <c r="E116" s="286"/>
      <c r="F116" s="309" t="s">
        <v>585</v>
      </c>
      <c r="G116" s="286"/>
      <c r="H116" s="286" t="s">
        <v>630</v>
      </c>
      <c r="I116" s="286" t="s">
        <v>620</v>
      </c>
      <c r="J116" s="286"/>
      <c r="K116" s="300"/>
    </row>
    <row r="117" s="1" customFormat="1" ht="15" customHeight="1">
      <c r="B117" s="311"/>
      <c r="C117" s="286" t="s">
        <v>60</v>
      </c>
      <c r="D117" s="286"/>
      <c r="E117" s="286"/>
      <c r="F117" s="309" t="s">
        <v>585</v>
      </c>
      <c r="G117" s="286"/>
      <c r="H117" s="286" t="s">
        <v>631</v>
      </c>
      <c r="I117" s="286" t="s">
        <v>632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633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579</v>
      </c>
      <c r="D123" s="301"/>
      <c r="E123" s="301"/>
      <c r="F123" s="301" t="s">
        <v>580</v>
      </c>
      <c r="G123" s="302"/>
      <c r="H123" s="301" t="s">
        <v>57</v>
      </c>
      <c r="I123" s="301" t="s">
        <v>60</v>
      </c>
      <c r="J123" s="301" t="s">
        <v>581</v>
      </c>
      <c r="K123" s="330"/>
    </row>
    <row r="124" s="1" customFormat="1" ht="17.25" customHeight="1">
      <c r="B124" s="329"/>
      <c r="C124" s="303" t="s">
        <v>582</v>
      </c>
      <c r="D124" s="303"/>
      <c r="E124" s="303"/>
      <c r="F124" s="304" t="s">
        <v>583</v>
      </c>
      <c r="G124" s="305"/>
      <c r="H124" s="303"/>
      <c r="I124" s="303"/>
      <c r="J124" s="303" t="s">
        <v>584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588</v>
      </c>
      <c r="D126" s="308"/>
      <c r="E126" s="308"/>
      <c r="F126" s="309" t="s">
        <v>585</v>
      </c>
      <c r="G126" s="286"/>
      <c r="H126" s="286" t="s">
        <v>625</v>
      </c>
      <c r="I126" s="286" t="s">
        <v>587</v>
      </c>
      <c r="J126" s="286">
        <v>120</v>
      </c>
      <c r="K126" s="334"/>
    </row>
    <row r="127" s="1" customFormat="1" ht="15" customHeight="1">
      <c r="B127" s="331"/>
      <c r="C127" s="286" t="s">
        <v>634</v>
      </c>
      <c r="D127" s="286"/>
      <c r="E127" s="286"/>
      <c r="F127" s="309" t="s">
        <v>585</v>
      </c>
      <c r="G127" s="286"/>
      <c r="H127" s="286" t="s">
        <v>635</v>
      </c>
      <c r="I127" s="286" t="s">
        <v>587</v>
      </c>
      <c r="J127" s="286" t="s">
        <v>636</v>
      </c>
      <c r="K127" s="334"/>
    </row>
    <row r="128" s="1" customFormat="1" ht="15" customHeight="1">
      <c r="B128" s="331"/>
      <c r="C128" s="286" t="s">
        <v>533</v>
      </c>
      <c r="D128" s="286"/>
      <c r="E128" s="286"/>
      <c r="F128" s="309" t="s">
        <v>585</v>
      </c>
      <c r="G128" s="286"/>
      <c r="H128" s="286" t="s">
        <v>637</v>
      </c>
      <c r="I128" s="286" t="s">
        <v>587</v>
      </c>
      <c r="J128" s="286" t="s">
        <v>636</v>
      </c>
      <c r="K128" s="334"/>
    </row>
    <row r="129" s="1" customFormat="1" ht="15" customHeight="1">
      <c r="B129" s="331"/>
      <c r="C129" s="286" t="s">
        <v>596</v>
      </c>
      <c r="D129" s="286"/>
      <c r="E129" s="286"/>
      <c r="F129" s="309" t="s">
        <v>591</v>
      </c>
      <c r="G129" s="286"/>
      <c r="H129" s="286" t="s">
        <v>597</v>
      </c>
      <c r="I129" s="286" t="s">
        <v>587</v>
      </c>
      <c r="J129" s="286">
        <v>15</v>
      </c>
      <c r="K129" s="334"/>
    </row>
    <row r="130" s="1" customFormat="1" ht="15" customHeight="1">
      <c r="B130" s="331"/>
      <c r="C130" s="312" t="s">
        <v>598</v>
      </c>
      <c r="D130" s="312"/>
      <c r="E130" s="312"/>
      <c r="F130" s="313" t="s">
        <v>591</v>
      </c>
      <c r="G130" s="312"/>
      <c r="H130" s="312" t="s">
        <v>599</v>
      </c>
      <c r="I130" s="312" t="s">
        <v>587</v>
      </c>
      <c r="J130" s="312">
        <v>15</v>
      </c>
      <c r="K130" s="334"/>
    </row>
    <row r="131" s="1" customFormat="1" ht="15" customHeight="1">
      <c r="B131" s="331"/>
      <c r="C131" s="312" t="s">
        <v>600</v>
      </c>
      <c r="D131" s="312"/>
      <c r="E131" s="312"/>
      <c r="F131" s="313" t="s">
        <v>591</v>
      </c>
      <c r="G131" s="312"/>
      <c r="H131" s="312" t="s">
        <v>601</v>
      </c>
      <c r="I131" s="312" t="s">
        <v>587</v>
      </c>
      <c r="J131" s="312">
        <v>20</v>
      </c>
      <c r="K131" s="334"/>
    </row>
    <row r="132" s="1" customFormat="1" ht="15" customHeight="1">
      <c r="B132" s="331"/>
      <c r="C132" s="312" t="s">
        <v>602</v>
      </c>
      <c r="D132" s="312"/>
      <c r="E132" s="312"/>
      <c r="F132" s="313" t="s">
        <v>591</v>
      </c>
      <c r="G132" s="312"/>
      <c r="H132" s="312" t="s">
        <v>603</v>
      </c>
      <c r="I132" s="312" t="s">
        <v>587</v>
      </c>
      <c r="J132" s="312">
        <v>20</v>
      </c>
      <c r="K132" s="334"/>
    </row>
    <row r="133" s="1" customFormat="1" ht="15" customHeight="1">
      <c r="B133" s="331"/>
      <c r="C133" s="286" t="s">
        <v>590</v>
      </c>
      <c r="D133" s="286"/>
      <c r="E133" s="286"/>
      <c r="F133" s="309" t="s">
        <v>591</v>
      </c>
      <c r="G133" s="286"/>
      <c r="H133" s="286" t="s">
        <v>625</v>
      </c>
      <c r="I133" s="286" t="s">
        <v>587</v>
      </c>
      <c r="J133" s="286">
        <v>50</v>
      </c>
      <c r="K133" s="334"/>
    </row>
    <row r="134" s="1" customFormat="1" ht="15" customHeight="1">
      <c r="B134" s="331"/>
      <c r="C134" s="286" t="s">
        <v>604</v>
      </c>
      <c r="D134" s="286"/>
      <c r="E134" s="286"/>
      <c r="F134" s="309" t="s">
        <v>591</v>
      </c>
      <c r="G134" s="286"/>
      <c r="H134" s="286" t="s">
        <v>625</v>
      </c>
      <c r="I134" s="286" t="s">
        <v>587</v>
      </c>
      <c r="J134" s="286">
        <v>50</v>
      </c>
      <c r="K134" s="334"/>
    </row>
    <row r="135" s="1" customFormat="1" ht="15" customHeight="1">
      <c r="B135" s="331"/>
      <c r="C135" s="286" t="s">
        <v>610</v>
      </c>
      <c r="D135" s="286"/>
      <c r="E135" s="286"/>
      <c r="F135" s="309" t="s">
        <v>591</v>
      </c>
      <c r="G135" s="286"/>
      <c r="H135" s="286" t="s">
        <v>625</v>
      </c>
      <c r="I135" s="286" t="s">
        <v>587</v>
      </c>
      <c r="J135" s="286">
        <v>50</v>
      </c>
      <c r="K135" s="334"/>
    </row>
    <row r="136" s="1" customFormat="1" ht="15" customHeight="1">
      <c r="B136" s="331"/>
      <c r="C136" s="286" t="s">
        <v>612</v>
      </c>
      <c r="D136" s="286"/>
      <c r="E136" s="286"/>
      <c r="F136" s="309" t="s">
        <v>591</v>
      </c>
      <c r="G136" s="286"/>
      <c r="H136" s="286" t="s">
        <v>625</v>
      </c>
      <c r="I136" s="286" t="s">
        <v>587</v>
      </c>
      <c r="J136" s="286">
        <v>50</v>
      </c>
      <c r="K136" s="334"/>
    </row>
    <row r="137" s="1" customFormat="1" ht="15" customHeight="1">
      <c r="B137" s="331"/>
      <c r="C137" s="286" t="s">
        <v>613</v>
      </c>
      <c r="D137" s="286"/>
      <c r="E137" s="286"/>
      <c r="F137" s="309" t="s">
        <v>591</v>
      </c>
      <c r="G137" s="286"/>
      <c r="H137" s="286" t="s">
        <v>638</v>
      </c>
      <c r="I137" s="286" t="s">
        <v>587</v>
      </c>
      <c r="J137" s="286">
        <v>255</v>
      </c>
      <c r="K137" s="334"/>
    </row>
    <row r="138" s="1" customFormat="1" ht="15" customHeight="1">
      <c r="B138" s="331"/>
      <c r="C138" s="286" t="s">
        <v>615</v>
      </c>
      <c r="D138" s="286"/>
      <c r="E138" s="286"/>
      <c r="F138" s="309" t="s">
        <v>585</v>
      </c>
      <c r="G138" s="286"/>
      <c r="H138" s="286" t="s">
        <v>639</v>
      </c>
      <c r="I138" s="286" t="s">
        <v>617</v>
      </c>
      <c r="J138" s="286"/>
      <c r="K138" s="334"/>
    </row>
    <row r="139" s="1" customFormat="1" ht="15" customHeight="1">
      <c r="B139" s="331"/>
      <c r="C139" s="286" t="s">
        <v>618</v>
      </c>
      <c r="D139" s="286"/>
      <c r="E139" s="286"/>
      <c r="F139" s="309" t="s">
        <v>585</v>
      </c>
      <c r="G139" s="286"/>
      <c r="H139" s="286" t="s">
        <v>640</v>
      </c>
      <c r="I139" s="286" t="s">
        <v>620</v>
      </c>
      <c r="J139" s="286"/>
      <c r="K139" s="334"/>
    </row>
    <row r="140" s="1" customFormat="1" ht="15" customHeight="1">
      <c r="B140" s="331"/>
      <c r="C140" s="286" t="s">
        <v>621</v>
      </c>
      <c r="D140" s="286"/>
      <c r="E140" s="286"/>
      <c r="F140" s="309" t="s">
        <v>585</v>
      </c>
      <c r="G140" s="286"/>
      <c r="H140" s="286" t="s">
        <v>621</v>
      </c>
      <c r="I140" s="286" t="s">
        <v>620</v>
      </c>
      <c r="J140" s="286"/>
      <c r="K140" s="334"/>
    </row>
    <row r="141" s="1" customFormat="1" ht="15" customHeight="1">
      <c r="B141" s="331"/>
      <c r="C141" s="286" t="s">
        <v>41</v>
      </c>
      <c r="D141" s="286"/>
      <c r="E141" s="286"/>
      <c r="F141" s="309" t="s">
        <v>585</v>
      </c>
      <c r="G141" s="286"/>
      <c r="H141" s="286" t="s">
        <v>641</v>
      </c>
      <c r="I141" s="286" t="s">
        <v>620</v>
      </c>
      <c r="J141" s="286"/>
      <c r="K141" s="334"/>
    </row>
    <row r="142" s="1" customFormat="1" ht="15" customHeight="1">
      <c r="B142" s="331"/>
      <c r="C142" s="286" t="s">
        <v>642</v>
      </c>
      <c r="D142" s="286"/>
      <c r="E142" s="286"/>
      <c r="F142" s="309" t="s">
        <v>585</v>
      </c>
      <c r="G142" s="286"/>
      <c r="H142" s="286" t="s">
        <v>643</v>
      </c>
      <c r="I142" s="286" t="s">
        <v>620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644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579</v>
      </c>
      <c r="D148" s="301"/>
      <c r="E148" s="301"/>
      <c r="F148" s="301" t="s">
        <v>580</v>
      </c>
      <c r="G148" s="302"/>
      <c r="H148" s="301" t="s">
        <v>57</v>
      </c>
      <c r="I148" s="301" t="s">
        <v>60</v>
      </c>
      <c r="J148" s="301" t="s">
        <v>581</v>
      </c>
      <c r="K148" s="300"/>
    </row>
    <row r="149" s="1" customFormat="1" ht="17.25" customHeight="1">
      <c r="B149" s="298"/>
      <c r="C149" s="303" t="s">
        <v>582</v>
      </c>
      <c r="D149" s="303"/>
      <c r="E149" s="303"/>
      <c r="F149" s="304" t="s">
        <v>583</v>
      </c>
      <c r="G149" s="305"/>
      <c r="H149" s="303"/>
      <c r="I149" s="303"/>
      <c r="J149" s="303" t="s">
        <v>584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588</v>
      </c>
      <c r="D151" s="286"/>
      <c r="E151" s="286"/>
      <c r="F151" s="339" t="s">
        <v>585</v>
      </c>
      <c r="G151" s="286"/>
      <c r="H151" s="338" t="s">
        <v>625</v>
      </c>
      <c r="I151" s="338" t="s">
        <v>587</v>
      </c>
      <c r="J151" s="338">
        <v>120</v>
      </c>
      <c r="K151" s="334"/>
    </row>
    <row r="152" s="1" customFormat="1" ht="15" customHeight="1">
      <c r="B152" s="311"/>
      <c r="C152" s="338" t="s">
        <v>634</v>
      </c>
      <c r="D152" s="286"/>
      <c r="E152" s="286"/>
      <c r="F152" s="339" t="s">
        <v>585</v>
      </c>
      <c r="G152" s="286"/>
      <c r="H152" s="338" t="s">
        <v>645</v>
      </c>
      <c r="I152" s="338" t="s">
        <v>587</v>
      </c>
      <c r="J152" s="338" t="s">
        <v>636</v>
      </c>
      <c r="K152" s="334"/>
    </row>
    <row r="153" s="1" customFormat="1" ht="15" customHeight="1">
      <c r="B153" s="311"/>
      <c r="C153" s="338" t="s">
        <v>533</v>
      </c>
      <c r="D153" s="286"/>
      <c r="E153" s="286"/>
      <c r="F153" s="339" t="s">
        <v>585</v>
      </c>
      <c r="G153" s="286"/>
      <c r="H153" s="338" t="s">
        <v>646</v>
      </c>
      <c r="I153" s="338" t="s">
        <v>587</v>
      </c>
      <c r="J153" s="338" t="s">
        <v>636</v>
      </c>
      <c r="K153" s="334"/>
    </row>
    <row r="154" s="1" customFormat="1" ht="15" customHeight="1">
      <c r="B154" s="311"/>
      <c r="C154" s="338" t="s">
        <v>590</v>
      </c>
      <c r="D154" s="286"/>
      <c r="E154" s="286"/>
      <c r="F154" s="339" t="s">
        <v>591</v>
      </c>
      <c r="G154" s="286"/>
      <c r="H154" s="338" t="s">
        <v>625</v>
      </c>
      <c r="I154" s="338" t="s">
        <v>587</v>
      </c>
      <c r="J154" s="338">
        <v>50</v>
      </c>
      <c r="K154" s="334"/>
    </row>
    <row r="155" s="1" customFormat="1" ht="15" customHeight="1">
      <c r="B155" s="311"/>
      <c r="C155" s="338" t="s">
        <v>593</v>
      </c>
      <c r="D155" s="286"/>
      <c r="E155" s="286"/>
      <c r="F155" s="339" t="s">
        <v>585</v>
      </c>
      <c r="G155" s="286"/>
      <c r="H155" s="338" t="s">
        <v>625</v>
      </c>
      <c r="I155" s="338" t="s">
        <v>595</v>
      </c>
      <c r="J155" s="338"/>
      <c r="K155" s="334"/>
    </row>
    <row r="156" s="1" customFormat="1" ht="15" customHeight="1">
      <c r="B156" s="311"/>
      <c r="C156" s="338" t="s">
        <v>604</v>
      </c>
      <c r="D156" s="286"/>
      <c r="E156" s="286"/>
      <c r="F156" s="339" t="s">
        <v>591</v>
      </c>
      <c r="G156" s="286"/>
      <c r="H156" s="338" t="s">
        <v>625</v>
      </c>
      <c r="I156" s="338" t="s">
        <v>587</v>
      </c>
      <c r="J156" s="338">
        <v>50</v>
      </c>
      <c r="K156" s="334"/>
    </row>
    <row r="157" s="1" customFormat="1" ht="15" customHeight="1">
      <c r="B157" s="311"/>
      <c r="C157" s="338" t="s">
        <v>612</v>
      </c>
      <c r="D157" s="286"/>
      <c r="E157" s="286"/>
      <c r="F157" s="339" t="s">
        <v>591</v>
      </c>
      <c r="G157" s="286"/>
      <c r="H157" s="338" t="s">
        <v>625</v>
      </c>
      <c r="I157" s="338" t="s">
        <v>587</v>
      </c>
      <c r="J157" s="338">
        <v>50</v>
      </c>
      <c r="K157" s="334"/>
    </row>
    <row r="158" s="1" customFormat="1" ht="15" customHeight="1">
      <c r="B158" s="311"/>
      <c r="C158" s="338" t="s">
        <v>610</v>
      </c>
      <c r="D158" s="286"/>
      <c r="E158" s="286"/>
      <c r="F158" s="339" t="s">
        <v>591</v>
      </c>
      <c r="G158" s="286"/>
      <c r="H158" s="338" t="s">
        <v>625</v>
      </c>
      <c r="I158" s="338" t="s">
        <v>587</v>
      </c>
      <c r="J158" s="338">
        <v>50</v>
      </c>
      <c r="K158" s="334"/>
    </row>
    <row r="159" s="1" customFormat="1" ht="15" customHeight="1">
      <c r="B159" s="311"/>
      <c r="C159" s="338" t="s">
        <v>94</v>
      </c>
      <c r="D159" s="286"/>
      <c r="E159" s="286"/>
      <c r="F159" s="339" t="s">
        <v>585</v>
      </c>
      <c r="G159" s="286"/>
      <c r="H159" s="338" t="s">
        <v>647</v>
      </c>
      <c r="I159" s="338" t="s">
        <v>587</v>
      </c>
      <c r="J159" s="338" t="s">
        <v>648</v>
      </c>
      <c r="K159" s="334"/>
    </row>
    <row r="160" s="1" customFormat="1" ht="15" customHeight="1">
      <c r="B160" s="311"/>
      <c r="C160" s="338" t="s">
        <v>649</v>
      </c>
      <c r="D160" s="286"/>
      <c r="E160" s="286"/>
      <c r="F160" s="339" t="s">
        <v>585</v>
      </c>
      <c r="G160" s="286"/>
      <c r="H160" s="338" t="s">
        <v>650</v>
      </c>
      <c r="I160" s="338" t="s">
        <v>620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651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579</v>
      </c>
      <c r="D166" s="301"/>
      <c r="E166" s="301"/>
      <c r="F166" s="301" t="s">
        <v>580</v>
      </c>
      <c r="G166" s="343"/>
      <c r="H166" s="344" t="s">
        <v>57</v>
      </c>
      <c r="I166" s="344" t="s">
        <v>60</v>
      </c>
      <c r="J166" s="301" t="s">
        <v>581</v>
      </c>
      <c r="K166" s="278"/>
    </row>
    <row r="167" s="1" customFormat="1" ht="17.25" customHeight="1">
      <c r="B167" s="279"/>
      <c r="C167" s="303" t="s">
        <v>582</v>
      </c>
      <c r="D167" s="303"/>
      <c r="E167" s="303"/>
      <c r="F167" s="304" t="s">
        <v>583</v>
      </c>
      <c r="G167" s="345"/>
      <c r="H167" s="346"/>
      <c r="I167" s="346"/>
      <c r="J167" s="303" t="s">
        <v>584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588</v>
      </c>
      <c r="D169" s="286"/>
      <c r="E169" s="286"/>
      <c r="F169" s="309" t="s">
        <v>585</v>
      </c>
      <c r="G169" s="286"/>
      <c r="H169" s="286" t="s">
        <v>625</v>
      </c>
      <c r="I169" s="286" t="s">
        <v>587</v>
      </c>
      <c r="J169" s="286">
        <v>120</v>
      </c>
      <c r="K169" s="334"/>
    </row>
    <row r="170" s="1" customFormat="1" ht="15" customHeight="1">
      <c r="B170" s="311"/>
      <c r="C170" s="286" t="s">
        <v>634</v>
      </c>
      <c r="D170" s="286"/>
      <c r="E170" s="286"/>
      <c r="F170" s="309" t="s">
        <v>585</v>
      </c>
      <c r="G170" s="286"/>
      <c r="H170" s="286" t="s">
        <v>635</v>
      </c>
      <c r="I170" s="286" t="s">
        <v>587</v>
      </c>
      <c r="J170" s="286" t="s">
        <v>636</v>
      </c>
      <c r="K170" s="334"/>
    </row>
    <row r="171" s="1" customFormat="1" ht="15" customHeight="1">
      <c r="B171" s="311"/>
      <c r="C171" s="286" t="s">
        <v>533</v>
      </c>
      <c r="D171" s="286"/>
      <c r="E171" s="286"/>
      <c r="F171" s="309" t="s">
        <v>585</v>
      </c>
      <c r="G171" s="286"/>
      <c r="H171" s="286" t="s">
        <v>652</v>
      </c>
      <c r="I171" s="286" t="s">
        <v>587</v>
      </c>
      <c r="J171" s="286" t="s">
        <v>636</v>
      </c>
      <c r="K171" s="334"/>
    </row>
    <row r="172" s="1" customFormat="1" ht="15" customHeight="1">
      <c r="B172" s="311"/>
      <c r="C172" s="286" t="s">
        <v>590</v>
      </c>
      <c r="D172" s="286"/>
      <c r="E172" s="286"/>
      <c r="F172" s="309" t="s">
        <v>591</v>
      </c>
      <c r="G172" s="286"/>
      <c r="H172" s="286" t="s">
        <v>652</v>
      </c>
      <c r="I172" s="286" t="s">
        <v>587</v>
      </c>
      <c r="J172" s="286">
        <v>50</v>
      </c>
      <c r="K172" s="334"/>
    </row>
    <row r="173" s="1" customFormat="1" ht="15" customHeight="1">
      <c r="B173" s="311"/>
      <c r="C173" s="286" t="s">
        <v>593</v>
      </c>
      <c r="D173" s="286"/>
      <c r="E173" s="286"/>
      <c r="F173" s="309" t="s">
        <v>585</v>
      </c>
      <c r="G173" s="286"/>
      <c r="H173" s="286" t="s">
        <v>652</v>
      </c>
      <c r="I173" s="286" t="s">
        <v>595</v>
      </c>
      <c r="J173" s="286"/>
      <c r="K173" s="334"/>
    </row>
    <row r="174" s="1" customFormat="1" ht="15" customHeight="1">
      <c r="B174" s="311"/>
      <c r="C174" s="286" t="s">
        <v>604</v>
      </c>
      <c r="D174" s="286"/>
      <c r="E174" s="286"/>
      <c r="F174" s="309" t="s">
        <v>591</v>
      </c>
      <c r="G174" s="286"/>
      <c r="H174" s="286" t="s">
        <v>652</v>
      </c>
      <c r="I174" s="286" t="s">
        <v>587</v>
      </c>
      <c r="J174" s="286">
        <v>50</v>
      </c>
      <c r="K174" s="334"/>
    </row>
    <row r="175" s="1" customFormat="1" ht="15" customHeight="1">
      <c r="B175" s="311"/>
      <c r="C175" s="286" t="s">
        <v>612</v>
      </c>
      <c r="D175" s="286"/>
      <c r="E175" s="286"/>
      <c r="F175" s="309" t="s">
        <v>591</v>
      </c>
      <c r="G175" s="286"/>
      <c r="H175" s="286" t="s">
        <v>652</v>
      </c>
      <c r="I175" s="286" t="s">
        <v>587</v>
      </c>
      <c r="J175" s="286">
        <v>50</v>
      </c>
      <c r="K175" s="334"/>
    </row>
    <row r="176" s="1" customFormat="1" ht="15" customHeight="1">
      <c r="B176" s="311"/>
      <c r="C176" s="286" t="s">
        <v>610</v>
      </c>
      <c r="D176" s="286"/>
      <c r="E176" s="286"/>
      <c r="F176" s="309" t="s">
        <v>591</v>
      </c>
      <c r="G176" s="286"/>
      <c r="H176" s="286" t="s">
        <v>652</v>
      </c>
      <c r="I176" s="286" t="s">
        <v>587</v>
      </c>
      <c r="J176" s="286">
        <v>50</v>
      </c>
      <c r="K176" s="334"/>
    </row>
    <row r="177" s="1" customFormat="1" ht="15" customHeight="1">
      <c r="B177" s="311"/>
      <c r="C177" s="286" t="s">
        <v>111</v>
      </c>
      <c r="D177" s="286"/>
      <c r="E177" s="286"/>
      <c r="F177" s="309" t="s">
        <v>585</v>
      </c>
      <c r="G177" s="286"/>
      <c r="H177" s="286" t="s">
        <v>653</v>
      </c>
      <c r="I177" s="286" t="s">
        <v>654</v>
      </c>
      <c r="J177" s="286"/>
      <c r="K177" s="334"/>
    </row>
    <row r="178" s="1" customFormat="1" ht="15" customHeight="1">
      <c r="B178" s="311"/>
      <c r="C178" s="286" t="s">
        <v>60</v>
      </c>
      <c r="D178" s="286"/>
      <c r="E178" s="286"/>
      <c r="F178" s="309" t="s">
        <v>585</v>
      </c>
      <c r="G178" s="286"/>
      <c r="H178" s="286" t="s">
        <v>655</v>
      </c>
      <c r="I178" s="286" t="s">
        <v>656</v>
      </c>
      <c r="J178" s="286">
        <v>1</v>
      </c>
      <c r="K178" s="334"/>
    </row>
    <row r="179" s="1" customFormat="1" ht="15" customHeight="1">
      <c r="B179" s="311"/>
      <c r="C179" s="286" t="s">
        <v>56</v>
      </c>
      <c r="D179" s="286"/>
      <c r="E179" s="286"/>
      <c r="F179" s="309" t="s">
        <v>585</v>
      </c>
      <c r="G179" s="286"/>
      <c r="H179" s="286" t="s">
        <v>657</v>
      </c>
      <c r="I179" s="286" t="s">
        <v>587</v>
      </c>
      <c r="J179" s="286">
        <v>20</v>
      </c>
      <c r="K179" s="334"/>
    </row>
    <row r="180" s="1" customFormat="1" ht="15" customHeight="1">
      <c r="B180" s="311"/>
      <c r="C180" s="286" t="s">
        <v>57</v>
      </c>
      <c r="D180" s="286"/>
      <c r="E180" s="286"/>
      <c r="F180" s="309" t="s">
        <v>585</v>
      </c>
      <c r="G180" s="286"/>
      <c r="H180" s="286" t="s">
        <v>658</v>
      </c>
      <c r="I180" s="286" t="s">
        <v>587</v>
      </c>
      <c r="J180" s="286">
        <v>255</v>
      </c>
      <c r="K180" s="334"/>
    </row>
    <row r="181" s="1" customFormat="1" ht="15" customHeight="1">
      <c r="B181" s="311"/>
      <c r="C181" s="286" t="s">
        <v>112</v>
      </c>
      <c r="D181" s="286"/>
      <c r="E181" s="286"/>
      <c r="F181" s="309" t="s">
        <v>585</v>
      </c>
      <c r="G181" s="286"/>
      <c r="H181" s="286" t="s">
        <v>549</v>
      </c>
      <c r="I181" s="286" t="s">
        <v>587</v>
      </c>
      <c r="J181" s="286">
        <v>10</v>
      </c>
      <c r="K181" s="334"/>
    </row>
    <row r="182" s="1" customFormat="1" ht="15" customHeight="1">
      <c r="B182" s="311"/>
      <c r="C182" s="286" t="s">
        <v>113</v>
      </c>
      <c r="D182" s="286"/>
      <c r="E182" s="286"/>
      <c r="F182" s="309" t="s">
        <v>585</v>
      </c>
      <c r="G182" s="286"/>
      <c r="H182" s="286" t="s">
        <v>659</v>
      </c>
      <c r="I182" s="286" t="s">
        <v>620</v>
      </c>
      <c r="J182" s="286"/>
      <c r="K182" s="334"/>
    </row>
    <row r="183" s="1" customFormat="1" ht="15" customHeight="1">
      <c r="B183" s="311"/>
      <c r="C183" s="286" t="s">
        <v>660</v>
      </c>
      <c r="D183" s="286"/>
      <c r="E183" s="286"/>
      <c r="F183" s="309" t="s">
        <v>585</v>
      </c>
      <c r="G183" s="286"/>
      <c r="H183" s="286" t="s">
        <v>661</v>
      </c>
      <c r="I183" s="286" t="s">
        <v>620</v>
      </c>
      <c r="J183" s="286"/>
      <c r="K183" s="334"/>
    </row>
    <row r="184" s="1" customFormat="1" ht="15" customHeight="1">
      <c r="B184" s="311"/>
      <c r="C184" s="286" t="s">
        <v>649</v>
      </c>
      <c r="D184" s="286"/>
      <c r="E184" s="286"/>
      <c r="F184" s="309" t="s">
        <v>585</v>
      </c>
      <c r="G184" s="286"/>
      <c r="H184" s="286" t="s">
        <v>662</v>
      </c>
      <c r="I184" s="286" t="s">
        <v>620</v>
      </c>
      <c r="J184" s="286"/>
      <c r="K184" s="334"/>
    </row>
    <row r="185" s="1" customFormat="1" ht="15" customHeight="1">
      <c r="B185" s="311"/>
      <c r="C185" s="286" t="s">
        <v>115</v>
      </c>
      <c r="D185" s="286"/>
      <c r="E185" s="286"/>
      <c r="F185" s="309" t="s">
        <v>591</v>
      </c>
      <c r="G185" s="286"/>
      <c r="H185" s="286" t="s">
        <v>663</v>
      </c>
      <c r="I185" s="286" t="s">
        <v>587</v>
      </c>
      <c r="J185" s="286">
        <v>50</v>
      </c>
      <c r="K185" s="334"/>
    </row>
    <row r="186" s="1" customFormat="1" ht="15" customHeight="1">
      <c r="B186" s="311"/>
      <c r="C186" s="286" t="s">
        <v>664</v>
      </c>
      <c r="D186" s="286"/>
      <c r="E186" s="286"/>
      <c r="F186" s="309" t="s">
        <v>591</v>
      </c>
      <c r="G186" s="286"/>
      <c r="H186" s="286" t="s">
        <v>665</v>
      </c>
      <c r="I186" s="286" t="s">
        <v>666</v>
      </c>
      <c r="J186" s="286"/>
      <c r="K186" s="334"/>
    </row>
    <row r="187" s="1" customFormat="1" ht="15" customHeight="1">
      <c r="B187" s="311"/>
      <c r="C187" s="286" t="s">
        <v>667</v>
      </c>
      <c r="D187" s="286"/>
      <c r="E187" s="286"/>
      <c r="F187" s="309" t="s">
        <v>591</v>
      </c>
      <c r="G187" s="286"/>
      <c r="H187" s="286" t="s">
        <v>668</v>
      </c>
      <c r="I187" s="286" t="s">
        <v>666</v>
      </c>
      <c r="J187" s="286"/>
      <c r="K187" s="334"/>
    </row>
    <row r="188" s="1" customFormat="1" ht="15" customHeight="1">
      <c r="B188" s="311"/>
      <c r="C188" s="286" t="s">
        <v>669</v>
      </c>
      <c r="D188" s="286"/>
      <c r="E188" s="286"/>
      <c r="F188" s="309" t="s">
        <v>591</v>
      </c>
      <c r="G188" s="286"/>
      <c r="H188" s="286" t="s">
        <v>670</v>
      </c>
      <c r="I188" s="286" t="s">
        <v>666</v>
      </c>
      <c r="J188" s="286"/>
      <c r="K188" s="334"/>
    </row>
    <row r="189" s="1" customFormat="1" ht="15" customHeight="1">
      <c r="B189" s="311"/>
      <c r="C189" s="347" t="s">
        <v>671</v>
      </c>
      <c r="D189" s="286"/>
      <c r="E189" s="286"/>
      <c r="F189" s="309" t="s">
        <v>591</v>
      </c>
      <c r="G189" s="286"/>
      <c r="H189" s="286" t="s">
        <v>672</v>
      </c>
      <c r="I189" s="286" t="s">
        <v>673</v>
      </c>
      <c r="J189" s="348" t="s">
        <v>674</v>
      </c>
      <c r="K189" s="334"/>
    </row>
    <row r="190" s="17" customFormat="1" ht="15" customHeight="1">
      <c r="B190" s="349"/>
      <c r="C190" s="350" t="s">
        <v>675</v>
      </c>
      <c r="D190" s="351"/>
      <c r="E190" s="351"/>
      <c r="F190" s="352" t="s">
        <v>591</v>
      </c>
      <c r="G190" s="351"/>
      <c r="H190" s="351" t="s">
        <v>676</v>
      </c>
      <c r="I190" s="351" t="s">
        <v>673</v>
      </c>
      <c r="J190" s="353" t="s">
        <v>674</v>
      </c>
      <c r="K190" s="354"/>
    </row>
    <row r="191" s="1" customFormat="1" ht="15" customHeight="1">
      <c r="B191" s="311"/>
      <c r="C191" s="347" t="s">
        <v>45</v>
      </c>
      <c r="D191" s="286"/>
      <c r="E191" s="286"/>
      <c r="F191" s="309" t="s">
        <v>585</v>
      </c>
      <c r="G191" s="286"/>
      <c r="H191" s="283" t="s">
        <v>677</v>
      </c>
      <c r="I191" s="286" t="s">
        <v>678</v>
      </c>
      <c r="J191" s="286"/>
      <c r="K191" s="334"/>
    </row>
    <row r="192" s="1" customFormat="1" ht="15" customHeight="1">
      <c r="B192" s="311"/>
      <c r="C192" s="347" t="s">
        <v>679</v>
      </c>
      <c r="D192" s="286"/>
      <c r="E192" s="286"/>
      <c r="F192" s="309" t="s">
        <v>585</v>
      </c>
      <c r="G192" s="286"/>
      <c r="H192" s="286" t="s">
        <v>680</v>
      </c>
      <c r="I192" s="286" t="s">
        <v>620</v>
      </c>
      <c r="J192" s="286"/>
      <c r="K192" s="334"/>
    </row>
    <row r="193" s="1" customFormat="1" ht="15" customHeight="1">
      <c r="B193" s="311"/>
      <c r="C193" s="347" t="s">
        <v>681</v>
      </c>
      <c r="D193" s="286"/>
      <c r="E193" s="286"/>
      <c r="F193" s="309" t="s">
        <v>585</v>
      </c>
      <c r="G193" s="286"/>
      <c r="H193" s="286" t="s">
        <v>682</v>
      </c>
      <c r="I193" s="286" t="s">
        <v>620</v>
      </c>
      <c r="J193" s="286"/>
      <c r="K193" s="334"/>
    </row>
    <row r="194" s="1" customFormat="1" ht="15" customHeight="1">
      <c r="B194" s="311"/>
      <c r="C194" s="347" t="s">
        <v>683</v>
      </c>
      <c r="D194" s="286"/>
      <c r="E194" s="286"/>
      <c r="F194" s="309" t="s">
        <v>591</v>
      </c>
      <c r="G194" s="286"/>
      <c r="H194" s="286" t="s">
        <v>684</v>
      </c>
      <c r="I194" s="286" t="s">
        <v>620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685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686</v>
      </c>
      <c r="D201" s="356"/>
      <c r="E201" s="356"/>
      <c r="F201" s="356" t="s">
        <v>687</v>
      </c>
      <c r="G201" s="357"/>
      <c r="H201" s="356" t="s">
        <v>688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678</v>
      </c>
      <c r="D203" s="286"/>
      <c r="E203" s="286"/>
      <c r="F203" s="309" t="s">
        <v>46</v>
      </c>
      <c r="G203" s="286"/>
      <c r="H203" s="286" t="s">
        <v>689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47</v>
      </c>
      <c r="G204" s="286"/>
      <c r="H204" s="286" t="s">
        <v>690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50</v>
      </c>
      <c r="G205" s="286"/>
      <c r="H205" s="286" t="s">
        <v>691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48</v>
      </c>
      <c r="G206" s="286"/>
      <c r="H206" s="286" t="s">
        <v>692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49</v>
      </c>
      <c r="G207" s="286"/>
      <c r="H207" s="286" t="s">
        <v>693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632</v>
      </c>
      <c r="D209" s="286"/>
      <c r="E209" s="286"/>
      <c r="F209" s="309" t="s">
        <v>82</v>
      </c>
      <c r="G209" s="286"/>
      <c r="H209" s="286" t="s">
        <v>694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527</v>
      </c>
      <c r="G210" s="286"/>
      <c r="H210" s="286" t="s">
        <v>528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525</v>
      </c>
      <c r="G211" s="286"/>
      <c r="H211" s="286" t="s">
        <v>695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529</v>
      </c>
      <c r="G212" s="347"/>
      <c r="H212" s="338" t="s">
        <v>530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531</v>
      </c>
      <c r="G213" s="347"/>
      <c r="H213" s="338" t="s">
        <v>696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656</v>
      </c>
      <c r="D215" s="286"/>
      <c r="E215" s="286"/>
      <c r="F215" s="309">
        <v>1</v>
      </c>
      <c r="G215" s="347"/>
      <c r="H215" s="338" t="s">
        <v>697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698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699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700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2025-03-30T14:06:06Z</dcterms:created>
  <dcterms:modified xsi:type="dcterms:W3CDTF">2025-03-30T14:06:11Z</dcterms:modified>
</cp:coreProperties>
</file>