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820" windowHeight="12000" tabRatio="500" activeTab="0"/>
  </bookViews>
  <sheets>
    <sheet name="List1" sheetId="1" r:id="rId1"/>
  </sheets>
  <definedNames>
    <definedName name="_xlnm.Print_Area" localSheetId="0">'List1'!$A$1:$G$199</definedName>
  </definedNames>
  <calcPr calcId="145621"/>
  <extLst/>
</workbook>
</file>

<file path=xl/sharedStrings.xml><?xml version="1.0" encoding="utf-8"?>
<sst xmlns="http://schemas.openxmlformats.org/spreadsheetml/2006/main" count="464" uniqueCount="170">
  <si>
    <t xml:space="preserve">"TACHOV - PAMÁTNÍK OBĚTEM II. SV. VÁLKY"  MOHYLA - VEGETAČNÍ ÚPRAVY - ZMĚNA Č. 1 - DPS </t>
  </si>
  <si>
    <t>ROZPOČET</t>
  </si>
  <si>
    <t>Jednotkové ceny jsou uvedeny bez DPH</t>
  </si>
  <si>
    <t>položka</t>
  </si>
  <si>
    <t>Název</t>
  </si>
  <si>
    <t>Množství</t>
  </si>
  <si>
    <t>MJ</t>
  </si>
  <si>
    <t>Cena/MJ</t>
  </si>
  <si>
    <t>Celk.cena</t>
  </si>
  <si>
    <t>bez DPH</t>
  </si>
  <si>
    <t>VP001</t>
  </si>
  <si>
    <t>Výsadba stromů</t>
  </si>
  <si>
    <t xml:space="preserve">Zálivková voda </t>
  </si>
  <si>
    <t>m3</t>
  </si>
  <si>
    <t xml:space="preserve">Postřik proti plevelům před i po  založení kultury </t>
  </si>
  <si>
    <t>l</t>
  </si>
  <si>
    <t xml:space="preserve">Kůra mulčovací VL </t>
  </si>
  <si>
    <t xml:space="preserve">Kůly ke stromům 2m </t>
  </si>
  <si>
    <t>ks</t>
  </si>
  <si>
    <t>Neprorůstová folie ke kořenům ROOTCONTROL š.0,65m, 4 pásy 2 m ze strany trasy vodovodu /strom č. 25,26,29,30</t>
  </si>
  <si>
    <t>m</t>
  </si>
  <si>
    <t xml:space="preserve">Pomalurozpustné kombinované hnojivo </t>
  </si>
  <si>
    <t>kg</t>
  </si>
  <si>
    <t xml:space="preserve">Fyzikální půdní kondicionér </t>
  </si>
  <si>
    <t>Úvazky ke kůlům a ochrana kmene rohoží</t>
  </si>
  <si>
    <t>Příčky na spojení kůlů dole 3 řady a  nahoře 1 řada</t>
  </si>
  <si>
    <t>181 15-1311</t>
  </si>
  <si>
    <t xml:space="preserve">Plošná úprava terénu,  v rovině </t>
  </si>
  <si>
    <t>m2</t>
  </si>
  <si>
    <t>183 10-1215</t>
  </si>
  <si>
    <t xml:space="preserve">Hloub. jamek s výměnou 50% půdy do 0,4 m3 </t>
  </si>
  <si>
    <t>kus</t>
  </si>
  <si>
    <t>184 10-2114</t>
  </si>
  <si>
    <t xml:space="preserve">Výsadba dřevin s balem D do 0,5 m, v rovině </t>
  </si>
  <si>
    <t>460 20-2055</t>
  </si>
  <si>
    <t>184 21-5132</t>
  </si>
  <si>
    <t xml:space="preserve">Ukotvení dřeviny kůly D do 10 cm, dl. do 2 m </t>
  </si>
  <si>
    <t>184 21-5412</t>
  </si>
  <si>
    <t>Zhotovení závlahové mísy do 1 m</t>
  </si>
  <si>
    <t>184 50-1141</t>
  </si>
  <si>
    <t>Zhotovení obalu kmene</t>
  </si>
  <si>
    <t>184 80-1121</t>
  </si>
  <si>
    <t xml:space="preserve">Ošetření vysazených dřevin soliterních v rovině </t>
  </si>
  <si>
    <t>184 80-2111</t>
  </si>
  <si>
    <t>Chemické odplevelení půdy před založením kultury</t>
  </si>
  <si>
    <t>184 80-2613</t>
  </si>
  <si>
    <t>Chemické odplevelení půdy po založení kultury</t>
  </si>
  <si>
    <t>184 91-1421</t>
  </si>
  <si>
    <t xml:space="preserve">Mulčování rostlin tl. do 0,1 m rovina - stromy </t>
  </si>
  <si>
    <t>185 80-2113</t>
  </si>
  <si>
    <t xml:space="preserve">Hnojení umělým hnojivem </t>
  </si>
  <si>
    <t>t</t>
  </si>
  <si>
    <t>185 80-4312</t>
  </si>
  <si>
    <t xml:space="preserve">Zalití rostlin vodou plochy přes 20 m2 </t>
  </si>
  <si>
    <t>Výsadba stromů celkem</t>
  </si>
  <si>
    <t>VP002</t>
  </si>
  <si>
    <t>Výsadba keřů</t>
  </si>
  <si>
    <t>Mulčovací textilie</t>
  </si>
  <si>
    <t>182 30-3111</t>
  </si>
  <si>
    <t>Doplnění substrátu  tl. do 5 cm v rovině - keře</t>
  </si>
  <si>
    <t>183 10-1213</t>
  </si>
  <si>
    <t xml:space="preserve">Hloub. jamek s výměnou 50% půdy do 0,01 m3 </t>
  </si>
  <si>
    <t>184 10-2112</t>
  </si>
  <si>
    <t xml:space="preserve">Výsadba dřevin s balem D do 0,2 m, v rovině </t>
  </si>
  <si>
    <t>184 80-1131</t>
  </si>
  <si>
    <t xml:space="preserve">Ošetření vysazených dřevin ve skupině, v rovině (včetně vypletí) </t>
  </si>
  <si>
    <t>184 91-1311</t>
  </si>
  <si>
    <t>Položení mulčovací textilie</t>
  </si>
  <si>
    <t>Mulčování rostlin tl. do 0,1 m rovina - keře</t>
  </si>
  <si>
    <t>Výsadba keřů celkem</t>
  </si>
  <si>
    <t>VP004</t>
  </si>
  <si>
    <t>Výsadba trávobylinných záhonů + cibule + trávy</t>
  </si>
  <si>
    <t>Substrát zahradnický  VL na záhon</t>
  </si>
  <si>
    <t>Černý plastový neviditelný zahradní obrubník, d.100cm, v.8 cm</t>
  </si>
  <si>
    <t>Plastový hřeb, délka 25 cm, tl. 0,8 cm</t>
  </si>
  <si>
    <t>Rostlinný materiál, trávobylinná směs Slunovrat</t>
  </si>
  <si>
    <t>Rostlinný materiál, trávobylinná směs Naturgarden</t>
  </si>
  <si>
    <t>Doplnění substrátu  tl. do 10 cm v rovině - záhon</t>
  </si>
  <si>
    <t>183 20-5111</t>
  </si>
  <si>
    <t>Založení záhonu v rovině</t>
  </si>
  <si>
    <t>181 41-1141</t>
  </si>
  <si>
    <t>Založení  trávníku výsevem plochy do 1000 m2 - hroby</t>
  </si>
  <si>
    <t>916 37-1211</t>
  </si>
  <si>
    <t xml:space="preserve">Osazení skrytého zahr. obrubníku plast. jednostr. odkopáním </t>
  </si>
  <si>
    <t>183 21-1313</t>
  </si>
  <si>
    <t>Výsadba cibulí 10ks/m2</t>
  </si>
  <si>
    <t>Mulčování rostlin tl. do 0,1 m rovina – trávy</t>
  </si>
  <si>
    <t>185 80-4211</t>
  </si>
  <si>
    <t>Vypletí záhonu květin v rovině</t>
  </si>
  <si>
    <t>Výsadba trávobylinných záhonů + cibule + trávy celkem</t>
  </si>
  <si>
    <t>VP006</t>
  </si>
  <si>
    <t xml:space="preserve">Založení travnatých ploch </t>
  </si>
  <si>
    <t>Rostlinný materiál, travní osivo</t>
  </si>
  <si>
    <t>181 45-1131</t>
  </si>
  <si>
    <t xml:space="preserve">Založení parkového trávníku výsevem plochy přes 1000 m2 </t>
  </si>
  <si>
    <t>185 80-3111</t>
  </si>
  <si>
    <t>Ošetření trávníku shrabáním v rovině</t>
  </si>
  <si>
    <t>Založení travnatých ploch celkem</t>
  </si>
  <si>
    <t>VP009</t>
  </si>
  <si>
    <t>Následná péče 1. rok, 2. rok, 3. rok</t>
  </si>
  <si>
    <t>1. rok po realizaci</t>
  </si>
  <si>
    <t>103-91100</t>
  </si>
  <si>
    <t xml:space="preserve">Trávobylinná směs - Slunovrat </t>
  </si>
  <si>
    <t xml:space="preserve">Trávobylinná směs - Naturgarden </t>
  </si>
  <si>
    <t>103-91505.A</t>
  </si>
  <si>
    <t>Travní osivo</t>
  </si>
  <si>
    <t xml:space="preserve">Ošetření vysazených dřevin soliterních  v rovině </t>
  </si>
  <si>
    <t>Zalití rostlin vodou plochy přes 20 m2 - stromy 6x</t>
  </si>
  <si>
    <t>185 80-4513</t>
  </si>
  <si>
    <t>Odplevelení výsadeb - stromy 2x</t>
  </si>
  <si>
    <t>Zalití rostlin vodou plochy přes 20 m2 - keře 12x</t>
  </si>
  <si>
    <t>185 80-4514</t>
  </si>
  <si>
    <t>Odplevelení výsadeb keřových skupin 2x</t>
  </si>
  <si>
    <t>111 15-1221</t>
  </si>
  <si>
    <t>Pokosení trávníku parkového do 10000 m2 - 5x</t>
  </si>
  <si>
    <t>185 81-1221</t>
  </si>
  <si>
    <t>Vyhrabání trávníku do 10000 m2</t>
  </si>
  <si>
    <t>Ošetření trávníku v rovině</t>
  </si>
  <si>
    <t>111 15-1111</t>
  </si>
  <si>
    <t xml:space="preserve">Pokosení trávníku - záhonu - plochy do 1000 m2 - 2x </t>
  </si>
  <si>
    <t>Ošetření záhonu trávobylinné směsi - úprava hrobů</t>
  </si>
  <si>
    <t>Zalití rostlin vodou plochy přes 20 m2 - trávník</t>
  </si>
  <si>
    <t>2. rok po realizaci</t>
  </si>
  <si>
    <t>Zalití rostlin vodou plochy přes 20 m2 - stromy 3x</t>
  </si>
  <si>
    <t>Zalití rostlin vodou plochy přes 20 m2 - keře 6x</t>
  </si>
  <si>
    <t>3. rok po realizaci</t>
  </si>
  <si>
    <t>Zalití rostlin vodou plochy přes 20 m2 - stromy 2x</t>
  </si>
  <si>
    <t>Zalití rostlin vodou plochy přes 20 m2 - keře 3x</t>
  </si>
  <si>
    <t>Následná péče 1. rok, 2. rok, 3. rok celkem</t>
  </si>
  <si>
    <t>Souhrnný rozpočet</t>
  </si>
  <si>
    <t>Závlahové vaky k novým stromům</t>
  </si>
  <si>
    <t>NÁKLADY CELKEM</t>
  </si>
  <si>
    <t>květen 2019</t>
  </si>
  <si>
    <t>ZPRACOVALA ING. MILENA NOVÁKOVÁ PH.D.</t>
  </si>
  <si>
    <t>Řez stromu výchovný alejových stromů výšky přes 4 do 6 m</t>
  </si>
  <si>
    <t>184 85-2322</t>
  </si>
  <si>
    <t xml:space="preserve">Pokosení trávníku - záhonu na hrobech-trávobylinná směs - plochy do 1000 m2 - 2x </t>
  </si>
  <si>
    <t xml:space="preserve">Ošetření vysazených dřevin soliterních  v rovině - stromy </t>
  </si>
  <si>
    <t>Hloubení kab.nezap.rýh stroj. š.40 cm,hl.70 cm,(pro Rootcontrol)</t>
  </si>
  <si>
    <t>Rostlinný materiál, listnatý strom ok 14-16 s balem - Tilia cordata</t>
  </si>
  <si>
    <t xml:space="preserve">Rostlinný materiál, listnatý strom ok 12-14 s balem </t>
  </si>
  <si>
    <t>Carpinus betulus ´Columnaris´ - 12 ks, Prunus Maackii ˇAmber Beauty ´- 2 ks,</t>
  </si>
  <si>
    <t>veg. prvek</t>
  </si>
  <si>
    <t>Substrát zahradnický  VL na keře- doplnění na ploše 598 m2</t>
  </si>
  <si>
    <t>Substrát zahradnický  VL na keře- doplnění při hloubení jamek 50%</t>
  </si>
  <si>
    <t>Substrát zahradnický  VL na stromy, doplnění do jamek 50 %</t>
  </si>
  <si>
    <t>Prunus serrulata ´Amanogava´ - 6 ks, Malus floribunda - 5 ks, Ginkgo biloba - 2 ks</t>
  </si>
  <si>
    <t>Hloubení jamek s výměnou 50 % půdy z.tř. 1 až 4 objem do 0,002 m3 ve svahu do 1:1</t>
  </si>
  <si>
    <t>183 11-5211</t>
  </si>
  <si>
    <t>Výsadba dřeviny s balem D do 0,1 m do jamky se zalitím ve svahu do 1:1</t>
  </si>
  <si>
    <t>184 10-2130</t>
  </si>
  <si>
    <t>Rostlinný materiál, skalník Dammerův Cotonester Dammerii ´Skogholmn´</t>
  </si>
  <si>
    <t>Rostlinný materiál, tavolník nízký - Spiraea x bumalda ´Anthony Waterer´</t>
  </si>
  <si>
    <t>Rostlinný materiál, tavolník popelavý - Spiraea x cinerea ´Grefsheim´</t>
  </si>
  <si>
    <t>Rostlinný materiál, komule Davidova -  Buddelia Davidii</t>
  </si>
  <si>
    <t>Rostlinný materiál, habr obecný - Carpinus betuslus ( živý plot)</t>
  </si>
  <si>
    <t>Rostlinný materiál, ozdobnice čínská - Miscanthus sinesnsis ´Gracilimus´</t>
  </si>
  <si>
    <t>Rostlinný materiál, narcis žlutý - Narcissus ´Carlton´</t>
  </si>
  <si>
    <t>Rostlinný materiál, modřenec -  Muscari botryoides</t>
  </si>
  <si>
    <t>včetně DPH</t>
  </si>
  <si>
    <t>Mulčování rostlin tl. do 0,1 m rovina - doplnění stromy</t>
  </si>
  <si>
    <t>184 85-1411</t>
  </si>
  <si>
    <t xml:space="preserve">Zpětný řez netrnitých keřů po výsadbě výšky do 0,5 m </t>
  </si>
  <si>
    <t>184 80-3111</t>
  </si>
  <si>
    <t>Řez a tvarování živých plotů přímých v do 0,8 m a š do 0,8 m</t>
  </si>
  <si>
    <t>Mulčování rostlin tl. Do 0,1 m rovina - doplnění keře</t>
  </si>
  <si>
    <t>Odplevelení výsadeb keřových skupin 2x - trávy</t>
  </si>
  <si>
    <t>Mulčování rostlin tl. Do 0,1 m rovina - doplnění trávy</t>
  </si>
  <si>
    <t>Řez a tvarování živých plotů přímých do v 0,8 m a š do 0,8 m</t>
  </si>
  <si>
    <t xml:space="preserve">Mulčování rostlin tl. do 0,1 m rovina - doplnění stromy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</si>
</sst>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\-??\ _K_č_-;_-@_-"/>
    <numFmt numFmtId="165" formatCode="#,##0.00_ ;\-#,##0.00\ "/>
  </numFmts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 CE"/>
      <family val="2"/>
    </font>
    <font>
      <b/>
      <u val="single"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Arial CE"/>
      <family val="2"/>
    </font>
    <font>
      <sz val="11"/>
      <color theme="0" tint="-0.1499900072813034"/>
      <name val="Calibri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7" fillId="0" borderId="1" xfId="0" applyFont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49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0" fillId="0" borderId="1" xfId="0" applyBorder="1"/>
    <xf numFmtId="0" fontId="8" fillId="3" borderId="1" xfId="0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 wrapText="1"/>
    </xf>
    <xf numFmtId="2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0" fillId="3" borderId="1" xfId="0" applyNumberForma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49" fontId="0" fillId="7" borderId="1" xfId="0" applyNumberForma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164" fontId="1" fillId="8" borderId="1" xfId="0" applyNumberFormat="1" applyFont="1" applyFill="1" applyBorder="1" applyAlignment="1">
      <alignment horizontal="right" wrapText="1"/>
    </xf>
    <xf numFmtId="0" fontId="1" fillId="8" borderId="1" xfId="0" applyFont="1" applyFill="1" applyBorder="1" applyAlignment="1">
      <alignment horizontal="right" wrapText="1"/>
    </xf>
    <xf numFmtId="2" fontId="1" fillId="8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 wrapText="1"/>
    </xf>
    <xf numFmtId="0" fontId="0" fillId="9" borderId="1" xfId="0" applyFill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49" fontId="0" fillId="9" borderId="1" xfId="0" applyNumberFormat="1" applyFill="1" applyBorder="1" applyAlignment="1">
      <alignment horizontal="left"/>
    </xf>
    <xf numFmtId="0" fontId="0" fillId="9" borderId="1" xfId="0" applyFill="1" applyBorder="1"/>
    <xf numFmtId="0" fontId="0" fillId="9" borderId="1" xfId="0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2" fillId="10" borderId="1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11" borderId="1" xfId="0" applyFont="1" applyFill="1" applyBorder="1" applyAlignment="1">
      <alignment vertical="top" wrapText="1"/>
    </xf>
    <xf numFmtId="0" fontId="7" fillId="0" borderId="0" xfId="0" applyFont="1"/>
    <xf numFmtId="0" fontId="13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49" fontId="15" fillId="3" borderId="1" xfId="0" applyNumberFormat="1" applyFont="1" applyFill="1" applyBorder="1" applyAlignment="1">
      <alignment horizontal="left"/>
    </xf>
    <xf numFmtId="0" fontId="15" fillId="10" borderId="1" xfId="0" applyFont="1" applyFill="1" applyBorder="1"/>
    <xf numFmtId="165" fontId="17" fillId="12" borderId="1" xfId="0" applyNumberFormat="1" applyFont="1" applyFill="1" applyBorder="1"/>
    <xf numFmtId="165" fontId="16" fillId="10" borderId="1" xfId="0" applyNumberFormat="1" applyFont="1" applyFill="1" applyBorder="1" applyAlignment="1">
      <alignment horizontal="right"/>
    </xf>
    <xf numFmtId="0" fontId="15" fillId="3" borderId="1" xfId="0" applyFont="1" applyFill="1" applyBorder="1"/>
    <xf numFmtId="4" fontId="16" fillId="3" borderId="1" xfId="0" applyNumberFormat="1" applyFont="1" applyFill="1" applyBorder="1" applyAlignment="1">
      <alignment horizontal="right"/>
    </xf>
    <xf numFmtId="2" fontId="14" fillId="13" borderId="1" xfId="0" applyNumberFormat="1" applyFont="1" applyFill="1" applyBorder="1" applyAlignment="1">
      <alignment horizontal="right" wrapText="1"/>
    </xf>
    <xf numFmtId="165" fontId="14" fillId="1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view="pageBreakPreview" zoomScaleSheetLayoutView="100" workbookViewId="0" topLeftCell="A178">
      <selection activeCell="E185" sqref="E185"/>
    </sheetView>
  </sheetViews>
  <sheetFormatPr defaultColWidth="9.140625" defaultRowHeight="15"/>
  <cols>
    <col min="1" max="1" width="13.8515625" style="1" customWidth="1"/>
    <col min="2" max="2" width="73.421875" style="1" customWidth="1"/>
    <col min="3" max="3" width="11.7109375" style="18" customWidth="1"/>
    <col min="4" max="4" width="5.57421875" style="1" customWidth="1"/>
    <col min="5" max="5" width="14.140625" style="20" customWidth="1"/>
    <col min="6" max="6" width="19.28125" style="26" customWidth="1"/>
    <col min="7" max="7" width="20.8515625" style="26" customWidth="1"/>
    <col min="8" max="1026" width="8.7109375" style="0" customWidth="1"/>
  </cols>
  <sheetData>
    <row r="1" spans="2:6" ht="15.75" customHeight="1">
      <c r="B1" s="84" t="s">
        <v>0</v>
      </c>
      <c r="C1" s="84"/>
      <c r="D1" s="84"/>
      <c r="F1" s="40" t="s">
        <v>1</v>
      </c>
    </row>
    <row r="2" ht="20.25">
      <c r="B2" s="49"/>
    </row>
    <row r="3" ht="15">
      <c r="B3" s="50"/>
    </row>
    <row r="4" ht="15">
      <c r="B4" s="50" t="s">
        <v>2</v>
      </c>
    </row>
    <row r="5" spans="1:7" ht="15">
      <c r="A5" s="51" t="s">
        <v>3</v>
      </c>
      <c r="B5" s="52" t="s">
        <v>4</v>
      </c>
      <c r="C5" s="53"/>
      <c r="D5" s="52"/>
      <c r="E5" s="54"/>
      <c r="F5" s="55"/>
      <c r="G5" s="55"/>
    </row>
    <row r="6" spans="1:7" ht="15">
      <c r="A6" s="73" t="s">
        <v>142</v>
      </c>
      <c r="C6" s="56" t="s">
        <v>5</v>
      </c>
      <c r="D6" s="57" t="s">
        <v>6</v>
      </c>
      <c r="E6" s="58" t="s">
        <v>7</v>
      </c>
      <c r="F6" s="56" t="s">
        <v>8</v>
      </c>
      <c r="G6" s="56"/>
    </row>
    <row r="7" spans="3:7" ht="15">
      <c r="C7" s="2"/>
      <c r="D7" s="3"/>
      <c r="E7" s="3" t="s">
        <v>9</v>
      </c>
      <c r="F7" s="3" t="s">
        <v>9</v>
      </c>
      <c r="G7" s="3"/>
    </row>
    <row r="8" spans="1:7" ht="15">
      <c r="A8" s="4" t="s">
        <v>10</v>
      </c>
      <c r="B8" s="5" t="s">
        <v>11</v>
      </c>
      <c r="C8" s="6"/>
      <c r="D8" s="7"/>
      <c r="E8" s="7"/>
      <c r="F8" s="7"/>
      <c r="G8" s="7"/>
    </row>
    <row r="9" spans="1:7" ht="15">
      <c r="A9" s="8"/>
      <c r="B9" s="9" t="s">
        <v>12</v>
      </c>
      <c r="C9" s="10">
        <v>1</v>
      </c>
      <c r="D9" s="11" t="s">
        <v>13</v>
      </c>
      <c r="E9" s="12"/>
      <c r="F9" s="10">
        <f aca="true" t="shared" si="0" ref="F9:F35">C9*E9</f>
        <v>0</v>
      </c>
      <c r="G9" s="10"/>
    </row>
    <row r="10" spans="1:7" ht="15">
      <c r="A10" s="8"/>
      <c r="B10" s="9" t="s">
        <v>14</v>
      </c>
      <c r="C10" s="10">
        <v>0.1</v>
      </c>
      <c r="D10" s="11" t="s">
        <v>15</v>
      </c>
      <c r="E10" s="12"/>
      <c r="F10" s="10">
        <f t="shared" si="0"/>
        <v>0</v>
      </c>
      <c r="G10" s="10"/>
    </row>
    <row r="11" spans="1:7" ht="15">
      <c r="A11" s="8"/>
      <c r="B11" s="9" t="s">
        <v>145</v>
      </c>
      <c r="C11" s="10">
        <v>5.6</v>
      </c>
      <c r="D11" s="11" t="s">
        <v>13</v>
      </c>
      <c r="E11" s="12"/>
      <c r="F11" s="10">
        <f t="shared" si="0"/>
        <v>0</v>
      </c>
      <c r="G11" s="10"/>
    </row>
    <row r="12" spans="1:7" ht="15">
      <c r="A12" s="8"/>
      <c r="B12" s="9" t="s">
        <v>16</v>
      </c>
      <c r="C12" s="10">
        <v>2</v>
      </c>
      <c r="D12" s="11" t="s">
        <v>13</v>
      </c>
      <c r="E12" s="12"/>
      <c r="F12" s="10">
        <f t="shared" si="0"/>
        <v>0</v>
      </c>
      <c r="G12" s="10"/>
    </row>
    <row r="13" spans="1:7" ht="15">
      <c r="A13" s="8"/>
      <c r="B13" s="9" t="s">
        <v>17</v>
      </c>
      <c r="C13" s="10">
        <v>84</v>
      </c>
      <c r="D13" s="11" t="s">
        <v>18</v>
      </c>
      <c r="E13" s="12"/>
      <c r="F13" s="10">
        <f t="shared" si="0"/>
        <v>0</v>
      </c>
      <c r="G13" s="10"/>
    </row>
    <row r="14" spans="1:7" ht="15">
      <c r="A14" s="8"/>
      <c r="B14" s="13" t="s">
        <v>139</v>
      </c>
      <c r="C14" s="10">
        <v>1</v>
      </c>
      <c r="D14" s="11" t="s">
        <v>18</v>
      </c>
      <c r="E14" s="12"/>
      <c r="F14" s="10">
        <f t="shared" si="0"/>
        <v>0</v>
      </c>
      <c r="G14" s="10"/>
    </row>
    <row r="15" spans="1:7" ht="15">
      <c r="A15" s="8"/>
      <c r="B15" s="13" t="s">
        <v>140</v>
      </c>
      <c r="C15" s="10">
        <v>27</v>
      </c>
      <c r="D15" s="11" t="s">
        <v>18</v>
      </c>
      <c r="E15" s="12"/>
      <c r="F15" s="10">
        <f>C15*E15</f>
        <v>0</v>
      </c>
      <c r="G15" s="10"/>
    </row>
    <row r="16" spans="1:7" ht="15">
      <c r="A16" s="8"/>
      <c r="B16" s="13" t="s">
        <v>141</v>
      </c>
      <c r="C16" s="10"/>
      <c r="D16" s="11"/>
      <c r="E16" s="12"/>
      <c r="F16" s="10"/>
      <c r="G16" s="10"/>
    </row>
    <row r="17" spans="1:7" ht="15">
      <c r="A17" s="8"/>
      <c r="B17" s="1" t="s">
        <v>146</v>
      </c>
      <c r="G17" s="10"/>
    </row>
    <row r="18" spans="1:7" ht="26.25">
      <c r="A18" s="8"/>
      <c r="B18" s="9" t="s">
        <v>19</v>
      </c>
      <c r="C18" s="10">
        <v>8</v>
      </c>
      <c r="D18" s="11" t="s">
        <v>20</v>
      </c>
      <c r="E18" s="12"/>
      <c r="F18" s="10">
        <f t="shared" si="0"/>
        <v>0</v>
      </c>
      <c r="G18" s="10"/>
    </row>
    <row r="19" spans="1:7" ht="15">
      <c r="A19" s="8"/>
      <c r="B19" s="9" t="s">
        <v>21</v>
      </c>
      <c r="C19" s="10">
        <v>3</v>
      </c>
      <c r="D19" s="11" t="s">
        <v>22</v>
      </c>
      <c r="E19" s="12"/>
      <c r="F19" s="10">
        <f t="shared" si="0"/>
        <v>0</v>
      </c>
      <c r="G19" s="10"/>
    </row>
    <row r="20" spans="1:7" ht="15">
      <c r="A20" s="8"/>
      <c r="B20" s="9" t="s">
        <v>23</v>
      </c>
      <c r="C20" s="10">
        <v>1</v>
      </c>
      <c r="D20" s="11" t="s">
        <v>22</v>
      </c>
      <c r="E20" s="12"/>
      <c r="F20" s="10">
        <f t="shared" si="0"/>
        <v>0</v>
      </c>
      <c r="G20" s="10"/>
    </row>
    <row r="21" spans="1:7" ht="15">
      <c r="A21" s="8"/>
      <c r="B21" s="9" t="s">
        <v>24</v>
      </c>
      <c r="C21" s="10">
        <v>28</v>
      </c>
      <c r="D21" s="11" t="s">
        <v>18</v>
      </c>
      <c r="E21" s="12"/>
      <c r="F21" s="10">
        <f t="shared" si="0"/>
        <v>0</v>
      </c>
      <c r="G21" s="10"/>
    </row>
    <row r="22" spans="1:7" ht="15">
      <c r="A22" s="8"/>
      <c r="B22" s="9" t="s">
        <v>25</v>
      </c>
      <c r="C22" s="10">
        <v>28</v>
      </c>
      <c r="D22" s="11" t="s">
        <v>18</v>
      </c>
      <c r="E22" s="12"/>
      <c r="F22" s="10">
        <f t="shared" si="0"/>
        <v>0</v>
      </c>
      <c r="G22" s="10"/>
    </row>
    <row r="23" spans="1:7" ht="13.5" customHeight="1">
      <c r="A23" s="9" t="s">
        <v>26</v>
      </c>
      <c r="B23" s="9" t="s">
        <v>27</v>
      </c>
      <c r="C23" s="10">
        <v>28</v>
      </c>
      <c r="D23" s="11" t="s">
        <v>28</v>
      </c>
      <c r="E23" s="12"/>
      <c r="F23" s="10">
        <f t="shared" si="0"/>
        <v>0</v>
      </c>
      <c r="G23" s="10"/>
    </row>
    <row r="24" spans="1:7" ht="15">
      <c r="A24" s="9" t="s">
        <v>29</v>
      </c>
      <c r="B24" s="9" t="s">
        <v>30</v>
      </c>
      <c r="C24" s="10">
        <v>28</v>
      </c>
      <c r="D24" s="11" t="s">
        <v>31</v>
      </c>
      <c r="E24" s="12"/>
      <c r="F24" s="10">
        <f t="shared" si="0"/>
        <v>0</v>
      </c>
      <c r="G24" s="10"/>
    </row>
    <row r="25" spans="1:7" ht="15">
      <c r="A25" s="9" t="s">
        <v>32</v>
      </c>
      <c r="B25" s="9" t="s">
        <v>33</v>
      </c>
      <c r="C25" s="10">
        <v>28</v>
      </c>
      <c r="D25" s="11" t="s">
        <v>31</v>
      </c>
      <c r="E25" s="12"/>
      <c r="F25" s="10">
        <f t="shared" si="0"/>
        <v>0</v>
      </c>
      <c r="G25" s="10"/>
    </row>
    <row r="26" spans="1:7" ht="15">
      <c r="A26" s="14" t="s">
        <v>34</v>
      </c>
      <c r="B26" s="15" t="s">
        <v>138</v>
      </c>
      <c r="C26" s="10">
        <v>8</v>
      </c>
      <c r="D26" s="11" t="s">
        <v>20</v>
      </c>
      <c r="E26" s="12"/>
      <c r="F26" s="10">
        <f t="shared" si="0"/>
        <v>0</v>
      </c>
      <c r="G26" s="10"/>
    </row>
    <row r="27" spans="1:7" ht="15">
      <c r="A27" s="9" t="s">
        <v>35</v>
      </c>
      <c r="B27" s="9" t="s">
        <v>36</v>
      </c>
      <c r="C27" s="10">
        <v>28</v>
      </c>
      <c r="D27" s="11" t="s">
        <v>31</v>
      </c>
      <c r="E27" s="12"/>
      <c r="F27" s="10">
        <f t="shared" si="0"/>
        <v>0</v>
      </c>
      <c r="G27" s="10"/>
    </row>
    <row r="28" spans="1:7" ht="15">
      <c r="A28" s="9" t="s">
        <v>37</v>
      </c>
      <c r="B28" s="9" t="s">
        <v>38</v>
      </c>
      <c r="C28" s="10">
        <v>28</v>
      </c>
      <c r="D28" s="11" t="s">
        <v>31</v>
      </c>
      <c r="E28" s="12"/>
      <c r="F28" s="10">
        <f t="shared" si="0"/>
        <v>0</v>
      </c>
      <c r="G28" s="10"/>
    </row>
    <row r="29" spans="1:7" ht="15">
      <c r="A29" s="9" t="s">
        <v>39</v>
      </c>
      <c r="B29" s="9" t="s">
        <v>40</v>
      </c>
      <c r="C29" s="10">
        <v>14</v>
      </c>
      <c r="D29" s="11" t="s">
        <v>28</v>
      </c>
      <c r="E29" s="12"/>
      <c r="F29" s="10">
        <f t="shared" si="0"/>
        <v>0</v>
      </c>
      <c r="G29" s="10"/>
    </row>
    <row r="30" spans="1:7" ht="15">
      <c r="A30" s="9" t="s">
        <v>41</v>
      </c>
      <c r="B30" s="9" t="s">
        <v>42</v>
      </c>
      <c r="C30" s="10">
        <v>28</v>
      </c>
      <c r="D30" s="11" t="s">
        <v>31</v>
      </c>
      <c r="E30" s="12"/>
      <c r="F30" s="10">
        <f t="shared" si="0"/>
        <v>0</v>
      </c>
      <c r="G30" s="10"/>
    </row>
    <row r="31" spans="1:7" ht="15">
      <c r="A31" s="9" t="s">
        <v>43</v>
      </c>
      <c r="B31" s="9" t="s">
        <v>44</v>
      </c>
      <c r="C31" s="10">
        <v>28</v>
      </c>
      <c r="D31" s="11" t="s">
        <v>28</v>
      </c>
      <c r="E31" s="12"/>
      <c r="F31" s="10">
        <f t="shared" si="0"/>
        <v>0</v>
      </c>
      <c r="G31" s="10"/>
    </row>
    <row r="32" spans="1:7" ht="15">
      <c r="A32" s="9" t="s">
        <v>45</v>
      </c>
      <c r="B32" s="9" t="s">
        <v>46</v>
      </c>
      <c r="C32" s="10">
        <v>28</v>
      </c>
      <c r="D32" s="11" t="s">
        <v>28</v>
      </c>
      <c r="E32" s="12"/>
      <c r="F32" s="10">
        <f t="shared" si="0"/>
        <v>0</v>
      </c>
      <c r="G32" s="10"/>
    </row>
    <row r="33" spans="1:7" ht="15">
      <c r="A33" s="9" t="s">
        <v>47</v>
      </c>
      <c r="B33" s="9" t="s">
        <v>48</v>
      </c>
      <c r="C33" s="10">
        <v>28</v>
      </c>
      <c r="D33" s="11" t="s">
        <v>28</v>
      </c>
      <c r="E33" s="12"/>
      <c r="F33" s="10">
        <f t="shared" si="0"/>
        <v>0</v>
      </c>
      <c r="G33" s="10"/>
    </row>
    <row r="34" spans="1:7" ht="15">
      <c r="A34" s="9" t="s">
        <v>49</v>
      </c>
      <c r="B34" s="9" t="s">
        <v>50</v>
      </c>
      <c r="C34" s="10">
        <v>0.01</v>
      </c>
      <c r="D34" s="11" t="s">
        <v>51</v>
      </c>
      <c r="E34" s="12"/>
      <c r="F34" s="10">
        <f t="shared" si="0"/>
        <v>0</v>
      </c>
      <c r="G34" s="10"/>
    </row>
    <row r="35" spans="1:7" ht="15">
      <c r="A35" s="9" t="s">
        <v>52</v>
      </c>
      <c r="B35" s="9" t="s">
        <v>53</v>
      </c>
      <c r="C35" s="10">
        <v>1</v>
      </c>
      <c r="D35" s="11" t="s">
        <v>13</v>
      </c>
      <c r="E35" s="12"/>
      <c r="F35" s="10">
        <f t="shared" si="0"/>
        <v>0</v>
      </c>
      <c r="G35" s="10"/>
    </row>
    <row r="36" spans="1:7" ht="15">
      <c r="A36" s="9"/>
      <c r="B36" s="5" t="s">
        <v>54</v>
      </c>
      <c r="C36" s="10"/>
      <c r="D36" s="11"/>
      <c r="E36" s="12"/>
      <c r="F36" s="33">
        <f>SUM(F9:F35)</f>
        <v>0</v>
      </c>
      <c r="G36" s="33"/>
    </row>
    <row r="37" spans="1:7" ht="15">
      <c r="A37" s="9"/>
      <c r="B37" s="9"/>
      <c r="C37" s="10"/>
      <c r="D37" s="11"/>
      <c r="E37" s="12"/>
      <c r="F37" s="10"/>
      <c r="G37" s="10"/>
    </row>
    <row r="38" spans="1:7" ht="15">
      <c r="A38" s="4" t="s">
        <v>55</v>
      </c>
      <c r="B38" s="5" t="s">
        <v>56</v>
      </c>
      <c r="C38" s="6"/>
      <c r="D38" s="16"/>
      <c r="E38" s="17"/>
      <c r="F38" s="16"/>
      <c r="G38" s="16"/>
    </row>
    <row r="39" spans="1:7" ht="15">
      <c r="A39" s="8"/>
      <c r="B39" s="9" t="s">
        <v>12</v>
      </c>
      <c r="C39" s="10">
        <v>5</v>
      </c>
      <c r="D39" s="11" t="s">
        <v>13</v>
      </c>
      <c r="E39" s="12"/>
      <c r="F39" s="10">
        <f aca="true" t="shared" si="1" ref="F39:F64">C39*E39</f>
        <v>0</v>
      </c>
      <c r="G39" s="10"/>
    </row>
    <row r="40" spans="1:7" ht="15">
      <c r="A40" s="8"/>
      <c r="B40" s="9" t="s">
        <v>14</v>
      </c>
      <c r="C40" s="10">
        <v>1</v>
      </c>
      <c r="D40" s="11" t="s">
        <v>15</v>
      </c>
      <c r="E40" s="12"/>
      <c r="F40" s="10">
        <f t="shared" si="1"/>
        <v>0</v>
      </c>
      <c r="G40" s="10"/>
    </row>
    <row r="41" spans="1:7" ht="15">
      <c r="A41" s="8"/>
      <c r="B41" s="9" t="s">
        <v>57</v>
      </c>
      <c r="C41" s="10">
        <v>328</v>
      </c>
      <c r="D41" s="11" t="s">
        <v>28</v>
      </c>
      <c r="E41" s="12"/>
      <c r="F41" s="10">
        <f t="shared" si="1"/>
        <v>0</v>
      </c>
      <c r="G41" s="10"/>
    </row>
    <row r="42" spans="1:7" ht="15">
      <c r="A42" s="8"/>
      <c r="B42" s="9" t="s">
        <v>143</v>
      </c>
      <c r="C42" s="10">
        <v>30</v>
      </c>
      <c r="D42" s="11" t="s">
        <v>13</v>
      </c>
      <c r="E42" s="12"/>
      <c r="F42" s="10">
        <f t="shared" si="1"/>
        <v>0</v>
      </c>
      <c r="G42" s="10"/>
    </row>
    <row r="43" spans="1:7" ht="15">
      <c r="A43" s="8"/>
      <c r="B43" s="9" t="s">
        <v>144</v>
      </c>
      <c r="C43" s="10">
        <v>4.37</v>
      </c>
      <c r="D43" s="11" t="s">
        <v>13</v>
      </c>
      <c r="E43" s="12"/>
      <c r="F43" s="10">
        <f aca="true" t="shared" si="2" ref="F43">C43*E43</f>
        <v>0</v>
      </c>
      <c r="G43" s="10"/>
    </row>
    <row r="44" spans="1:7" ht="15">
      <c r="A44" s="8"/>
      <c r="B44" s="9" t="s">
        <v>16</v>
      </c>
      <c r="C44" s="10">
        <v>33</v>
      </c>
      <c r="D44" s="11" t="s">
        <v>13</v>
      </c>
      <c r="E44" s="12"/>
      <c r="F44" s="10">
        <f t="shared" si="1"/>
        <v>0</v>
      </c>
      <c r="G44" s="10"/>
    </row>
    <row r="45" spans="1:7" ht="15">
      <c r="A45" s="8"/>
      <c r="B45" s="13" t="s">
        <v>151</v>
      </c>
      <c r="C45" s="10">
        <v>810</v>
      </c>
      <c r="D45" s="11" t="s">
        <v>18</v>
      </c>
      <c r="E45" s="12"/>
      <c r="F45" s="10">
        <f t="shared" si="1"/>
        <v>0</v>
      </c>
      <c r="G45" s="10"/>
    </row>
    <row r="46" spans="1:7" ht="15">
      <c r="A46" s="8"/>
      <c r="B46" s="13" t="s">
        <v>152</v>
      </c>
      <c r="C46" s="10">
        <v>240</v>
      </c>
      <c r="D46" s="11" t="s">
        <v>18</v>
      </c>
      <c r="E46" s="12"/>
      <c r="F46" s="10">
        <f t="shared" si="1"/>
        <v>0</v>
      </c>
      <c r="G46" s="10"/>
    </row>
    <row r="47" spans="1:7" ht="15">
      <c r="A47" s="8"/>
      <c r="B47" s="13" t="s">
        <v>153</v>
      </c>
      <c r="C47" s="10">
        <v>240</v>
      </c>
      <c r="D47" s="11" t="s">
        <v>18</v>
      </c>
      <c r="E47" s="12"/>
      <c r="F47" s="10">
        <f t="shared" si="1"/>
        <v>0</v>
      </c>
      <c r="G47" s="10"/>
    </row>
    <row r="48" spans="1:7" ht="15">
      <c r="A48" s="8"/>
      <c r="B48" s="13" t="s">
        <v>154</v>
      </c>
      <c r="C48" s="10">
        <v>72</v>
      </c>
      <c r="D48" s="11" t="s">
        <v>18</v>
      </c>
      <c r="E48" s="12"/>
      <c r="F48" s="10">
        <f t="shared" si="1"/>
        <v>0</v>
      </c>
      <c r="G48" s="10"/>
    </row>
    <row r="49" spans="1:7" ht="15">
      <c r="A49" s="8"/>
      <c r="B49" s="13" t="s">
        <v>155</v>
      </c>
      <c r="C49" s="10">
        <v>160</v>
      </c>
      <c r="D49" s="11" t="s">
        <v>18</v>
      </c>
      <c r="E49" s="12"/>
      <c r="F49" s="10">
        <f t="shared" si="1"/>
        <v>0</v>
      </c>
      <c r="G49" s="10"/>
    </row>
    <row r="50" spans="1:7" ht="15">
      <c r="A50" s="8"/>
      <c r="B50" s="9" t="s">
        <v>21</v>
      </c>
      <c r="C50" s="10">
        <v>52</v>
      </c>
      <c r="D50" s="11" t="s">
        <v>22</v>
      </c>
      <c r="E50" s="12"/>
      <c r="F50" s="10">
        <f t="shared" si="1"/>
        <v>0</v>
      </c>
      <c r="G50" s="10"/>
    </row>
    <row r="51" spans="1:7" ht="15">
      <c r="A51" s="8"/>
      <c r="B51" s="9" t="s">
        <v>23</v>
      </c>
      <c r="C51" s="10">
        <v>25</v>
      </c>
      <c r="D51" s="11" t="s">
        <v>22</v>
      </c>
      <c r="E51" s="12"/>
      <c r="F51" s="10">
        <f t="shared" si="1"/>
        <v>0</v>
      </c>
      <c r="G51" s="10"/>
    </row>
    <row r="52" spans="1:7" ht="15">
      <c r="A52" s="9" t="s">
        <v>26</v>
      </c>
      <c r="B52" s="9" t="s">
        <v>27</v>
      </c>
      <c r="C52" s="10">
        <v>598</v>
      </c>
      <c r="D52" s="11" t="s">
        <v>28</v>
      </c>
      <c r="E52" s="12"/>
      <c r="F52" s="10">
        <f t="shared" si="1"/>
        <v>0</v>
      </c>
      <c r="G52" s="10"/>
    </row>
    <row r="53" spans="1:7" ht="15">
      <c r="A53" s="9" t="s">
        <v>58</v>
      </c>
      <c r="B53" s="9" t="s">
        <v>59</v>
      </c>
      <c r="C53" s="10">
        <v>598</v>
      </c>
      <c r="D53" s="11" t="s">
        <v>28</v>
      </c>
      <c r="E53" s="12"/>
      <c r="F53" s="10">
        <f t="shared" si="1"/>
        <v>0</v>
      </c>
      <c r="G53" s="10"/>
    </row>
    <row r="54" spans="1:7" ht="15">
      <c r="A54" s="9" t="s">
        <v>148</v>
      </c>
      <c r="B54" s="72" t="s">
        <v>147</v>
      </c>
      <c r="C54" s="10">
        <v>810</v>
      </c>
      <c r="D54" s="11" t="s">
        <v>31</v>
      </c>
      <c r="E54" s="12"/>
      <c r="F54" s="10">
        <f t="shared" si="1"/>
        <v>0</v>
      </c>
      <c r="G54" s="10"/>
    </row>
    <row r="55" spans="1:7" ht="15">
      <c r="A55" s="9" t="s">
        <v>60</v>
      </c>
      <c r="B55" s="9" t="s">
        <v>61</v>
      </c>
      <c r="C55" s="10">
        <v>712</v>
      </c>
      <c r="D55" s="11" t="s">
        <v>31</v>
      </c>
      <c r="E55" s="12"/>
      <c r="F55" s="10">
        <f t="shared" si="1"/>
        <v>0</v>
      </c>
      <c r="G55" s="10"/>
    </row>
    <row r="56" spans="1:7" ht="15">
      <c r="A56" s="9" t="s">
        <v>150</v>
      </c>
      <c r="B56" s="72" t="s">
        <v>149</v>
      </c>
      <c r="C56" s="10">
        <v>810</v>
      </c>
      <c r="D56" s="11" t="s">
        <v>31</v>
      </c>
      <c r="E56" s="12"/>
      <c r="F56" s="10">
        <f t="shared" si="1"/>
        <v>0</v>
      </c>
      <c r="G56" s="10"/>
    </row>
    <row r="57" spans="1:7" ht="15">
      <c r="A57" s="9" t="s">
        <v>62</v>
      </c>
      <c r="B57" s="9" t="s">
        <v>63</v>
      </c>
      <c r="C57" s="10">
        <v>712</v>
      </c>
      <c r="D57" s="11" t="s">
        <v>31</v>
      </c>
      <c r="E57" s="12"/>
      <c r="F57" s="10">
        <f t="shared" si="1"/>
        <v>0</v>
      </c>
      <c r="G57" s="10"/>
    </row>
    <row r="58" spans="1:7" ht="15">
      <c r="A58" s="9" t="s">
        <v>64</v>
      </c>
      <c r="B58" s="9" t="s">
        <v>65</v>
      </c>
      <c r="C58" s="10">
        <v>598</v>
      </c>
      <c r="D58" s="11" t="s">
        <v>28</v>
      </c>
      <c r="E58" s="12"/>
      <c r="F58" s="10">
        <f t="shared" si="1"/>
        <v>0</v>
      </c>
      <c r="G58" s="10"/>
    </row>
    <row r="59" spans="1:7" ht="15">
      <c r="A59" s="9" t="s">
        <v>43</v>
      </c>
      <c r="B59" s="9" t="s">
        <v>44</v>
      </c>
      <c r="C59" s="10">
        <v>598</v>
      </c>
      <c r="D59" s="11" t="s">
        <v>28</v>
      </c>
      <c r="E59" s="12"/>
      <c r="F59" s="10">
        <f t="shared" si="1"/>
        <v>0</v>
      </c>
      <c r="G59" s="10"/>
    </row>
    <row r="60" spans="1:7" ht="15">
      <c r="A60" s="9" t="s">
        <v>45</v>
      </c>
      <c r="B60" s="9" t="s">
        <v>46</v>
      </c>
      <c r="C60" s="10">
        <v>598</v>
      </c>
      <c r="D60" s="11" t="s">
        <v>28</v>
      </c>
      <c r="E60" s="12"/>
      <c r="F60" s="10">
        <f t="shared" si="1"/>
        <v>0</v>
      </c>
      <c r="G60" s="10"/>
    </row>
    <row r="61" spans="1:7" ht="15">
      <c r="A61" s="9" t="s">
        <v>66</v>
      </c>
      <c r="B61" s="9" t="s">
        <v>67</v>
      </c>
      <c r="C61" s="10">
        <v>328</v>
      </c>
      <c r="D61" s="11" t="s">
        <v>28</v>
      </c>
      <c r="E61" s="12"/>
      <c r="F61" s="10">
        <f t="shared" si="1"/>
        <v>0</v>
      </c>
      <c r="G61" s="10"/>
    </row>
    <row r="62" spans="1:7" ht="15">
      <c r="A62" s="9" t="s">
        <v>47</v>
      </c>
      <c r="B62" s="9" t="s">
        <v>68</v>
      </c>
      <c r="C62" s="10">
        <v>328</v>
      </c>
      <c r="D62" s="11" t="s">
        <v>28</v>
      </c>
      <c r="E62" s="12"/>
      <c r="F62" s="10">
        <f t="shared" si="1"/>
        <v>0</v>
      </c>
      <c r="G62" s="10"/>
    </row>
    <row r="63" spans="1:7" ht="15">
      <c r="A63" s="9" t="s">
        <v>49</v>
      </c>
      <c r="B63" s="9" t="s">
        <v>50</v>
      </c>
      <c r="C63" s="10">
        <v>0.08</v>
      </c>
      <c r="D63" s="11" t="s">
        <v>51</v>
      </c>
      <c r="E63" s="12"/>
      <c r="F63" s="10">
        <f t="shared" si="1"/>
        <v>0</v>
      </c>
      <c r="G63" s="10"/>
    </row>
    <row r="64" spans="1:7" ht="15">
      <c r="A64" s="9" t="s">
        <v>52</v>
      </c>
      <c r="B64" s="9" t="s">
        <v>53</v>
      </c>
      <c r="C64" s="10">
        <v>5</v>
      </c>
      <c r="D64" s="11" t="s">
        <v>13</v>
      </c>
      <c r="E64" s="12"/>
      <c r="F64" s="10">
        <f t="shared" si="1"/>
        <v>0</v>
      </c>
      <c r="G64" s="10"/>
    </row>
    <row r="65" spans="1:7" ht="15">
      <c r="A65" s="8"/>
      <c r="B65" s="5" t="s">
        <v>69</v>
      </c>
      <c r="D65" s="19"/>
      <c r="F65" s="41">
        <f>SUM(F39:F64)</f>
        <v>0</v>
      </c>
      <c r="G65" s="41"/>
    </row>
    <row r="66" spans="1:7" ht="15">
      <c r="A66" s="8"/>
      <c r="D66" s="19"/>
      <c r="F66" s="41"/>
      <c r="G66" s="41"/>
    </row>
    <row r="67" spans="1:7" ht="15">
      <c r="A67" s="4" t="s">
        <v>70</v>
      </c>
      <c r="B67" s="5" t="s">
        <v>71</v>
      </c>
      <c r="C67" s="6"/>
      <c r="D67" s="21"/>
      <c r="E67" s="17"/>
      <c r="F67" s="16"/>
      <c r="G67" s="16"/>
    </row>
    <row r="68" spans="1:7" ht="15">
      <c r="A68" s="8"/>
      <c r="B68" s="9" t="s">
        <v>12</v>
      </c>
      <c r="C68" s="10">
        <v>3</v>
      </c>
      <c r="D68" s="11" t="s">
        <v>13</v>
      </c>
      <c r="E68" s="12"/>
      <c r="F68" s="10">
        <f aca="true" t="shared" si="3" ref="F68:F94">C68*E68</f>
        <v>0</v>
      </c>
      <c r="G68" s="10"/>
    </row>
    <row r="69" spans="1:7" ht="15">
      <c r="A69" s="8"/>
      <c r="B69" s="9" t="s">
        <v>14</v>
      </c>
      <c r="C69" s="10">
        <v>0.6</v>
      </c>
      <c r="D69" s="11" t="s">
        <v>15</v>
      </c>
      <c r="E69" s="12"/>
      <c r="F69" s="10">
        <f t="shared" si="3"/>
        <v>0</v>
      </c>
      <c r="G69" s="10"/>
    </row>
    <row r="70" spans="1:7" ht="15">
      <c r="A70" s="8"/>
      <c r="B70" s="9" t="s">
        <v>57</v>
      </c>
      <c r="C70" s="10">
        <v>10</v>
      </c>
      <c r="D70" s="11" t="s">
        <v>28</v>
      </c>
      <c r="E70" s="12"/>
      <c r="F70" s="10">
        <f t="shared" si="3"/>
        <v>0</v>
      </c>
      <c r="G70" s="10"/>
    </row>
    <row r="71" spans="1:7" ht="15">
      <c r="A71" s="8"/>
      <c r="B71" s="9" t="s">
        <v>72</v>
      </c>
      <c r="C71" s="10">
        <v>37</v>
      </c>
      <c r="D71" s="11" t="s">
        <v>13</v>
      </c>
      <c r="E71" s="12"/>
      <c r="F71" s="10">
        <f t="shared" si="3"/>
        <v>0</v>
      </c>
      <c r="G71" s="10"/>
    </row>
    <row r="72" spans="1:7" ht="15">
      <c r="A72" s="8"/>
      <c r="B72" s="9" t="s">
        <v>16</v>
      </c>
      <c r="C72" s="10">
        <v>1</v>
      </c>
      <c r="D72" s="11" t="s">
        <v>13</v>
      </c>
      <c r="E72" s="12"/>
      <c r="F72" s="10">
        <f t="shared" si="3"/>
        <v>0</v>
      </c>
      <c r="G72" s="10"/>
    </row>
    <row r="73" spans="1:7" ht="15">
      <c r="A73" s="8"/>
      <c r="B73" s="9" t="s">
        <v>73</v>
      </c>
      <c r="C73" s="10">
        <v>274</v>
      </c>
      <c r="D73" s="11" t="s">
        <v>20</v>
      </c>
      <c r="E73" s="12"/>
      <c r="F73" s="10">
        <f t="shared" si="3"/>
        <v>0</v>
      </c>
      <c r="G73" s="10"/>
    </row>
    <row r="74" spans="1:7" ht="15">
      <c r="A74" s="8"/>
      <c r="B74" s="9" t="s">
        <v>74</v>
      </c>
      <c r="C74" s="10">
        <f>C73*3</f>
        <v>822</v>
      </c>
      <c r="D74" s="11" t="s">
        <v>18</v>
      </c>
      <c r="E74" s="12"/>
      <c r="F74" s="10">
        <f t="shared" si="3"/>
        <v>0</v>
      </c>
      <c r="G74" s="10"/>
    </row>
    <row r="75" spans="1:7" ht="15">
      <c r="A75" s="8"/>
      <c r="B75" s="13" t="s">
        <v>75</v>
      </c>
      <c r="C75" s="22">
        <v>1.3</v>
      </c>
      <c r="D75" s="11" t="s">
        <v>22</v>
      </c>
      <c r="E75" s="23"/>
      <c r="F75" s="10">
        <f t="shared" si="3"/>
        <v>0</v>
      </c>
      <c r="G75" s="10"/>
    </row>
    <row r="76" spans="1:7" ht="15">
      <c r="A76" s="8"/>
      <c r="B76" s="13" t="s">
        <v>76</v>
      </c>
      <c r="C76" s="22">
        <v>1.3</v>
      </c>
      <c r="D76" s="11" t="s">
        <v>22</v>
      </c>
      <c r="E76" s="23"/>
      <c r="F76" s="10">
        <f t="shared" si="3"/>
        <v>0</v>
      </c>
      <c r="G76" s="10"/>
    </row>
    <row r="77" spans="1:7" ht="15">
      <c r="A77" s="8"/>
      <c r="B77" s="13" t="s">
        <v>157</v>
      </c>
      <c r="C77" s="22">
        <v>1870</v>
      </c>
      <c r="D77" s="24" t="s">
        <v>18</v>
      </c>
      <c r="E77" s="23"/>
      <c r="F77" s="10">
        <f t="shared" si="3"/>
        <v>0</v>
      </c>
      <c r="G77" s="10"/>
    </row>
    <row r="78" spans="1:7" ht="15">
      <c r="A78" s="8"/>
      <c r="B78" s="13" t="s">
        <v>158</v>
      </c>
      <c r="C78" s="22">
        <v>1870</v>
      </c>
      <c r="D78" s="24" t="s">
        <v>18</v>
      </c>
      <c r="E78" s="23"/>
      <c r="F78" s="10">
        <f t="shared" si="3"/>
        <v>0</v>
      </c>
      <c r="G78" s="10"/>
    </row>
    <row r="79" spans="1:7" ht="15">
      <c r="A79" s="8"/>
      <c r="B79" s="13" t="s">
        <v>156</v>
      </c>
      <c r="C79" s="22">
        <v>20</v>
      </c>
      <c r="D79" s="24" t="s">
        <v>18</v>
      </c>
      <c r="E79" s="23"/>
      <c r="F79" s="10">
        <f t="shared" si="3"/>
        <v>0</v>
      </c>
      <c r="G79" s="10"/>
    </row>
    <row r="80" spans="1:7" ht="15">
      <c r="A80" s="8"/>
      <c r="B80" s="9" t="s">
        <v>21</v>
      </c>
      <c r="C80" s="10">
        <v>32</v>
      </c>
      <c r="D80" s="11" t="s">
        <v>22</v>
      </c>
      <c r="E80" s="12"/>
      <c r="F80" s="10">
        <f t="shared" si="3"/>
        <v>0</v>
      </c>
      <c r="G80" s="10"/>
    </row>
    <row r="81" spans="1:7" ht="15">
      <c r="A81" s="8"/>
      <c r="B81" s="9" t="s">
        <v>23</v>
      </c>
      <c r="C81" s="10">
        <v>16</v>
      </c>
      <c r="D81" s="11" t="s">
        <v>22</v>
      </c>
      <c r="E81" s="12"/>
      <c r="F81" s="10">
        <f t="shared" si="3"/>
        <v>0</v>
      </c>
      <c r="G81" s="10"/>
    </row>
    <row r="82" spans="1:7" ht="15">
      <c r="A82" s="9" t="s">
        <v>26</v>
      </c>
      <c r="B82" s="9" t="s">
        <v>27</v>
      </c>
      <c r="C82" s="10">
        <v>384</v>
      </c>
      <c r="D82" s="11" t="s">
        <v>28</v>
      </c>
      <c r="E82" s="12"/>
      <c r="F82" s="10">
        <f t="shared" si="3"/>
        <v>0</v>
      </c>
      <c r="G82" s="10"/>
    </row>
    <row r="83" spans="1:7" ht="15">
      <c r="A83" s="9" t="s">
        <v>58</v>
      </c>
      <c r="B83" s="9" t="s">
        <v>77</v>
      </c>
      <c r="C83" s="10">
        <v>384</v>
      </c>
      <c r="D83" s="11" t="s">
        <v>28</v>
      </c>
      <c r="E83" s="12"/>
      <c r="F83" s="10">
        <f t="shared" si="3"/>
        <v>0</v>
      </c>
      <c r="G83" s="10"/>
    </row>
    <row r="84" spans="1:7" ht="15">
      <c r="A84" s="9" t="s">
        <v>78</v>
      </c>
      <c r="B84" s="9" t="s">
        <v>79</v>
      </c>
      <c r="C84" s="10">
        <v>384</v>
      </c>
      <c r="D84" s="11" t="s">
        <v>28</v>
      </c>
      <c r="E84" s="12"/>
      <c r="F84" s="10">
        <f t="shared" si="3"/>
        <v>0</v>
      </c>
      <c r="G84" s="10"/>
    </row>
    <row r="85" spans="1:7" ht="15">
      <c r="A85" s="14" t="s">
        <v>80</v>
      </c>
      <c r="B85" s="15" t="s">
        <v>81</v>
      </c>
      <c r="C85" s="10">
        <v>374</v>
      </c>
      <c r="D85" s="11" t="s">
        <v>28</v>
      </c>
      <c r="E85" s="12"/>
      <c r="F85" s="10">
        <f t="shared" si="3"/>
        <v>0</v>
      </c>
      <c r="G85" s="10"/>
    </row>
    <row r="86" spans="1:7" ht="15">
      <c r="A86" s="14" t="s">
        <v>82</v>
      </c>
      <c r="B86" s="15" t="s">
        <v>83</v>
      </c>
      <c r="C86" s="10">
        <v>274</v>
      </c>
      <c r="D86" s="11" t="s">
        <v>20</v>
      </c>
      <c r="E86" s="12"/>
      <c r="F86" s="10">
        <f t="shared" si="3"/>
        <v>0</v>
      </c>
      <c r="G86" s="10"/>
    </row>
    <row r="87" spans="1:7" ht="15">
      <c r="A87" s="14" t="s">
        <v>84</v>
      </c>
      <c r="B87" s="9" t="s">
        <v>85</v>
      </c>
      <c r="C87" s="10">
        <v>3740</v>
      </c>
      <c r="D87" s="11" t="s">
        <v>31</v>
      </c>
      <c r="E87" s="12"/>
      <c r="F87" s="10">
        <f t="shared" si="3"/>
        <v>0</v>
      </c>
      <c r="G87" s="10"/>
    </row>
    <row r="88" spans="1:7" ht="15">
      <c r="A88" s="9" t="s">
        <v>43</v>
      </c>
      <c r="B88" s="9" t="s">
        <v>44</v>
      </c>
      <c r="C88" s="10">
        <v>384</v>
      </c>
      <c r="D88" s="11" t="s">
        <v>28</v>
      </c>
      <c r="E88" s="12"/>
      <c r="F88" s="10">
        <f t="shared" si="3"/>
        <v>0</v>
      </c>
      <c r="G88" s="10"/>
    </row>
    <row r="89" spans="1:7" ht="15">
      <c r="A89" s="9" t="s">
        <v>45</v>
      </c>
      <c r="B89" s="9" t="s">
        <v>46</v>
      </c>
      <c r="C89" s="10">
        <v>384</v>
      </c>
      <c r="D89" s="11" t="s">
        <v>28</v>
      </c>
      <c r="E89" s="12"/>
      <c r="F89" s="10">
        <f t="shared" si="3"/>
        <v>0</v>
      </c>
      <c r="G89" s="10"/>
    </row>
    <row r="90" spans="1:7" ht="15">
      <c r="A90" s="9" t="s">
        <v>66</v>
      </c>
      <c r="B90" s="9" t="s">
        <v>67</v>
      </c>
      <c r="C90" s="10">
        <v>10</v>
      </c>
      <c r="D90" s="11" t="s">
        <v>28</v>
      </c>
      <c r="E90" s="12"/>
      <c r="F90" s="10">
        <f t="shared" si="3"/>
        <v>0</v>
      </c>
      <c r="G90" s="10"/>
    </row>
    <row r="91" spans="1:7" ht="15">
      <c r="A91" s="9" t="s">
        <v>47</v>
      </c>
      <c r="B91" s="9" t="s">
        <v>86</v>
      </c>
      <c r="C91" s="10">
        <v>10</v>
      </c>
      <c r="D91" s="11" t="s">
        <v>28</v>
      </c>
      <c r="E91" s="12"/>
      <c r="F91" s="10">
        <f t="shared" si="3"/>
        <v>0</v>
      </c>
      <c r="G91" s="10"/>
    </row>
    <row r="92" spans="1:7" ht="15">
      <c r="A92" s="9" t="s">
        <v>49</v>
      </c>
      <c r="B92" s="9" t="s">
        <v>50</v>
      </c>
      <c r="C92" s="10">
        <v>0.05</v>
      </c>
      <c r="D92" s="11" t="s">
        <v>51</v>
      </c>
      <c r="E92" s="12"/>
      <c r="F92" s="10">
        <f t="shared" si="3"/>
        <v>0</v>
      </c>
      <c r="G92" s="10"/>
    </row>
    <row r="93" spans="1:7" ht="15">
      <c r="A93" s="9" t="s">
        <v>87</v>
      </c>
      <c r="B93" s="9" t="s">
        <v>88</v>
      </c>
      <c r="C93" s="10">
        <v>374</v>
      </c>
      <c r="D93" s="11" t="s">
        <v>28</v>
      </c>
      <c r="E93" s="12"/>
      <c r="F93" s="10">
        <f t="shared" si="3"/>
        <v>0</v>
      </c>
      <c r="G93" s="10"/>
    </row>
    <row r="94" spans="1:7" ht="15">
      <c r="A94" s="9" t="s">
        <v>52</v>
      </c>
      <c r="B94" s="9" t="s">
        <v>53</v>
      </c>
      <c r="C94" s="10">
        <v>3</v>
      </c>
      <c r="D94" s="11" t="s">
        <v>13</v>
      </c>
      <c r="E94" s="12"/>
      <c r="F94" s="10">
        <f t="shared" si="3"/>
        <v>0</v>
      </c>
      <c r="G94" s="10"/>
    </row>
    <row r="95" spans="1:7" ht="15">
      <c r="A95" s="8"/>
      <c r="B95" s="5" t="s">
        <v>89</v>
      </c>
      <c r="D95" s="19"/>
      <c r="F95" s="41">
        <f>SUM(F68:F94)</f>
        <v>0</v>
      </c>
      <c r="G95" s="41"/>
    </row>
    <row r="96" spans="1:4" ht="15">
      <c r="A96" s="8"/>
      <c r="B96" s="25"/>
      <c r="D96" s="19"/>
    </row>
    <row r="97" spans="1:7" ht="15">
      <c r="A97" s="4" t="s">
        <v>90</v>
      </c>
      <c r="B97" s="5" t="s">
        <v>91</v>
      </c>
      <c r="C97" s="6"/>
      <c r="D97" s="21"/>
      <c r="E97" s="17"/>
      <c r="F97" s="16"/>
      <c r="G97" s="16"/>
    </row>
    <row r="98" spans="1:7" ht="15">
      <c r="A98" s="8"/>
      <c r="B98" s="9" t="s">
        <v>12</v>
      </c>
      <c r="C98" s="10">
        <v>11</v>
      </c>
      <c r="D98" s="11" t="s">
        <v>13</v>
      </c>
      <c r="E98" s="12"/>
      <c r="F98" s="10">
        <f aca="true" t="shared" si="4" ref="F98:F109">C98*E98</f>
        <v>0</v>
      </c>
      <c r="G98" s="10"/>
    </row>
    <row r="99" spans="2:7" ht="15">
      <c r="B99" s="9" t="s">
        <v>14</v>
      </c>
      <c r="C99" s="10">
        <v>2.3</v>
      </c>
      <c r="D99" s="11" t="s">
        <v>15</v>
      </c>
      <c r="E99" s="12"/>
      <c r="F99" s="10">
        <f t="shared" si="4"/>
        <v>0</v>
      </c>
      <c r="G99" s="10"/>
    </row>
    <row r="100" spans="2:7" ht="15">
      <c r="B100" s="13" t="s">
        <v>92</v>
      </c>
      <c r="C100" s="22">
        <v>28</v>
      </c>
      <c r="D100" s="24" t="s">
        <v>22</v>
      </c>
      <c r="E100" s="23"/>
      <c r="F100" s="10">
        <f t="shared" si="4"/>
        <v>0</v>
      </c>
      <c r="G100" s="10"/>
    </row>
    <row r="101" spans="2:7" ht="15">
      <c r="B101" s="9" t="s">
        <v>21</v>
      </c>
      <c r="C101" s="10">
        <v>118</v>
      </c>
      <c r="D101" s="11" t="s">
        <v>22</v>
      </c>
      <c r="E101" s="12"/>
      <c r="F101" s="10">
        <f t="shared" si="4"/>
        <v>0</v>
      </c>
      <c r="G101" s="10"/>
    </row>
    <row r="102" spans="1:7" ht="15">
      <c r="A102" s="8"/>
      <c r="B102" s="9" t="s">
        <v>23</v>
      </c>
      <c r="C102" s="10">
        <v>58</v>
      </c>
      <c r="D102" s="11" t="s">
        <v>22</v>
      </c>
      <c r="E102" s="12"/>
      <c r="F102" s="10">
        <f t="shared" si="4"/>
        <v>0</v>
      </c>
      <c r="G102" s="10"/>
    </row>
    <row r="103" spans="1:7" ht="15">
      <c r="A103" s="9" t="s">
        <v>26</v>
      </c>
      <c r="B103" s="9" t="s">
        <v>27</v>
      </c>
      <c r="C103" s="10">
        <v>1400</v>
      </c>
      <c r="D103" s="11" t="s">
        <v>28</v>
      </c>
      <c r="E103" s="12"/>
      <c r="F103" s="10">
        <f t="shared" si="4"/>
        <v>0</v>
      </c>
      <c r="G103" s="10"/>
    </row>
    <row r="104" spans="1:7" ht="15">
      <c r="A104" s="14" t="s">
        <v>93</v>
      </c>
      <c r="B104" s="15" t="s">
        <v>94</v>
      </c>
      <c r="C104" s="10">
        <v>1400</v>
      </c>
      <c r="D104" s="11" t="s">
        <v>28</v>
      </c>
      <c r="E104" s="12"/>
      <c r="F104" s="10">
        <f t="shared" si="4"/>
        <v>0</v>
      </c>
      <c r="G104" s="10"/>
    </row>
    <row r="105" spans="1:7" ht="15">
      <c r="A105" s="14" t="s">
        <v>95</v>
      </c>
      <c r="B105" s="15" t="s">
        <v>96</v>
      </c>
      <c r="C105" s="10">
        <v>1400</v>
      </c>
      <c r="D105" s="11" t="s">
        <v>28</v>
      </c>
      <c r="E105" s="12"/>
      <c r="F105" s="10">
        <f t="shared" si="4"/>
        <v>0</v>
      </c>
      <c r="G105" s="10"/>
    </row>
    <row r="106" spans="1:7" ht="15">
      <c r="A106" s="9" t="s">
        <v>43</v>
      </c>
      <c r="B106" s="9" t="s">
        <v>44</v>
      </c>
      <c r="C106" s="10">
        <v>1400</v>
      </c>
      <c r="D106" s="11" t="s">
        <v>28</v>
      </c>
      <c r="E106" s="12"/>
      <c r="F106" s="10">
        <f t="shared" si="4"/>
        <v>0</v>
      </c>
      <c r="G106" s="10"/>
    </row>
    <row r="107" spans="1:7" ht="15">
      <c r="A107" s="9" t="s">
        <v>45</v>
      </c>
      <c r="B107" s="9" t="s">
        <v>46</v>
      </c>
      <c r="C107" s="10">
        <v>1400</v>
      </c>
      <c r="D107" s="11" t="s">
        <v>28</v>
      </c>
      <c r="E107" s="12"/>
      <c r="F107" s="10">
        <f t="shared" si="4"/>
        <v>0</v>
      </c>
      <c r="G107" s="10"/>
    </row>
    <row r="108" spans="1:7" ht="15">
      <c r="A108" s="9" t="s">
        <v>49</v>
      </c>
      <c r="B108" s="9" t="s">
        <v>50</v>
      </c>
      <c r="C108" s="10">
        <v>0.2</v>
      </c>
      <c r="D108" s="11" t="s">
        <v>51</v>
      </c>
      <c r="E108" s="12"/>
      <c r="F108" s="10">
        <f t="shared" si="4"/>
        <v>0</v>
      </c>
      <c r="G108" s="10"/>
    </row>
    <row r="109" spans="1:7" ht="15">
      <c r="A109" s="9" t="s">
        <v>52</v>
      </c>
      <c r="B109" s="9" t="s">
        <v>53</v>
      </c>
      <c r="C109" s="10">
        <v>11</v>
      </c>
      <c r="D109" s="11" t="s">
        <v>13</v>
      </c>
      <c r="E109" s="12"/>
      <c r="F109" s="10">
        <f t="shared" si="4"/>
        <v>0</v>
      </c>
      <c r="G109" s="10"/>
    </row>
    <row r="110" spans="1:7" ht="15">
      <c r="A110" s="8"/>
      <c r="B110" s="5" t="s">
        <v>97</v>
      </c>
      <c r="D110" s="26"/>
      <c r="F110" s="42">
        <f>SUM(F98:F109)</f>
        <v>0</v>
      </c>
      <c r="G110" s="42"/>
    </row>
    <row r="111" spans="1:7" ht="15">
      <c r="A111" s="8"/>
      <c r="B111" s="27"/>
      <c r="D111" s="26"/>
      <c r="F111" s="43"/>
      <c r="G111" s="43"/>
    </row>
    <row r="112" spans="1:7" ht="15">
      <c r="A112" s="28" t="s">
        <v>98</v>
      </c>
      <c r="B112" s="29" t="s">
        <v>99</v>
      </c>
      <c r="C112" s="6"/>
      <c r="D112" s="21"/>
      <c r="E112" s="17"/>
      <c r="F112" s="16"/>
      <c r="G112" s="16"/>
    </row>
    <row r="113" spans="1:7" ht="15">
      <c r="A113" s="9"/>
      <c r="B113" s="30" t="s">
        <v>100</v>
      </c>
      <c r="C113" s="31"/>
      <c r="D113" s="11"/>
      <c r="E113" s="32"/>
      <c r="F113" s="10"/>
      <c r="G113" s="10"/>
    </row>
    <row r="114" spans="1:7" ht="15">
      <c r="A114" s="9"/>
      <c r="B114" s="9" t="s">
        <v>12</v>
      </c>
      <c r="C114" s="10">
        <v>110</v>
      </c>
      <c r="D114" s="11" t="s">
        <v>13</v>
      </c>
      <c r="E114" s="12"/>
      <c r="F114" s="10">
        <f aca="true" t="shared" si="5" ref="F114:F136">C114*E114</f>
        <v>0</v>
      </c>
      <c r="G114" s="10"/>
    </row>
    <row r="115" spans="1:7" ht="15">
      <c r="A115" s="9" t="s">
        <v>101</v>
      </c>
      <c r="B115" s="9" t="s">
        <v>16</v>
      </c>
      <c r="C115" s="10">
        <v>6</v>
      </c>
      <c r="D115" s="11" t="s">
        <v>13</v>
      </c>
      <c r="E115" s="12"/>
      <c r="F115" s="10">
        <f t="shared" si="5"/>
        <v>0</v>
      </c>
      <c r="G115" s="10"/>
    </row>
    <row r="116" spans="1:7" ht="15">
      <c r="A116" s="9"/>
      <c r="B116" s="9" t="s">
        <v>102</v>
      </c>
      <c r="C116" s="10">
        <v>0.2</v>
      </c>
      <c r="D116" s="11" t="s">
        <v>22</v>
      </c>
      <c r="E116" s="12"/>
      <c r="F116" s="10">
        <f t="shared" si="5"/>
        <v>0</v>
      </c>
      <c r="G116" s="10"/>
    </row>
    <row r="117" spans="1:7" ht="15">
      <c r="A117" s="9"/>
      <c r="B117" s="9" t="s">
        <v>103</v>
      </c>
      <c r="C117" s="10">
        <v>0.2</v>
      </c>
      <c r="D117" s="11" t="s">
        <v>22</v>
      </c>
      <c r="E117" s="12"/>
      <c r="F117" s="10">
        <f t="shared" si="5"/>
        <v>0</v>
      </c>
      <c r="G117" s="10"/>
    </row>
    <row r="118" spans="1:7" ht="15">
      <c r="A118" s="9" t="s">
        <v>104</v>
      </c>
      <c r="B118" s="9" t="s">
        <v>105</v>
      </c>
      <c r="C118" s="10">
        <v>5</v>
      </c>
      <c r="D118" s="11" t="s">
        <v>22</v>
      </c>
      <c r="E118" s="12"/>
      <c r="F118" s="10">
        <f t="shared" si="5"/>
        <v>0</v>
      </c>
      <c r="G118" s="10"/>
    </row>
    <row r="119" spans="1:7" ht="15">
      <c r="A119" s="9" t="s">
        <v>41</v>
      </c>
      <c r="B119" s="9" t="s">
        <v>137</v>
      </c>
      <c r="C119" s="10">
        <v>28</v>
      </c>
      <c r="D119" s="11" t="s">
        <v>31</v>
      </c>
      <c r="E119" s="12"/>
      <c r="F119" s="10">
        <f t="shared" si="5"/>
        <v>0</v>
      </c>
      <c r="G119" s="10"/>
    </row>
    <row r="120" spans="1:7" ht="15">
      <c r="A120" s="71" t="s">
        <v>135</v>
      </c>
      <c r="B120" s="15" t="s">
        <v>134</v>
      </c>
      <c r="C120" s="10">
        <v>28</v>
      </c>
      <c r="D120" s="11" t="s">
        <v>31</v>
      </c>
      <c r="E120" s="12"/>
      <c r="F120" s="10">
        <f t="shared" si="5"/>
        <v>0</v>
      </c>
      <c r="G120" s="10"/>
    </row>
    <row r="121" spans="1:7" ht="15">
      <c r="A121" s="70" t="s">
        <v>52</v>
      </c>
      <c r="B121" s="70" t="s">
        <v>107</v>
      </c>
      <c r="C121" s="10">
        <v>4</v>
      </c>
      <c r="D121" s="11" t="s">
        <v>13</v>
      </c>
      <c r="E121" s="12"/>
      <c r="F121" s="10">
        <f t="shared" si="5"/>
        <v>0</v>
      </c>
      <c r="G121" s="10"/>
    </row>
    <row r="122" spans="1:7" ht="15">
      <c r="A122" s="9" t="s">
        <v>108</v>
      </c>
      <c r="B122" s="9" t="s">
        <v>109</v>
      </c>
      <c r="C122" s="10">
        <v>56</v>
      </c>
      <c r="D122" s="11" t="s">
        <v>28</v>
      </c>
      <c r="E122" s="12"/>
      <c r="F122" s="10">
        <f t="shared" si="5"/>
        <v>0</v>
      </c>
      <c r="G122" s="10"/>
    </row>
    <row r="123" spans="1:7" ht="15">
      <c r="A123" s="9" t="s">
        <v>47</v>
      </c>
      <c r="B123" s="9" t="s">
        <v>160</v>
      </c>
      <c r="C123" s="10">
        <v>28</v>
      </c>
      <c r="D123" s="11" t="s">
        <v>28</v>
      </c>
      <c r="E123" s="12"/>
      <c r="F123" s="10">
        <f t="shared" si="5"/>
        <v>0</v>
      </c>
      <c r="G123" s="10"/>
    </row>
    <row r="124" spans="1:7" ht="15">
      <c r="A124" s="9" t="s">
        <v>161</v>
      </c>
      <c r="B124" s="9" t="s">
        <v>162</v>
      </c>
      <c r="C124" s="10">
        <v>1362</v>
      </c>
      <c r="D124" s="11" t="s">
        <v>31</v>
      </c>
      <c r="E124" s="12"/>
      <c r="F124" s="10">
        <f t="shared" si="5"/>
        <v>0</v>
      </c>
      <c r="G124" s="10"/>
    </row>
    <row r="125" spans="1:7" ht="15">
      <c r="A125" s="9" t="s">
        <v>163</v>
      </c>
      <c r="B125" s="9" t="s">
        <v>164</v>
      </c>
      <c r="C125" s="10">
        <v>80</v>
      </c>
      <c r="D125" s="11" t="s">
        <v>28</v>
      </c>
      <c r="E125" s="12"/>
      <c r="F125" s="10">
        <f t="shared" si="5"/>
        <v>0</v>
      </c>
      <c r="G125" s="10"/>
    </row>
    <row r="126" spans="1:7" ht="15">
      <c r="A126" s="9" t="s">
        <v>52</v>
      </c>
      <c r="B126" s="9" t="s">
        <v>110</v>
      </c>
      <c r="C126" s="10">
        <v>72</v>
      </c>
      <c r="D126" s="11" t="s">
        <v>13</v>
      </c>
      <c r="E126" s="12"/>
      <c r="F126" s="10">
        <f t="shared" si="5"/>
        <v>0</v>
      </c>
      <c r="G126" s="10"/>
    </row>
    <row r="127" spans="1:7" ht="15">
      <c r="A127" s="9" t="s">
        <v>111</v>
      </c>
      <c r="B127" s="9" t="s">
        <v>112</v>
      </c>
      <c r="C127" s="10">
        <v>1196</v>
      </c>
      <c r="D127" s="11" t="s">
        <v>28</v>
      </c>
      <c r="E127" s="12"/>
      <c r="F127" s="10">
        <f t="shared" si="5"/>
        <v>0</v>
      </c>
      <c r="G127" s="10"/>
    </row>
    <row r="128" spans="1:7" ht="15">
      <c r="A128" s="9" t="s">
        <v>47</v>
      </c>
      <c r="B128" s="9" t="s">
        <v>165</v>
      </c>
      <c r="C128" s="10">
        <v>328</v>
      </c>
      <c r="D128" s="11" t="s">
        <v>28</v>
      </c>
      <c r="E128" s="12"/>
      <c r="F128" s="10">
        <f t="shared" si="5"/>
        <v>0</v>
      </c>
      <c r="G128" s="10"/>
    </row>
    <row r="129" spans="1:7" ht="15">
      <c r="A129" s="9" t="s">
        <v>111</v>
      </c>
      <c r="B129" s="9" t="s">
        <v>166</v>
      </c>
      <c r="C129" s="10">
        <v>20</v>
      </c>
      <c r="D129" s="11" t="s">
        <v>28</v>
      </c>
      <c r="E129" s="12"/>
      <c r="F129" s="10">
        <f t="shared" si="5"/>
        <v>0</v>
      </c>
      <c r="G129" s="10"/>
    </row>
    <row r="130" spans="1:7" ht="15">
      <c r="A130" s="9" t="s">
        <v>47</v>
      </c>
      <c r="B130" s="9" t="s">
        <v>167</v>
      </c>
      <c r="C130" s="10">
        <v>10</v>
      </c>
      <c r="D130" s="11" t="s">
        <v>28</v>
      </c>
      <c r="E130" s="12"/>
      <c r="F130" s="10">
        <f t="shared" si="5"/>
        <v>0</v>
      </c>
      <c r="G130" s="10"/>
    </row>
    <row r="131" spans="1:7" ht="15">
      <c r="A131" s="14" t="s">
        <v>113</v>
      </c>
      <c r="B131" s="9" t="s">
        <v>114</v>
      </c>
      <c r="C131" s="10">
        <v>7000</v>
      </c>
      <c r="D131" s="11" t="s">
        <v>28</v>
      </c>
      <c r="E131" s="12"/>
      <c r="F131" s="10">
        <f t="shared" si="5"/>
        <v>0</v>
      </c>
      <c r="G131" s="10"/>
    </row>
    <row r="132" spans="1:7" ht="15">
      <c r="A132" s="14" t="s">
        <v>115</v>
      </c>
      <c r="B132" s="9" t="s">
        <v>116</v>
      </c>
      <c r="C132" s="10">
        <v>1400</v>
      </c>
      <c r="D132" s="11" t="s">
        <v>28</v>
      </c>
      <c r="E132" s="12"/>
      <c r="F132" s="10">
        <f t="shared" si="5"/>
        <v>0</v>
      </c>
      <c r="G132" s="10"/>
    </row>
    <row r="133" spans="1:7" ht="15">
      <c r="A133" s="9" t="s">
        <v>95</v>
      </c>
      <c r="B133" s="9" t="s">
        <v>117</v>
      </c>
      <c r="C133" s="10">
        <v>1400</v>
      </c>
      <c r="D133" s="11" t="s">
        <v>28</v>
      </c>
      <c r="E133" s="12"/>
      <c r="F133" s="10">
        <f t="shared" si="5"/>
        <v>0</v>
      </c>
      <c r="G133" s="10"/>
    </row>
    <row r="134" spans="1:7" ht="15">
      <c r="A134" s="14" t="s">
        <v>118</v>
      </c>
      <c r="B134" s="59" t="s">
        <v>119</v>
      </c>
      <c r="C134" s="10">
        <v>374</v>
      </c>
      <c r="D134" s="11" t="s">
        <v>28</v>
      </c>
      <c r="E134" s="12"/>
      <c r="F134" s="10">
        <f t="shared" si="5"/>
        <v>0</v>
      </c>
      <c r="G134" s="10"/>
    </row>
    <row r="135" spans="1:7" ht="15">
      <c r="A135" s="9" t="s">
        <v>95</v>
      </c>
      <c r="B135" s="9" t="s">
        <v>120</v>
      </c>
      <c r="C135" s="10">
        <v>374</v>
      </c>
      <c r="D135" s="11" t="s">
        <v>28</v>
      </c>
      <c r="E135" s="12"/>
      <c r="F135" s="10">
        <f t="shared" si="5"/>
        <v>0</v>
      </c>
      <c r="G135" s="10"/>
    </row>
    <row r="136" spans="1:7" ht="15">
      <c r="A136" s="9" t="s">
        <v>52</v>
      </c>
      <c r="B136" s="9" t="s">
        <v>121</v>
      </c>
      <c r="C136" s="10">
        <v>34</v>
      </c>
      <c r="D136" s="11" t="s">
        <v>13</v>
      </c>
      <c r="E136" s="12"/>
      <c r="F136" s="10">
        <f t="shared" si="5"/>
        <v>0</v>
      </c>
      <c r="G136" s="10"/>
    </row>
    <row r="137" spans="1:7" ht="15">
      <c r="A137" s="9"/>
      <c r="B137" s="9"/>
      <c r="C137" s="10"/>
      <c r="D137" s="11"/>
      <c r="E137" s="12"/>
      <c r="F137" s="33">
        <f>SUM(F114:F136)</f>
        <v>0</v>
      </c>
      <c r="G137" s="33"/>
    </row>
    <row r="138" spans="1:7" ht="15">
      <c r="A138" s="9"/>
      <c r="B138" s="30" t="s">
        <v>122</v>
      </c>
      <c r="C138" s="10"/>
      <c r="D138" s="11"/>
      <c r="E138" s="12"/>
      <c r="F138" s="10"/>
      <c r="G138" s="10"/>
    </row>
    <row r="139" spans="1:7" ht="15">
      <c r="A139" s="9"/>
      <c r="B139" s="9" t="s">
        <v>12</v>
      </c>
      <c r="C139" s="10">
        <v>72</v>
      </c>
      <c r="D139" s="11" t="s">
        <v>13</v>
      </c>
      <c r="E139" s="12"/>
      <c r="F139" s="10">
        <f aca="true" t="shared" si="6" ref="F139:F159">C139*E139</f>
        <v>0</v>
      </c>
      <c r="G139" s="10"/>
    </row>
    <row r="140" spans="1:7" ht="15">
      <c r="A140" s="9" t="s">
        <v>101</v>
      </c>
      <c r="B140" s="9" t="s">
        <v>16</v>
      </c>
      <c r="C140" s="10">
        <v>6</v>
      </c>
      <c r="D140" s="11" t="s">
        <v>13</v>
      </c>
      <c r="E140" s="12"/>
      <c r="F140" s="10">
        <f t="shared" si="6"/>
        <v>0</v>
      </c>
      <c r="G140" s="10"/>
    </row>
    <row r="141" spans="1:7" ht="15">
      <c r="A141" s="9"/>
      <c r="B141" s="9" t="s">
        <v>102</v>
      </c>
      <c r="C141" s="10">
        <v>0.2</v>
      </c>
      <c r="D141" s="11" t="s">
        <v>22</v>
      </c>
      <c r="E141" s="12"/>
      <c r="F141" s="10">
        <f t="shared" si="6"/>
        <v>0</v>
      </c>
      <c r="G141" s="10"/>
    </row>
    <row r="142" spans="1:7" ht="15">
      <c r="A142" s="20"/>
      <c r="B142" s="9" t="s">
        <v>103</v>
      </c>
      <c r="C142" s="10">
        <v>0.2</v>
      </c>
      <c r="D142" s="11" t="s">
        <v>22</v>
      </c>
      <c r="E142" s="12"/>
      <c r="F142" s="10">
        <f t="shared" si="6"/>
        <v>0</v>
      </c>
      <c r="G142" s="10"/>
    </row>
    <row r="143" spans="1:7" ht="15">
      <c r="A143" s="9" t="s">
        <v>104</v>
      </c>
      <c r="B143" s="9" t="s">
        <v>105</v>
      </c>
      <c r="C143" s="10">
        <v>5</v>
      </c>
      <c r="D143" s="11" t="s">
        <v>22</v>
      </c>
      <c r="E143" s="12"/>
      <c r="F143" s="10">
        <f t="shared" si="6"/>
        <v>0</v>
      </c>
      <c r="G143" s="10"/>
    </row>
    <row r="144" spans="1:7" ht="15">
      <c r="A144" s="9" t="s">
        <v>41</v>
      </c>
      <c r="B144" s="9" t="s">
        <v>106</v>
      </c>
      <c r="C144" s="10">
        <v>28</v>
      </c>
      <c r="D144" s="11" t="s">
        <v>31</v>
      </c>
      <c r="E144" s="12"/>
      <c r="F144" s="10">
        <f t="shared" si="6"/>
        <v>0</v>
      </c>
      <c r="G144" s="10"/>
    </row>
    <row r="145" spans="1:7" ht="15">
      <c r="A145" s="9" t="s">
        <v>52</v>
      </c>
      <c r="B145" s="9" t="s">
        <v>123</v>
      </c>
      <c r="C145" s="10">
        <v>2</v>
      </c>
      <c r="D145" s="11" t="s">
        <v>13</v>
      </c>
      <c r="E145" s="12"/>
      <c r="F145" s="10">
        <f t="shared" si="6"/>
        <v>0</v>
      </c>
      <c r="G145" s="10"/>
    </row>
    <row r="146" spans="1:7" ht="15">
      <c r="A146" s="9" t="s">
        <v>108</v>
      </c>
      <c r="B146" s="9" t="s">
        <v>109</v>
      </c>
      <c r="C146" s="10">
        <v>56</v>
      </c>
      <c r="D146" s="11" t="s">
        <v>28</v>
      </c>
      <c r="E146" s="12"/>
      <c r="F146" s="10">
        <f t="shared" si="6"/>
        <v>0</v>
      </c>
      <c r="G146" s="10"/>
    </row>
    <row r="147" spans="1:7" ht="15">
      <c r="A147" s="9" t="s">
        <v>47</v>
      </c>
      <c r="B147" s="9" t="s">
        <v>160</v>
      </c>
      <c r="C147" s="10">
        <v>28</v>
      </c>
      <c r="D147" s="11" t="s">
        <v>28</v>
      </c>
      <c r="E147" s="12"/>
      <c r="F147" s="10">
        <f t="shared" si="6"/>
        <v>0</v>
      </c>
      <c r="G147" s="10"/>
    </row>
    <row r="148" spans="1:7" ht="15">
      <c r="A148" s="9" t="s">
        <v>163</v>
      </c>
      <c r="B148" s="9" t="s">
        <v>168</v>
      </c>
      <c r="C148" s="10">
        <v>80</v>
      </c>
      <c r="D148" s="11" t="s">
        <v>28</v>
      </c>
      <c r="E148" s="12"/>
      <c r="F148" s="10">
        <f t="shared" si="6"/>
        <v>0</v>
      </c>
      <c r="G148" s="10"/>
    </row>
    <row r="149" spans="1:7" ht="15">
      <c r="A149" s="9" t="s">
        <v>52</v>
      </c>
      <c r="B149" s="9" t="s">
        <v>124</v>
      </c>
      <c r="C149" s="10">
        <v>36</v>
      </c>
      <c r="D149" s="11" t="s">
        <v>13</v>
      </c>
      <c r="E149" s="12"/>
      <c r="F149" s="10">
        <f t="shared" si="6"/>
        <v>0</v>
      </c>
      <c r="G149" s="10"/>
    </row>
    <row r="150" spans="1:7" ht="15">
      <c r="A150" s="9" t="s">
        <v>111</v>
      </c>
      <c r="B150" s="9" t="s">
        <v>112</v>
      </c>
      <c r="C150" s="10">
        <v>1196</v>
      </c>
      <c r="D150" s="11" t="s">
        <v>28</v>
      </c>
      <c r="E150" s="12"/>
      <c r="F150" s="10">
        <f t="shared" si="6"/>
        <v>0</v>
      </c>
      <c r="G150" s="10"/>
    </row>
    <row r="151" spans="1:7" ht="15">
      <c r="A151" s="9" t="s">
        <v>47</v>
      </c>
      <c r="B151" s="9" t="s">
        <v>165</v>
      </c>
      <c r="C151" s="10">
        <v>328</v>
      </c>
      <c r="D151" s="11" t="s">
        <v>28</v>
      </c>
      <c r="E151" s="12"/>
      <c r="F151" s="10">
        <f t="shared" si="6"/>
        <v>0</v>
      </c>
      <c r="G151" s="10"/>
    </row>
    <row r="152" spans="1:7" ht="15">
      <c r="A152" s="9" t="s">
        <v>111</v>
      </c>
      <c r="B152" s="9" t="s">
        <v>166</v>
      </c>
      <c r="C152" s="10">
        <v>20</v>
      </c>
      <c r="D152" s="11" t="s">
        <v>28</v>
      </c>
      <c r="E152" s="12"/>
      <c r="F152" s="10">
        <f t="shared" si="6"/>
        <v>0</v>
      </c>
      <c r="G152" s="10"/>
    </row>
    <row r="153" spans="1:7" ht="15">
      <c r="A153" s="9" t="s">
        <v>47</v>
      </c>
      <c r="B153" s="9" t="s">
        <v>167</v>
      </c>
      <c r="C153" s="10">
        <v>10</v>
      </c>
      <c r="D153" s="11" t="s">
        <v>28</v>
      </c>
      <c r="E153" s="12"/>
      <c r="F153" s="10">
        <f t="shared" si="6"/>
        <v>0</v>
      </c>
      <c r="G153" s="10"/>
    </row>
    <row r="154" spans="1:7" ht="15">
      <c r="A154" s="14" t="s">
        <v>113</v>
      </c>
      <c r="B154" s="9" t="s">
        <v>114</v>
      </c>
      <c r="C154" s="10">
        <v>7000</v>
      </c>
      <c r="D154" s="11" t="s">
        <v>28</v>
      </c>
      <c r="E154" s="12"/>
      <c r="F154" s="10">
        <f t="shared" si="6"/>
        <v>0</v>
      </c>
      <c r="G154" s="10"/>
    </row>
    <row r="155" spans="1:7" ht="15">
      <c r="A155" s="14" t="s">
        <v>115</v>
      </c>
      <c r="B155" s="9" t="s">
        <v>116</v>
      </c>
      <c r="C155" s="10">
        <v>1400</v>
      </c>
      <c r="D155" s="11" t="s">
        <v>28</v>
      </c>
      <c r="E155" s="12"/>
      <c r="F155" s="10">
        <f t="shared" si="6"/>
        <v>0</v>
      </c>
      <c r="G155" s="10"/>
    </row>
    <row r="156" spans="1:7" ht="15">
      <c r="A156" s="9" t="s">
        <v>95</v>
      </c>
      <c r="B156" s="9" t="s">
        <v>117</v>
      </c>
      <c r="C156" s="10">
        <v>1400</v>
      </c>
      <c r="D156" s="11" t="s">
        <v>28</v>
      </c>
      <c r="E156" s="12"/>
      <c r="F156" s="10">
        <f t="shared" si="6"/>
        <v>0</v>
      </c>
      <c r="G156" s="10"/>
    </row>
    <row r="157" spans="1:7" ht="15">
      <c r="A157" s="14" t="s">
        <v>118</v>
      </c>
      <c r="B157" s="59" t="s">
        <v>136</v>
      </c>
      <c r="C157" s="10">
        <v>374</v>
      </c>
      <c r="D157" s="11" t="s">
        <v>28</v>
      </c>
      <c r="E157" s="12"/>
      <c r="F157" s="10">
        <f t="shared" si="6"/>
        <v>0</v>
      </c>
      <c r="G157" s="10"/>
    </row>
    <row r="158" spans="1:7" ht="15">
      <c r="A158" s="9" t="s">
        <v>95</v>
      </c>
      <c r="B158" s="9" t="s">
        <v>120</v>
      </c>
      <c r="C158" s="10">
        <v>374</v>
      </c>
      <c r="D158" s="11" t="s">
        <v>28</v>
      </c>
      <c r="E158" s="12"/>
      <c r="F158" s="10">
        <f t="shared" si="6"/>
        <v>0</v>
      </c>
      <c r="G158" s="10"/>
    </row>
    <row r="159" spans="1:7" ht="15">
      <c r="A159" s="9" t="s">
        <v>52</v>
      </c>
      <c r="B159" s="9" t="s">
        <v>121</v>
      </c>
      <c r="C159" s="10">
        <v>34</v>
      </c>
      <c r="D159" s="11" t="s">
        <v>13</v>
      </c>
      <c r="E159" s="12"/>
      <c r="F159" s="10">
        <f t="shared" si="6"/>
        <v>0</v>
      </c>
      <c r="G159" s="10"/>
    </row>
    <row r="160" spans="1:7" ht="15">
      <c r="A160" s="9"/>
      <c r="B160" s="9"/>
      <c r="C160" s="10"/>
      <c r="D160" s="11"/>
      <c r="E160" s="12"/>
      <c r="F160" s="33">
        <f>SUM(F139:F159)</f>
        <v>0</v>
      </c>
      <c r="G160" s="33"/>
    </row>
    <row r="161" spans="1:7" ht="15">
      <c r="A161" s="9"/>
      <c r="B161" s="30" t="s">
        <v>125</v>
      </c>
      <c r="C161" s="10"/>
      <c r="D161" s="11"/>
      <c r="E161" s="12"/>
      <c r="F161" s="10"/>
      <c r="G161" s="10"/>
    </row>
    <row r="162" spans="1:7" ht="15">
      <c r="A162" s="9"/>
      <c r="B162" s="9" t="s">
        <v>12</v>
      </c>
      <c r="C162" s="10">
        <v>54</v>
      </c>
      <c r="D162" s="11" t="s">
        <v>13</v>
      </c>
      <c r="E162" s="12"/>
      <c r="F162" s="10">
        <f aca="true" t="shared" si="7" ref="F162:F182">C162*E162</f>
        <v>0</v>
      </c>
      <c r="G162" s="10"/>
    </row>
    <row r="163" spans="1:7" ht="15">
      <c r="A163" s="9" t="s">
        <v>101</v>
      </c>
      <c r="B163" s="9" t="s">
        <v>16</v>
      </c>
      <c r="C163" s="10">
        <v>6</v>
      </c>
      <c r="D163" s="11" t="s">
        <v>13</v>
      </c>
      <c r="E163" s="12"/>
      <c r="F163" s="10">
        <f t="shared" si="7"/>
        <v>0</v>
      </c>
      <c r="G163" s="10"/>
    </row>
    <row r="164" spans="1:7" ht="15">
      <c r="A164" s="9"/>
      <c r="B164" s="9" t="s">
        <v>102</v>
      </c>
      <c r="C164" s="10">
        <v>0.2</v>
      </c>
      <c r="D164" s="11" t="s">
        <v>22</v>
      </c>
      <c r="E164" s="12"/>
      <c r="F164" s="10">
        <f t="shared" si="7"/>
        <v>0</v>
      </c>
      <c r="G164" s="10"/>
    </row>
    <row r="165" spans="1:7" ht="15">
      <c r="A165" s="20"/>
      <c r="B165" s="9" t="s">
        <v>103</v>
      </c>
      <c r="C165" s="10">
        <v>0.2</v>
      </c>
      <c r="D165" s="11" t="s">
        <v>22</v>
      </c>
      <c r="E165" s="12"/>
      <c r="F165" s="10">
        <f t="shared" si="7"/>
        <v>0</v>
      </c>
      <c r="G165" s="10"/>
    </row>
    <row r="166" spans="1:7" ht="15">
      <c r="A166" s="9" t="s">
        <v>104</v>
      </c>
      <c r="B166" s="9" t="s">
        <v>105</v>
      </c>
      <c r="C166" s="10">
        <v>5</v>
      </c>
      <c r="D166" s="11" t="s">
        <v>22</v>
      </c>
      <c r="E166" s="12"/>
      <c r="F166" s="10">
        <f t="shared" si="7"/>
        <v>0</v>
      </c>
      <c r="G166" s="10"/>
    </row>
    <row r="167" spans="1:7" ht="15">
      <c r="A167" s="9" t="s">
        <v>41</v>
      </c>
      <c r="B167" s="9" t="s">
        <v>106</v>
      </c>
      <c r="C167" s="10">
        <v>28</v>
      </c>
      <c r="D167" s="11" t="s">
        <v>31</v>
      </c>
      <c r="E167" s="12"/>
      <c r="F167" s="10">
        <f t="shared" si="7"/>
        <v>0</v>
      </c>
      <c r="G167" s="10"/>
    </row>
    <row r="168" spans="1:7" ht="15">
      <c r="A168" s="9" t="s">
        <v>52</v>
      </c>
      <c r="B168" s="9" t="s">
        <v>126</v>
      </c>
      <c r="C168" s="10">
        <v>2</v>
      </c>
      <c r="D168" s="11" t="s">
        <v>13</v>
      </c>
      <c r="E168" s="12"/>
      <c r="F168" s="10">
        <f t="shared" si="7"/>
        <v>0</v>
      </c>
      <c r="G168" s="10"/>
    </row>
    <row r="169" spans="1:7" ht="15">
      <c r="A169" s="9" t="s">
        <v>108</v>
      </c>
      <c r="B169" s="9" t="s">
        <v>109</v>
      </c>
      <c r="C169" s="10">
        <v>56</v>
      </c>
      <c r="D169" s="11" t="s">
        <v>28</v>
      </c>
      <c r="E169" s="12"/>
      <c r="F169" s="10">
        <f t="shared" si="7"/>
        <v>0</v>
      </c>
      <c r="G169" s="10"/>
    </row>
    <row r="170" spans="1:7" ht="15">
      <c r="A170" s="9" t="s">
        <v>47</v>
      </c>
      <c r="B170" s="9" t="s">
        <v>169</v>
      </c>
      <c r="C170" s="10">
        <v>28</v>
      </c>
      <c r="D170" s="11" t="s">
        <v>28</v>
      </c>
      <c r="E170" s="12"/>
      <c r="F170" s="10">
        <f t="shared" si="7"/>
        <v>0</v>
      </c>
      <c r="G170" s="10"/>
    </row>
    <row r="171" spans="1:7" ht="15">
      <c r="A171" s="9" t="s">
        <v>163</v>
      </c>
      <c r="B171" s="9" t="s">
        <v>168</v>
      </c>
      <c r="C171" s="10">
        <v>80</v>
      </c>
      <c r="D171" s="11" t="s">
        <v>28</v>
      </c>
      <c r="E171" s="12"/>
      <c r="F171" s="10">
        <f t="shared" si="7"/>
        <v>0</v>
      </c>
      <c r="G171" s="10"/>
    </row>
    <row r="172" spans="1:7" ht="15">
      <c r="A172" s="9" t="s">
        <v>52</v>
      </c>
      <c r="B172" s="9" t="s">
        <v>127</v>
      </c>
      <c r="C172" s="10">
        <v>18</v>
      </c>
      <c r="D172" s="11" t="s">
        <v>13</v>
      </c>
      <c r="E172" s="12"/>
      <c r="F172" s="10">
        <f t="shared" si="7"/>
        <v>0</v>
      </c>
      <c r="G172" s="10"/>
    </row>
    <row r="173" spans="1:7" ht="15">
      <c r="A173" s="9" t="s">
        <v>111</v>
      </c>
      <c r="B173" s="9" t="s">
        <v>112</v>
      </c>
      <c r="C173" s="10">
        <v>1196</v>
      </c>
      <c r="D173" s="11" t="s">
        <v>28</v>
      </c>
      <c r="E173" s="12"/>
      <c r="F173" s="10">
        <f t="shared" si="7"/>
        <v>0</v>
      </c>
      <c r="G173" s="10"/>
    </row>
    <row r="174" spans="1:7" ht="15">
      <c r="A174" s="9" t="s">
        <v>47</v>
      </c>
      <c r="B174" s="9" t="s">
        <v>165</v>
      </c>
      <c r="C174" s="10">
        <v>328</v>
      </c>
      <c r="D174" s="11" t="s">
        <v>28</v>
      </c>
      <c r="E174" s="12"/>
      <c r="F174" s="10">
        <f t="shared" si="7"/>
        <v>0</v>
      </c>
      <c r="G174" s="10"/>
    </row>
    <row r="175" spans="1:7" ht="15">
      <c r="A175" s="9" t="s">
        <v>111</v>
      </c>
      <c r="B175" s="9" t="s">
        <v>166</v>
      </c>
      <c r="C175" s="10">
        <v>20</v>
      </c>
      <c r="D175" s="11" t="s">
        <v>28</v>
      </c>
      <c r="E175" s="12"/>
      <c r="F175" s="10">
        <f t="shared" si="7"/>
        <v>0</v>
      </c>
      <c r="G175" s="10"/>
    </row>
    <row r="176" spans="1:7" ht="15">
      <c r="A176" s="9" t="s">
        <v>47</v>
      </c>
      <c r="B176" s="9" t="s">
        <v>167</v>
      </c>
      <c r="C176" s="10">
        <v>10</v>
      </c>
      <c r="D176" s="11" t="s">
        <v>28</v>
      </c>
      <c r="E176" s="12"/>
      <c r="F176" s="10">
        <f t="shared" si="7"/>
        <v>0</v>
      </c>
      <c r="G176" s="10"/>
    </row>
    <row r="177" spans="1:7" ht="15">
      <c r="A177" s="14" t="s">
        <v>113</v>
      </c>
      <c r="B177" s="9" t="s">
        <v>114</v>
      </c>
      <c r="C177" s="10">
        <v>7000</v>
      </c>
      <c r="D177" s="11" t="s">
        <v>28</v>
      </c>
      <c r="E177" s="12"/>
      <c r="F177" s="10">
        <f t="shared" si="7"/>
        <v>0</v>
      </c>
      <c r="G177" s="10"/>
    </row>
    <row r="178" spans="1:7" ht="15">
      <c r="A178" s="14" t="s">
        <v>115</v>
      </c>
      <c r="B178" s="9" t="s">
        <v>116</v>
      </c>
      <c r="C178" s="10">
        <v>1400</v>
      </c>
      <c r="D178" s="11" t="s">
        <v>28</v>
      </c>
      <c r="E178" s="12"/>
      <c r="F178" s="10">
        <f t="shared" si="7"/>
        <v>0</v>
      </c>
      <c r="G178" s="10"/>
    </row>
    <row r="179" spans="1:7" ht="15">
      <c r="A179" s="9" t="s">
        <v>95</v>
      </c>
      <c r="B179" s="9" t="s">
        <v>117</v>
      </c>
      <c r="C179" s="10">
        <v>1400</v>
      </c>
      <c r="D179" s="11" t="s">
        <v>28</v>
      </c>
      <c r="E179" s="12"/>
      <c r="F179" s="10">
        <f t="shared" si="7"/>
        <v>0</v>
      </c>
      <c r="G179" s="10"/>
    </row>
    <row r="180" spans="1:7" ht="15">
      <c r="A180" s="14" t="s">
        <v>118</v>
      </c>
      <c r="B180" s="59" t="s">
        <v>119</v>
      </c>
      <c r="C180" s="10">
        <v>374</v>
      </c>
      <c r="D180" s="11" t="s">
        <v>28</v>
      </c>
      <c r="E180" s="12"/>
      <c r="F180" s="10">
        <f t="shared" si="7"/>
        <v>0</v>
      </c>
      <c r="G180" s="10"/>
    </row>
    <row r="181" spans="1:7" ht="15">
      <c r="A181" s="9" t="s">
        <v>95</v>
      </c>
      <c r="B181" s="9" t="s">
        <v>120</v>
      </c>
      <c r="C181" s="10">
        <v>374</v>
      </c>
      <c r="D181" s="11" t="s">
        <v>28</v>
      </c>
      <c r="E181" s="12"/>
      <c r="F181" s="10">
        <f t="shared" si="7"/>
        <v>0</v>
      </c>
      <c r="G181" s="10"/>
    </row>
    <row r="182" spans="1:7" ht="15">
      <c r="A182" s="9" t="s">
        <v>52</v>
      </c>
      <c r="B182" s="9" t="s">
        <v>121</v>
      </c>
      <c r="C182" s="10">
        <v>34</v>
      </c>
      <c r="D182" s="11" t="s">
        <v>13</v>
      </c>
      <c r="E182" s="12"/>
      <c r="F182" s="10">
        <f t="shared" si="7"/>
        <v>0</v>
      </c>
      <c r="G182" s="10"/>
    </row>
    <row r="183" spans="1:7" ht="15">
      <c r="A183" s="9"/>
      <c r="B183" s="9"/>
      <c r="C183" s="10"/>
      <c r="D183" s="11"/>
      <c r="E183" s="12"/>
      <c r="F183" s="33">
        <f>SUM(F162:F182)</f>
        <v>0</v>
      </c>
      <c r="G183" s="33"/>
    </row>
    <row r="184" spans="1:7" ht="15">
      <c r="A184" s="34"/>
      <c r="B184" s="5" t="s">
        <v>128</v>
      </c>
      <c r="D184" s="26"/>
      <c r="E184" s="35"/>
      <c r="F184" s="44">
        <f>F137+F160+F183</f>
        <v>0</v>
      </c>
      <c r="G184" s="44"/>
    </row>
    <row r="185" spans="1:7" ht="15">
      <c r="A185" s="34"/>
      <c r="B185" s="9" t="s">
        <v>130</v>
      </c>
      <c r="C185" s="10">
        <v>28</v>
      </c>
      <c r="D185" s="11" t="s">
        <v>18</v>
      </c>
      <c r="E185" s="12"/>
      <c r="F185" s="60">
        <f>C185*E185</f>
        <v>0</v>
      </c>
      <c r="G185" s="60"/>
    </row>
    <row r="186" spans="1:7" ht="18">
      <c r="A186" s="34"/>
      <c r="B186" s="75" t="s">
        <v>131</v>
      </c>
      <c r="C186" s="76"/>
      <c r="D186" s="74"/>
      <c r="E186" s="80"/>
      <c r="F186" s="81">
        <f>F36+F65+F95+F110+F184+F185</f>
        <v>0</v>
      </c>
      <c r="G186" s="45"/>
    </row>
    <row r="187" spans="1:7" ht="15.75">
      <c r="A187" s="34"/>
      <c r="B187" s="39"/>
      <c r="C187" s="6"/>
      <c r="D187" s="38"/>
      <c r="E187" s="17"/>
      <c r="F187" s="45"/>
      <c r="G187" s="45"/>
    </row>
    <row r="188" spans="1:7" ht="15">
      <c r="A188" s="34"/>
      <c r="B188" s="36"/>
      <c r="D188" s="26"/>
      <c r="E188" s="35"/>
      <c r="F188" s="44"/>
      <c r="G188" s="44"/>
    </row>
    <row r="189" spans="1:7" ht="21" customHeight="1">
      <c r="A189" s="69"/>
      <c r="B189" s="37" t="s">
        <v>129</v>
      </c>
      <c r="D189" s="26"/>
      <c r="F189" s="82" t="s">
        <v>9</v>
      </c>
      <c r="G189" s="83" t="s">
        <v>159</v>
      </c>
    </row>
    <row r="190" spans="1:7" ht="15">
      <c r="A190" s="4" t="s">
        <v>10</v>
      </c>
      <c r="B190" s="5" t="s">
        <v>11</v>
      </c>
      <c r="D190" s="26"/>
      <c r="F190" s="44">
        <f>SUM(F36)</f>
        <v>0</v>
      </c>
      <c r="G190" s="44">
        <f>F190*1.21</f>
        <v>0</v>
      </c>
    </row>
    <row r="191" spans="1:7" ht="15">
      <c r="A191" s="4" t="s">
        <v>55</v>
      </c>
      <c r="B191" s="5" t="s">
        <v>56</v>
      </c>
      <c r="D191" s="26"/>
      <c r="F191" s="44">
        <f>SUM(F65)</f>
        <v>0</v>
      </c>
      <c r="G191" s="44">
        <f aca="true" t="shared" si="8" ref="G191:G197">F191*1.21</f>
        <v>0</v>
      </c>
    </row>
    <row r="192" spans="1:7" ht="15">
      <c r="A192" s="4" t="s">
        <v>70</v>
      </c>
      <c r="B192" s="5" t="s">
        <v>71</v>
      </c>
      <c r="D192" s="26"/>
      <c r="F192" s="44">
        <f>SUM(F95)</f>
        <v>0</v>
      </c>
      <c r="G192" s="44">
        <f t="shared" si="8"/>
        <v>0</v>
      </c>
    </row>
    <row r="193" spans="1:7" ht="15">
      <c r="A193" s="4" t="s">
        <v>90</v>
      </c>
      <c r="B193" s="5" t="s">
        <v>91</v>
      </c>
      <c r="D193" s="26"/>
      <c r="F193" s="44">
        <f>SUM(F110)</f>
        <v>0</v>
      </c>
      <c r="G193" s="44">
        <f t="shared" si="8"/>
        <v>0</v>
      </c>
    </row>
    <row r="194" spans="1:7" ht="15">
      <c r="A194" s="28" t="s">
        <v>98</v>
      </c>
      <c r="B194" s="5" t="s">
        <v>99</v>
      </c>
      <c r="D194" s="26"/>
      <c r="F194" s="44">
        <f>F137+F160+F183</f>
        <v>0</v>
      </c>
      <c r="G194" s="44">
        <f t="shared" si="8"/>
        <v>0</v>
      </c>
    </row>
    <row r="195" spans="1:7" ht="15">
      <c r="A195" s="8"/>
      <c r="B195" s="9" t="s">
        <v>130</v>
      </c>
      <c r="C195" s="10"/>
      <c r="D195" s="11"/>
      <c r="F195" s="60">
        <f>F185</f>
        <v>0</v>
      </c>
      <c r="G195" s="44">
        <f t="shared" si="8"/>
        <v>0</v>
      </c>
    </row>
    <row r="196" ht="15">
      <c r="G196" s="44"/>
    </row>
    <row r="197" spans="1:7" ht="18">
      <c r="A197" s="74"/>
      <c r="B197" s="75" t="s">
        <v>131</v>
      </c>
      <c r="C197" s="76"/>
      <c r="D197" s="74"/>
      <c r="E197" s="77"/>
      <c r="F197" s="78">
        <f>SUM(F189:F196)</f>
        <v>0</v>
      </c>
      <c r="G197" s="79">
        <f t="shared" si="8"/>
        <v>0</v>
      </c>
    </row>
    <row r="198" spans="1:7" ht="15.75">
      <c r="A198" s="38"/>
      <c r="B198" s="39"/>
      <c r="C198" s="6"/>
      <c r="D198" s="38"/>
      <c r="E198" s="48"/>
      <c r="F198" s="46"/>
      <c r="G198" s="46"/>
    </row>
    <row r="199" spans="1:2" ht="15">
      <c r="A199" s="18" t="s">
        <v>132</v>
      </c>
      <c r="B199" s="1" t="s">
        <v>133</v>
      </c>
    </row>
    <row r="202" spans="1:7" ht="15.75">
      <c r="A202" s="61"/>
      <c r="B202" s="62"/>
      <c r="C202" s="63"/>
      <c r="D202" s="61"/>
      <c r="E202" s="64"/>
      <c r="F202" s="65"/>
      <c r="G202" s="65"/>
    </row>
    <row r="205" spans="4:5" ht="15">
      <c r="D205" s="26"/>
      <c r="E205" s="26"/>
    </row>
    <row r="206" spans="4:5" ht="15">
      <c r="D206" s="26"/>
      <c r="E206" s="26"/>
    </row>
    <row r="207" spans="4:5" ht="15">
      <c r="D207" s="26"/>
      <c r="E207" s="26"/>
    </row>
    <row r="208" spans="4:5" ht="15">
      <c r="D208" s="26"/>
      <c r="E208" s="26"/>
    </row>
    <row r="209" spans="4:5" ht="15">
      <c r="D209" s="26"/>
      <c r="E209" s="26"/>
    </row>
    <row r="210" spans="2:5" ht="15">
      <c r="B210" s="20"/>
      <c r="D210" s="26"/>
      <c r="E210" s="26"/>
    </row>
    <row r="211" spans="4:5" ht="15">
      <c r="D211" s="26"/>
      <c r="E211" s="26"/>
    </row>
    <row r="212" spans="4:5" ht="15">
      <c r="D212" s="26"/>
      <c r="E212" s="26"/>
    </row>
    <row r="213" spans="4:5" ht="15">
      <c r="D213" s="26"/>
      <c r="E213" s="26"/>
    </row>
    <row r="214" spans="4:5" ht="15">
      <c r="D214" s="26"/>
      <c r="E214" s="26"/>
    </row>
    <row r="215" spans="4:5" ht="15">
      <c r="D215" s="26"/>
      <c r="E215" s="26"/>
    </row>
    <row r="216" spans="4:5" ht="15">
      <c r="D216" s="26"/>
      <c r="E216" s="26"/>
    </row>
    <row r="217" spans="2:5" ht="15">
      <c r="B217" s="20"/>
      <c r="C217" s="20"/>
      <c r="D217" s="26"/>
      <c r="E217" s="26"/>
    </row>
    <row r="218" spans="4:5" ht="15">
      <c r="D218" s="26"/>
      <c r="E218" s="26"/>
    </row>
    <row r="219" spans="4:5" ht="15">
      <c r="D219" s="26"/>
      <c r="E219" s="26"/>
    </row>
    <row r="220" spans="4:5" ht="15">
      <c r="D220" s="26"/>
      <c r="E220" s="26"/>
    </row>
    <row r="221" spans="4:5" ht="15">
      <c r="D221" s="26"/>
      <c r="E221" s="26"/>
    </row>
    <row r="222" spans="4:5" ht="15">
      <c r="D222" s="26"/>
      <c r="E222" s="26"/>
    </row>
    <row r="223" spans="4:5" ht="15">
      <c r="D223" s="26"/>
      <c r="E223" s="26"/>
    </row>
    <row r="224" ht="15">
      <c r="B224" s="20"/>
    </row>
    <row r="226" spans="6:7" ht="15.75">
      <c r="F226" s="47"/>
      <c r="G226" s="47"/>
    </row>
    <row r="229" spans="1:7" ht="15.75">
      <c r="A229" s="66"/>
      <c r="B229" s="67"/>
      <c r="C229" s="68"/>
      <c r="D229" s="67"/>
      <c r="E229" s="40"/>
      <c r="F229" s="47"/>
      <c r="G229" s="47"/>
    </row>
  </sheetData>
  <mergeCells count="1">
    <mergeCell ref="B1:D1"/>
  </mergeCells>
  <printOptions/>
  <pageMargins left="0.7" right="0.7" top="0.7875" bottom="0.7875" header="0.511805555555555" footer="0.511805555555555"/>
  <pageSetup horizontalDpi="300" verticalDpi="300" orientation="landscape" paperSize="9" scale="75" r:id="rId1"/>
  <rowBreaks count="4" manualBreakCount="4">
    <brk id="37" max="16383" man="1"/>
    <brk id="66" max="16383" man="1"/>
    <brk id="110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Nekovářová Alena</cp:lastModifiedBy>
  <cp:lastPrinted>2019-10-24T13:18:57Z</cp:lastPrinted>
  <dcterms:created xsi:type="dcterms:W3CDTF">2019-10-16T00:30:04Z</dcterms:created>
  <dcterms:modified xsi:type="dcterms:W3CDTF">2020-06-09T07:26:39Z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