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164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<sst xmlns="http://schemas.openxmlformats.org/spreadsheetml/2006/main" count="219" uniqueCount="150">
  <si>
    <t>MJ</t>
  </si>
  <si>
    <t>m2</t>
  </si>
  <si>
    <t>m3</t>
  </si>
  <si>
    <t>m</t>
  </si>
  <si>
    <t>Název</t>
  </si>
  <si>
    <t xml:space="preserve">Množství </t>
  </si>
  <si>
    <t>Celkem Kč</t>
  </si>
  <si>
    <t>ELEKTROMONTÁŽE C21-M</t>
  </si>
  <si>
    <t>ks</t>
  </si>
  <si>
    <t>CELKEM ELEKTROMONTÁŽE C21-M</t>
  </si>
  <si>
    <t>km</t>
  </si>
  <si>
    <t>46062-0013</t>
  </si>
  <si>
    <t>Provizorní úprava terénu, zem. tř. 3</t>
  </si>
  <si>
    <t>Položka číslo</t>
  </si>
  <si>
    <t>REKAPITULACE</t>
  </si>
  <si>
    <t>ELEKTROMONTÁŽE DLE C21-M</t>
  </si>
  <si>
    <t>ZEMNÍ PRÁCE DLE C46-M</t>
  </si>
  <si>
    <t>CELKEM</t>
  </si>
  <si>
    <t>Štítek ozačovací  pro kabel</t>
  </si>
  <si>
    <t>Kabel CYKY-J 3x1,5 volně uložený</t>
  </si>
  <si>
    <t>Stožárová výzbroj s pojistkou pro jeden okruh</t>
  </si>
  <si>
    <t>21081-0005</t>
  </si>
  <si>
    <t>21010-0173</t>
  </si>
  <si>
    <t>21010-0251</t>
  </si>
  <si>
    <t>21020-4201</t>
  </si>
  <si>
    <t>21095-0101</t>
  </si>
  <si>
    <t>21022-0301</t>
  </si>
  <si>
    <t>ZEMNÍ PRÁCE C46-M</t>
  </si>
  <si>
    <t>CELKEM ZEMNÍ PRÁCE C46-M</t>
  </si>
  <si>
    <t>ROZPOČET</t>
  </si>
  <si>
    <t>Ukončení celoplastových kabelů do 3x1,5 až 4</t>
  </si>
  <si>
    <t>46012-0013</t>
  </si>
  <si>
    <t>Vypracoval:  Ing. Václav Kebrle</t>
  </si>
  <si>
    <t>Poř. č.</t>
  </si>
  <si>
    <t>Dodávka</t>
  </si>
  <si>
    <t>Montáž</t>
  </si>
  <si>
    <t>Ukončení celoplastových kabelů do 4x10 bez koncovky a ok</t>
  </si>
  <si>
    <t>ZAŘÍZENÍ STAVENIŠTĚ</t>
  </si>
  <si>
    <t>SKLÁDKOVNÉ</t>
  </si>
  <si>
    <t>GEODETICKÉ ZAMĚŘENÍ SKUTEČNÉHO PROVEDENÍ</t>
  </si>
  <si>
    <t>DOKUMENTACE SKUTEČNÉHO PROVEDENÍ</t>
  </si>
  <si>
    <r>
      <rPr>
        <b/>
        <sz val="8"/>
        <rFont val="Arial CE"/>
        <family val="0"/>
      </rPr>
      <t>ZÁKLADNÍ ROZPOČTOVÉ NÁKLADY</t>
    </r>
    <r>
      <rPr>
        <sz val="8"/>
        <rFont val="Arial CE"/>
        <family val="0"/>
      </rPr>
      <t xml:space="preserve"> (ad 1 + 2)</t>
    </r>
  </si>
  <si>
    <r>
      <rPr>
        <b/>
        <sz val="8"/>
        <rFont val="Arial CE"/>
        <family val="0"/>
      </rPr>
      <t>VEDLEJŠÍ ROZPOČTOVÉ NÁKLADY</t>
    </r>
    <r>
      <rPr>
        <sz val="8"/>
        <rFont val="Arial CE"/>
        <family val="0"/>
      </rPr>
      <t xml:space="preserve">  (ad 4)</t>
    </r>
  </si>
  <si>
    <t>46008-0031</t>
  </si>
  <si>
    <t>46060-0061</t>
  </si>
  <si>
    <t>t</t>
  </si>
  <si>
    <t>46060-0071</t>
  </si>
  <si>
    <t>JKSO: 828 751</t>
  </si>
  <si>
    <t>Závitová pojistka do 60 A</t>
  </si>
  <si>
    <t>21012-0101</t>
  </si>
  <si>
    <t>21020-4011</t>
  </si>
  <si>
    <t>VÝCHOZÍ REVIZE</t>
  </si>
  <si>
    <t>21010-0151</t>
  </si>
  <si>
    <t>Objekt:   Veřejné osvětlení</t>
  </si>
  <si>
    <t>21020-2016</t>
  </si>
  <si>
    <t>Ukončení celoplastových kabelů do 4x25 bez koncovky a ok</t>
  </si>
  <si>
    <t>21019-0122</t>
  </si>
  <si>
    <t>46007-0753</t>
  </si>
  <si>
    <t>Demontáž lana AlFe 16</t>
  </si>
  <si>
    <t>21004-0501</t>
  </si>
  <si>
    <t>Demontáž výbojkových svítidel</t>
  </si>
  <si>
    <t>Demontáž výložníků pro svítidla</t>
  </si>
  <si>
    <t>21020-4100</t>
  </si>
  <si>
    <t>Demontáž závěsného kabelu AES 2x16</t>
  </si>
  <si>
    <t>Osvětlovací stožár bezpaticový, třístupňový, žárově zinkovaný, 133/89/60 mm, typ K6, výška dříku H=6,0 m, dvířka na "D" zámek</t>
  </si>
  <si>
    <t>46008-0112</t>
  </si>
  <si>
    <t>Zřízení betonové vrstvy (čepičky) na horním konci základu proti vnikání vody</t>
  </si>
  <si>
    <t>Odvoz suti a vybouraných hmot do 1 km, včetně stožárů JB (4 ks)</t>
  </si>
  <si>
    <t>Kabel CYKY-J 4x10 volně uložený</t>
  </si>
  <si>
    <t>Kabel CYKY-J 4x25 volně uložený</t>
  </si>
  <si>
    <t>21081-0013</t>
  </si>
  <si>
    <t>Demontáž betonového stožáru VO</t>
  </si>
  <si>
    <t>21020-4021</t>
  </si>
  <si>
    <t>Demontáž plastové patice stožáru VO</t>
  </si>
  <si>
    <t>21020-4123</t>
  </si>
  <si>
    <t>Demontáž stožárové výzbroj s pojistkou pro jeden okruh</t>
  </si>
  <si>
    <t>Demontáž kabelu CYKY-J 4x10 volně uloženého</t>
  </si>
  <si>
    <t>21081-0089</t>
  </si>
  <si>
    <t>Venkovní svítidlo s LED zdrojem, typ BARA E 1C2.20-2770-SCL2, v nastavení R34105M1T8, 20W, 2,8 klm, IP66/IK08, izolace tř. II</t>
  </si>
  <si>
    <t>Venkovní svítidlo s LED zdrojem, typ BARA E 1C2.20-2770-SCL2, v nastavení R3465M1T8, 13W, 1,8 klm, IP66/IK08, izolace tř. II</t>
  </si>
  <si>
    <t>21022-0022</t>
  </si>
  <si>
    <r>
      <t xml:space="preserve">Uzemnění v zemi - drát FeZn </t>
    </r>
    <r>
      <rPr>
        <sz val="8"/>
        <rFont val="Calibri"/>
        <family val="2"/>
      </rPr>
      <t>Ø</t>
    </r>
    <r>
      <rPr>
        <sz val="8"/>
        <rFont val="Arial CE"/>
        <family val="0"/>
      </rPr>
      <t xml:space="preserve"> 10 mm v městské zástavbě</t>
    </r>
  </si>
  <si>
    <t>21026-0003</t>
  </si>
  <si>
    <t>46001-0025</t>
  </si>
  <si>
    <t>Vytyčení inženýrských sítí</t>
  </si>
  <si>
    <t>46001-0024</t>
  </si>
  <si>
    <t>Vytyčení trasy kabelového vedení v zastavěném prostoru</t>
  </si>
  <si>
    <t>46003-0039</t>
  </si>
  <si>
    <t>Vytrhání dlažby ze zámkových dlaždic</t>
  </si>
  <si>
    <t>46003-0095</t>
  </si>
  <si>
    <t>Vytrhání obrub silničních</t>
  </si>
  <si>
    <t>46003-0151</t>
  </si>
  <si>
    <t>Odstrranění krytu komunikace z drceného kameniva tloušťky do 10 cm</t>
  </si>
  <si>
    <t>46005-0703</t>
  </si>
  <si>
    <t>Hloubení jámy pro stožár VO v zemině 3</t>
  </si>
  <si>
    <t>Základ z betonu C8/10 bez výztuže</t>
  </si>
  <si>
    <t>46007-1003</t>
  </si>
  <si>
    <t>46015-0163</t>
  </si>
  <si>
    <t>Výkop kabelové rýhy 35x80 cm ručně, zem. tř.3</t>
  </si>
  <si>
    <t>46056-0163</t>
  </si>
  <si>
    <t>Zához kabelové rýhy 35x80 cm ručně, zem. tř.3</t>
  </si>
  <si>
    <t>46015-0283</t>
  </si>
  <si>
    <t>Výkop kabelové rýhy 50x100 cm ručně, zem. tř.3</t>
  </si>
  <si>
    <t>46056-0283</t>
  </si>
  <si>
    <t>Zához kabelové rýhy 50x100 cm ručně, zem. tř.3</t>
  </si>
  <si>
    <t>46042-1201</t>
  </si>
  <si>
    <t>Kabelové lože z prohozeného výkopku, bez zakrytí, šířky do 65 cm</t>
  </si>
  <si>
    <t>Zásyp startovacích a cílových jam strojně v zástavbě</t>
  </si>
  <si>
    <t>46030-0001</t>
  </si>
  <si>
    <t>Bourání betonového základu demontovaných osvětlovacích stožárů</t>
  </si>
  <si>
    <t>Zásyp jámy po demontovaných stožárech vč. úpravy povrchu - zemina 3</t>
  </si>
  <si>
    <t>Zásyp jámy kolem výkopu pro nové stožáry - zemina 3</t>
  </si>
  <si>
    <t>Rozbourání zděného pilíře stávajícího rozváděče RVO45</t>
  </si>
  <si>
    <t>Hloubení jámy pro nový rozváděč RVO 45 v hornině tř. 3</t>
  </si>
  <si>
    <t>46027-0212</t>
  </si>
  <si>
    <t>46031-0015</t>
  </si>
  <si>
    <t>Zemní protlak neřízený v zemině 3 do průměru 125 mm</t>
  </si>
  <si>
    <t>46049-0013</t>
  </si>
  <si>
    <t>Krytí kabelů výstražnou fólií šířky do 34 cm</t>
  </si>
  <si>
    <t>46051-0054</t>
  </si>
  <si>
    <t>Kabelový prostup z plastové roury  průměr 40 mm, včetně dodávky roury</t>
  </si>
  <si>
    <t>46051-0055</t>
  </si>
  <si>
    <t>Kabelový prostup z plastové roury  průměr 90 mm, včetně dodávky roury</t>
  </si>
  <si>
    <t>Trubka tuhá 110/6,3 mm do otvoru protlaku</t>
  </si>
  <si>
    <t>46047-0011</t>
  </si>
  <si>
    <t>Provizorní zajištění kabelů při křižování</t>
  </si>
  <si>
    <t>Provizorní zajištění potrubí při křižování</t>
  </si>
  <si>
    <t>46047-0001</t>
  </si>
  <si>
    <t>Demontáž oceloplechového rozváděče RVO 45</t>
  </si>
  <si>
    <t>Odvoz suti a vybouraných hmot - příplatek za každý další km (15 km)</t>
  </si>
  <si>
    <t>Zřízení podkladní vrstvy ze štěrkopísku do 10 cm</t>
  </si>
  <si>
    <t>46065-0042</t>
  </si>
  <si>
    <t>46065-0185</t>
  </si>
  <si>
    <t>Položení obrubníku silničního ležatého</t>
  </si>
  <si>
    <t>Svorka křížová  SK pro spojení uzemňovacího drátu FeZn Ø 10 mm</t>
  </si>
  <si>
    <t>Svorka SR pro spojení zemnícího pásku a drátu FeZn Ø 10 mm na stožár VO</t>
  </si>
  <si>
    <t>Rozváděč RVO veřejného osvětlení (sestava 3 ks vzájemně spojených plastových skříní v pilíři)</t>
  </si>
  <si>
    <t>21019-0004</t>
  </si>
  <si>
    <t>Stavba:  Tachov - Malý Rapotín</t>
  </si>
  <si>
    <t>Stavebník:  Město Tachov</t>
  </si>
  <si>
    <t>Datum:   02/2021</t>
  </si>
  <si>
    <t>46065-0901</t>
  </si>
  <si>
    <t>46065-0932</t>
  </si>
  <si>
    <t>Kladení dlažby po překopech ze zámkových dlaždic betonových</t>
  </si>
  <si>
    <t>46062-0002</t>
  </si>
  <si>
    <t>Zatravnění povrchu terénu po výkopu</t>
  </si>
  <si>
    <t>PROVOZ MONTÁŽNÍ PLOŠINY DO 13 METRŮ ( 16 HOD á 1 200Kč)</t>
  </si>
  <si>
    <r>
      <rPr>
        <b/>
        <sz val="8"/>
        <rFont val="Arial CE"/>
        <family val="0"/>
      </rPr>
      <t>OSTATNÍ ROZPOČTOVÉ NÁKLADY</t>
    </r>
    <r>
      <rPr>
        <sz val="8"/>
        <rFont val="Arial CE"/>
        <family val="0"/>
      </rPr>
      <t xml:space="preserve">  (ad 6 až  10)</t>
    </r>
  </si>
  <si>
    <t>Hloubení startovacích a cílových jam strojně v zemině tř. 3 pro protlaky (8 ks + 8 ks)</t>
  </si>
  <si>
    <t>Vyspravení krytu komunikace po překopech drceným kamenivem obalovaným asfaltem tloušťky 6 cm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</si>
</sst>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_ ;\-#,##0.0\ "/>
    <numFmt numFmtId="169" formatCode="0.0"/>
    <numFmt numFmtId="170" formatCode="#,##0_ ;\-#,##0\ "/>
  </numFmts>
  <fonts count="45">
    <font>
      <sz val="8"/>
      <name val="MS Sans Serif"/>
      <family val="0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Arial CYR"/>
      <family val="0"/>
    </font>
    <font>
      <b/>
      <sz val="10"/>
      <name val="Arial CE"/>
      <family val="0"/>
    </font>
    <font>
      <b/>
      <sz val="14"/>
      <name val="Arial CE"/>
      <family val="0"/>
    </font>
    <font>
      <sz val="10"/>
      <name val="Arial CE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 applyAlignment="0">
      <protection locked="0"/>
    </xf>
    <xf numFmtId="0" fontId="7" fillId="0" borderId="0">
      <alignment/>
      <protection/>
    </xf>
    <xf numFmtId="0" fontId="0" fillId="0" borderId="0" applyAlignment="0">
      <protection locked="0"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right"/>
    </xf>
    <xf numFmtId="39" fontId="3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>
      <alignment horizontal="center"/>
    </xf>
    <xf numFmtId="0" fontId="2" fillId="0" borderId="14" xfId="46" applyFont="1" applyFill="1" applyBorder="1" applyAlignment="1">
      <alignment horizontal="left" vertical="center" wrapText="1"/>
      <protection locked="0"/>
    </xf>
    <xf numFmtId="0" fontId="2" fillId="0" borderId="15" xfId="46" applyFont="1" applyFill="1" applyBorder="1" applyAlignment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167" fontId="3" fillId="0" borderId="16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39" fontId="2" fillId="0" borderId="20" xfId="0" applyNumberFormat="1" applyFont="1" applyFill="1" applyBorder="1" applyAlignment="1">
      <alignment horizontal="center" vertical="center"/>
    </xf>
    <xf numFmtId="39" fontId="2" fillId="0" borderId="21" xfId="0" applyNumberFormat="1" applyFont="1" applyFill="1" applyBorder="1" applyAlignment="1">
      <alignment horizontal="center" vertical="center"/>
    </xf>
    <xf numFmtId="37" fontId="2" fillId="0" borderId="22" xfId="0" applyNumberFormat="1" applyFont="1" applyFill="1" applyBorder="1" applyAlignment="1">
      <alignment horizontal="center" vertical="center"/>
    </xf>
    <xf numFmtId="39" fontId="2" fillId="0" borderId="23" xfId="0" applyNumberFormat="1" applyFont="1" applyFill="1" applyBorder="1" applyAlignment="1">
      <alignment horizontal="center" vertical="center"/>
    </xf>
    <xf numFmtId="168" fontId="2" fillId="0" borderId="24" xfId="0" applyNumberFormat="1" applyFont="1" applyFill="1" applyBorder="1" applyAlignment="1">
      <alignment horizontal="right" vertical="center"/>
    </xf>
    <xf numFmtId="39" fontId="2" fillId="0" borderId="24" xfId="0" applyNumberFormat="1" applyFont="1" applyFill="1" applyBorder="1" applyAlignment="1">
      <alignment horizontal="center" vertical="center"/>
    </xf>
    <xf numFmtId="39" fontId="2" fillId="0" borderId="17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right" vertical="center"/>
    </xf>
    <xf numFmtId="167" fontId="2" fillId="0" borderId="25" xfId="0" applyNumberFormat="1" applyFont="1" applyFill="1" applyBorder="1" applyAlignment="1">
      <alignment horizontal="right" vertical="center"/>
    </xf>
    <xf numFmtId="168" fontId="2" fillId="0" borderId="21" xfId="0" applyNumberFormat="1" applyFont="1" applyFill="1" applyBorder="1" applyAlignment="1">
      <alignment horizontal="right" vertical="center"/>
    </xf>
    <xf numFmtId="167" fontId="2" fillId="0" borderId="18" xfId="0" applyNumberFormat="1" applyFont="1" applyFill="1" applyBorder="1" applyAlignment="1">
      <alignment horizontal="right" vertical="center"/>
    </xf>
    <xf numFmtId="167" fontId="2" fillId="0" borderId="14" xfId="0" applyNumberFormat="1" applyFont="1" applyFill="1" applyBorder="1" applyAlignment="1">
      <alignment horizontal="right" vertical="center"/>
    </xf>
    <xf numFmtId="39" fontId="2" fillId="0" borderId="18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right" vertical="center"/>
    </xf>
    <xf numFmtId="37" fontId="2" fillId="0" borderId="26" xfId="0" applyNumberFormat="1" applyFont="1" applyFill="1" applyBorder="1" applyAlignment="1">
      <alignment horizontal="center" vertical="center"/>
    </xf>
    <xf numFmtId="37" fontId="2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168" fontId="2" fillId="0" borderId="28" xfId="0" applyNumberFormat="1" applyFont="1" applyFill="1" applyBorder="1" applyAlignment="1">
      <alignment horizontal="right" vertical="center"/>
    </xf>
    <xf numFmtId="39" fontId="2" fillId="0" borderId="28" xfId="0" applyNumberFormat="1" applyFont="1" applyFill="1" applyBorder="1" applyAlignment="1">
      <alignment horizontal="center" vertical="center"/>
    </xf>
    <xf numFmtId="167" fontId="2" fillId="0" borderId="28" xfId="0" applyNumberFormat="1" applyFont="1" applyFill="1" applyBorder="1" applyAlignment="1">
      <alignment horizontal="right" vertical="center"/>
    </xf>
    <xf numFmtId="168" fontId="2" fillId="0" borderId="17" xfId="0" applyNumberFormat="1" applyFont="1" applyFill="1" applyBorder="1" applyAlignment="1">
      <alignment horizontal="right" vertical="center"/>
    </xf>
    <xf numFmtId="168" fontId="2" fillId="0" borderId="23" xfId="0" applyNumberFormat="1" applyFont="1" applyFill="1" applyBorder="1" applyAlignment="1">
      <alignment horizontal="right" vertical="center"/>
    </xf>
    <xf numFmtId="37" fontId="2" fillId="0" borderId="29" xfId="0" applyNumberFormat="1" applyFont="1" applyFill="1" applyBorder="1" applyAlignment="1">
      <alignment horizontal="center" vertical="center"/>
    </xf>
    <xf numFmtId="167" fontId="2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7" fontId="2" fillId="0" borderId="31" xfId="0" applyNumberFormat="1" applyFont="1" applyFill="1" applyBorder="1" applyAlignment="1">
      <alignment horizontal="center" vertical="center"/>
    </xf>
    <xf numFmtId="167" fontId="2" fillId="0" borderId="32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wrapText="1"/>
    </xf>
    <xf numFmtId="166" fontId="2" fillId="0" borderId="28" xfId="0" applyNumberFormat="1" applyFont="1" applyFill="1" applyBorder="1" applyAlignment="1">
      <alignment horizontal="right" vertical="center"/>
    </xf>
    <xf numFmtId="39" fontId="2" fillId="0" borderId="28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/>
    </xf>
    <xf numFmtId="39" fontId="2" fillId="0" borderId="0" xfId="0" applyNumberFormat="1" applyFont="1" applyFill="1" applyBorder="1" applyAlignment="1">
      <alignment horizontal="right" vertical="center"/>
    </xf>
    <xf numFmtId="39" fontId="3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66" fontId="0" fillId="0" borderId="0" xfId="0" applyNumberFormat="1" applyFill="1" applyAlignment="1">
      <alignment horizontal="right" vertical="center"/>
    </xf>
    <xf numFmtId="39" fontId="0" fillId="0" borderId="0" xfId="0" applyNumberForma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2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39" fontId="2" fillId="0" borderId="19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right" vertical="center"/>
    </xf>
    <xf numFmtId="170" fontId="3" fillId="0" borderId="33" xfId="0" applyNumberFormat="1" applyFont="1" applyFill="1" applyBorder="1" applyAlignment="1">
      <alignment horizontal="right" vertical="center"/>
    </xf>
    <xf numFmtId="37" fontId="2" fillId="0" borderId="34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167" fontId="2" fillId="0" borderId="23" xfId="0" applyNumberFormat="1" applyFont="1" applyFill="1" applyBorder="1" applyAlignment="1">
      <alignment horizontal="right" vertical="center"/>
    </xf>
    <xf numFmtId="170" fontId="5" fillId="0" borderId="3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37" fontId="0" fillId="0" borderId="0" xfId="0" applyNumberFormat="1" applyFill="1" applyAlignment="1">
      <alignment horizontal="center" vertical="top"/>
    </xf>
    <xf numFmtId="0" fontId="44" fillId="0" borderId="0" xfId="0" applyFont="1" applyFill="1" applyAlignment="1">
      <alignment horizontal="left" vertical="top" wrapText="1"/>
    </xf>
    <xf numFmtId="166" fontId="0" fillId="0" borderId="0" xfId="0" applyNumberFormat="1" applyFill="1" applyAlignment="1">
      <alignment horizontal="right" vertical="top"/>
    </xf>
    <xf numFmtId="39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37" fontId="2" fillId="0" borderId="3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9" fontId="2" fillId="0" borderId="0" xfId="0" applyNumberFormat="1" applyFont="1" applyFill="1" applyBorder="1" applyAlignment="1">
      <alignment horizontal="right" vertical="center"/>
    </xf>
    <xf numFmtId="3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37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167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 wrapText="1"/>
    </xf>
    <xf numFmtId="167" fontId="3" fillId="0" borderId="40" xfId="0" applyNumberFormat="1" applyFont="1" applyFill="1" applyBorder="1" applyAlignment="1">
      <alignment horizontal="right" vertical="center"/>
    </xf>
    <xf numFmtId="37" fontId="2" fillId="0" borderId="41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39" fontId="2" fillId="0" borderId="12" xfId="0" applyNumberFormat="1" applyFont="1" applyFill="1" applyBorder="1" applyAlignment="1">
      <alignment horizontal="center"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>
      <alignment horizontal="center" vertical="center"/>
    </xf>
    <xf numFmtId="37" fontId="2" fillId="0" borderId="44" xfId="0" applyNumberFormat="1" applyFont="1" applyFill="1" applyBorder="1" applyAlignment="1">
      <alignment horizontal="center" vertical="center"/>
    </xf>
    <xf numFmtId="0" fontId="2" fillId="0" borderId="18" xfId="48" applyFont="1" applyFill="1" applyBorder="1" applyAlignment="1">
      <alignment horizontal="left" vertical="center"/>
      <protection locked="0"/>
    </xf>
    <xf numFmtId="168" fontId="2" fillId="0" borderId="18" xfId="0" applyNumberFormat="1" applyFont="1" applyFill="1" applyBorder="1" applyAlignment="1">
      <alignment horizontal="right" vertical="center"/>
    </xf>
    <xf numFmtId="167" fontId="2" fillId="0" borderId="45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left" vertical="center"/>
    </xf>
    <xf numFmtId="167" fontId="2" fillId="0" borderId="16" xfId="0" applyNumberFormat="1" applyFont="1" applyFill="1" applyBorder="1" applyAlignment="1">
      <alignment horizontal="right" vertical="center"/>
    </xf>
    <xf numFmtId="0" fontId="0" fillId="0" borderId="47" xfId="0" applyFill="1" applyBorder="1" applyAlignment="1">
      <alignment horizontal="center" vertical="center"/>
    </xf>
    <xf numFmtId="168" fontId="2" fillId="0" borderId="20" xfId="0" applyNumberFormat="1" applyFont="1" applyFill="1" applyBorder="1" applyAlignment="1">
      <alignment horizontal="right" vertical="center"/>
    </xf>
    <xf numFmtId="167" fontId="2" fillId="0" borderId="48" xfId="0" applyNumberFormat="1" applyFont="1" applyFill="1" applyBorder="1" applyAlignment="1">
      <alignment horizontal="right" vertical="center"/>
    </xf>
    <xf numFmtId="168" fontId="2" fillId="0" borderId="49" xfId="0" applyNumberFormat="1" applyFont="1" applyFill="1" applyBorder="1" applyAlignment="1">
      <alignment horizontal="right" vertical="center"/>
    </xf>
    <xf numFmtId="37" fontId="2" fillId="0" borderId="5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39" fontId="2" fillId="0" borderId="14" xfId="0" applyNumberFormat="1" applyFont="1" applyFill="1" applyBorder="1" applyAlignment="1">
      <alignment vertical="center"/>
    </xf>
    <xf numFmtId="37" fontId="2" fillId="0" borderId="51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right" vertical="center"/>
    </xf>
    <xf numFmtId="39" fontId="2" fillId="0" borderId="14" xfId="0" applyNumberFormat="1" applyFont="1" applyFill="1" applyBorder="1" applyAlignment="1">
      <alignment horizontal="center" vertical="center"/>
    </xf>
    <xf numFmtId="37" fontId="2" fillId="0" borderId="29" xfId="46" applyNumberFormat="1" applyFont="1" applyFill="1" applyBorder="1" applyAlignment="1">
      <alignment horizontal="center" vertical="center"/>
      <protection locked="0"/>
    </xf>
    <xf numFmtId="0" fontId="2" fillId="0" borderId="14" xfId="0" applyFont="1" applyFill="1" applyBorder="1" applyAlignment="1">
      <alignment horizontal="left" vertical="center"/>
    </xf>
    <xf numFmtId="169" fontId="2" fillId="0" borderId="21" xfId="0" applyNumberFormat="1" applyFont="1" applyFill="1" applyBorder="1" applyAlignment="1">
      <alignment horizontal="right" vertical="center"/>
    </xf>
    <xf numFmtId="39" fontId="2" fillId="0" borderId="21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horizontal="right" vertical="center"/>
    </xf>
    <xf numFmtId="39" fontId="2" fillId="0" borderId="21" xfId="0" applyNumberFormat="1" applyFont="1" applyFill="1" applyBorder="1" applyAlignment="1">
      <alignment horizontal="right" vertical="center"/>
    </xf>
    <xf numFmtId="0" fontId="2" fillId="0" borderId="18" xfId="46" applyFont="1" applyFill="1" applyBorder="1" applyAlignment="1">
      <alignment horizontal="left" vertical="center" wrapText="1"/>
      <protection locked="0"/>
    </xf>
    <xf numFmtId="169" fontId="2" fillId="0" borderId="20" xfId="0" applyNumberFormat="1" applyFont="1" applyFill="1" applyBorder="1" applyAlignment="1">
      <alignment horizontal="right" vertical="center"/>
    </xf>
    <xf numFmtId="2" fontId="2" fillId="0" borderId="21" xfId="46" applyNumberFormat="1" applyFont="1" applyFill="1" applyBorder="1" applyAlignment="1">
      <alignment horizontal="right" vertical="center"/>
      <protection locked="0"/>
    </xf>
    <xf numFmtId="39" fontId="2" fillId="0" borderId="21" xfId="46" applyNumberFormat="1" applyFont="1" applyFill="1" applyBorder="1" applyAlignment="1">
      <alignment horizontal="right" vertical="center"/>
      <protection locked="0"/>
    </xf>
    <xf numFmtId="0" fontId="0" fillId="0" borderId="0" xfId="0" applyFill="1" applyAlignment="1">
      <alignment horizontal="left" vertical="center"/>
    </xf>
    <xf numFmtId="37" fontId="2" fillId="0" borderId="52" xfId="0" applyNumberFormat="1" applyFont="1" applyFill="1" applyBorder="1" applyAlignment="1">
      <alignment horizontal="center" vertical="center"/>
    </xf>
    <xf numFmtId="169" fontId="2" fillId="0" borderId="18" xfId="0" applyNumberFormat="1" applyFont="1" applyFill="1" applyBorder="1" applyAlignment="1">
      <alignment horizontal="right" vertical="center"/>
    </xf>
    <xf numFmtId="39" fontId="2" fillId="0" borderId="18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37" fontId="2" fillId="0" borderId="53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37" fontId="2" fillId="0" borderId="55" xfId="0" applyNumberFormat="1" applyFont="1" applyFill="1" applyBorder="1" applyAlignment="1">
      <alignment horizontal="center" vertical="center"/>
    </xf>
    <xf numFmtId="39" fontId="2" fillId="0" borderId="18" xfId="0" applyNumberFormat="1" applyFont="1" applyFill="1" applyBorder="1" applyAlignment="1">
      <alignment vertical="center"/>
    </xf>
    <xf numFmtId="37" fontId="2" fillId="0" borderId="56" xfId="0" applyNumberFormat="1" applyFont="1" applyFill="1" applyBorder="1" applyAlignment="1">
      <alignment horizontal="center" vertical="center"/>
    </xf>
    <xf numFmtId="39" fontId="2" fillId="0" borderId="14" xfId="0" applyNumberFormat="1" applyFont="1" applyFill="1" applyBorder="1" applyAlignment="1">
      <alignment horizontal="right" vertical="center"/>
    </xf>
    <xf numFmtId="37" fontId="2" fillId="0" borderId="57" xfId="0" applyNumberFormat="1" applyFont="1" applyFill="1" applyBorder="1" applyAlignment="1">
      <alignment horizontal="center" vertical="center"/>
    </xf>
    <xf numFmtId="37" fontId="2" fillId="0" borderId="58" xfId="0" applyNumberFormat="1" applyFont="1" applyFill="1" applyBorder="1" applyAlignment="1">
      <alignment horizontal="center" vertical="center"/>
    </xf>
    <xf numFmtId="167" fontId="2" fillId="0" borderId="59" xfId="0" applyNumberFormat="1" applyFont="1" applyFill="1" applyBorder="1" applyAlignment="1">
      <alignment horizontal="right" vertical="center"/>
    </xf>
    <xf numFmtId="167" fontId="2" fillId="0" borderId="60" xfId="0" applyNumberFormat="1" applyFont="1" applyFill="1" applyBorder="1" applyAlignment="1">
      <alignment horizontal="right" vertical="center"/>
    </xf>
    <xf numFmtId="0" fontId="0" fillId="0" borderId="61" xfId="0" applyFill="1" applyBorder="1" applyAlignment="1">
      <alignment horizontal="center" vertical="center"/>
    </xf>
    <xf numFmtId="37" fontId="2" fillId="0" borderId="6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168" fontId="2" fillId="0" borderId="63" xfId="0" applyNumberFormat="1" applyFont="1" applyFill="1" applyBorder="1" applyAlignment="1">
      <alignment horizontal="right" vertical="center"/>
    </xf>
    <xf numFmtId="39" fontId="2" fillId="0" borderId="63" xfId="0" applyNumberFormat="1" applyFont="1" applyFill="1" applyBorder="1" applyAlignment="1">
      <alignment horizontal="center" vertical="center"/>
    </xf>
    <xf numFmtId="39" fontId="2" fillId="0" borderId="23" xfId="0" applyNumberFormat="1" applyFont="1" applyFill="1" applyBorder="1" applyAlignment="1">
      <alignment horizontal="right" vertical="center"/>
    </xf>
    <xf numFmtId="167" fontId="2" fillId="0" borderId="35" xfId="0" applyNumberFormat="1" applyFont="1" applyFill="1" applyBorder="1" applyAlignment="1">
      <alignment horizontal="right" vertical="center"/>
    </xf>
    <xf numFmtId="168" fontId="2" fillId="0" borderId="64" xfId="0" applyNumberFormat="1" applyFont="1" applyFill="1" applyBorder="1" applyAlignment="1">
      <alignment horizontal="right"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y 2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showGridLines="0" tabSelected="1" view="pageBreakPreview" zoomScale="145" zoomScaleSheetLayoutView="145" zoomScalePageLayoutView="0" workbookViewId="0" topLeftCell="A1">
      <selection activeCell="A66" sqref="A66:IV69"/>
    </sheetView>
  </sheetViews>
  <sheetFormatPr defaultColWidth="10.5" defaultRowHeight="12" customHeight="1"/>
  <cols>
    <col min="1" max="1" width="6.5" style="71" customWidth="1"/>
    <col min="2" max="2" width="13.83203125" style="72" customWidth="1"/>
    <col min="3" max="3" width="89.5" style="76" customWidth="1"/>
    <col min="4" max="4" width="11.16015625" style="74" customWidth="1"/>
    <col min="5" max="7" width="11.33203125" style="75" customWidth="1"/>
    <col min="8" max="8" width="14.5" style="75" bestFit="1" customWidth="1"/>
    <col min="9" max="16384" width="10.5" style="1" customWidth="1"/>
  </cols>
  <sheetData>
    <row r="1" spans="2:8" s="3" customFormat="1" ht="17.25" customHeight="1">
      <c r="B1" s="7" t="s">
        <v>29</v>
      </c>
      <c r="C1" s="4"/>
      <c r="D1" s="4"/>
      <c r="E1" s="4"/>
      <c r="F1" s="4"/>
      <c r="G1" s="4"/>
      <c r="H1" s="4"/>
    </row>
    <row r="2" spans="2:8" s="3" customFormat="1" ht="12.75" customHeight="1">
      <c r="B2" s="5" t="s">
        <v>138</v>
      </c>
      <c r="C2" s="4"/>
      <c r="D2" s="4"/>
      <c r="E2" s="4"/>
      <c r="F2" s="4"/>
      <c r="G2" s="4"/>
      <c r="H2" s="4"/>
    </row>
    <row r="3" spans="2:7" s="63" customFormat="1" ht="12.75" customHeight="1">
      <c r="B3" s="5" t="s">
        <v>53</v>
      </c>
      <c r="C3" s="5"/>
      <c r="D3" s="4" t="s">
        <v>139</v>
      </c>
      <c r="E3" s="4"/>
      <c r="F3" s="4"/>
      <c r="G3" s="4"/>
    </row>
    <row r="4" spans="2:7" s="3" customFormat="1" ht="13.5" customHeight="1">
      <c r="B4" s="5"/>
      <c r="C4" s="4"/>
      <c r="D4" s="4" t="s">
        <v>32</v>
      </c>
      <c r="E4" s="4"/>
      <c r="F4" s="4"/>
      <c r="G4" s="4"/>
    </row>
    <row r="5" spans="2:7" s="3" customFormat="1" ht="12.75" customHeight="1">
      <c r="B5" s="4" t="s">
        <v>47</v>
      </c>
      <c r="C5" s="4"/>
      <c r="D5" s="4" t="s">
        <v>140</v>
      </c>
      <c r="E5" s="4"/>
      <c r="F5" s="4"/>
      <c r="G5" s="4"/>
    </row>
    <row r="6" spans="2:8" s="3" customFormat="1" ht="18" customHeight="1">
      <c r="B6" s="4"/>
      <c r="C6" s="5"/>
      <c r="D6" s="4"/>
      <c r="E6" s="4"/>
      <c r="F6" s="4"/>
      <c r="G6" s="4"/>
      <c r="H6" s="4"/>
    </row>
    <row r="7" spans="1:8" s="2" customFormat="1" ht="13.5" customHeight="1" thickBot="1">
      <c r="A7" s="3"/>
      <c r="B7" s="13"/>
      <c r="C7" s="8" t="s">
        <v>7</v>
      </c>
      <c r="D7" s="9"/>
      <c r="E7" s="10"/>
      <c r="F7" s="10"/>
      <c r="G7" s="10"/>
      <c r="H7" s="10"/>
    </row>
    <row r="8" spans="1:8" s="3" customFormat="1" ht="13.5" customHeight="1" thickBot="1">
      <c r="A8" s="11" t="s">
        <v>33</v>
      </c>
      <c r="B8" s="12" t="s">
        <v>13</v>
      </c>
      <c r="C8" s="6" t="s">
        <v>4</v>
      </c>
      <c r="D8" s="6" t="s">
        <v>5</v>
      </c>
      <c r="E8" s="92" t="s">
        <v>0</v>
      </c>
      <c r="F8" s="93" t="s">
        <v>34</v>
      </c>
      <c r="G8" s="95" t="s">
        <v>35</v>
      </c>
      <c r="H8" s="94" t="s">
        <v>6</v>
      </c>
    </row>
    <row r="9" spans="1:8" s="3" customFormat="1" ht="13.5" customHeight="1">
      <c r="A9" s="102">
        <v>1</v>
      </c>
      <c r="B9" s="112" t="s">
        <v>54</v>
      </c>
      <c r="C9" s="113" t="s">
        <v>60</v>
      </c>
      <c r="D9" s="114">
        <v>15</v>
      </c>
      <c r="E9" s="24" t="s">
        <v>8</v>
      </c>
      <c r="F9" s="115"/>
      <c r="G9" s="116"/>
      <c r="H9" s="46">
        <f aca="true" t="shared" si="0" ref="H9:H17">(F9+G9)*D9</f>
        <v>0</v>
      </c>
    </row>
    <row r="10" spans="1:8" s="3" customFormat="1" ht="13.5" customHeight="1">
      <c r="A10" s="102">
        <v>2</v>
      </c>
      <c r="B10" s="45" t="s">
        <v>62</v>
      </c>
      <c r="C10" s="113" t="s">
        <v>61</v>
      </c>
      <c r="D10" s="114">
        <v>15</v>
      </c>
      <c r="E10" s="24" t="s">
        <v>8</v>
      </c>
      <c r="F10" s="115"/>
      <c r="G10" s="116"/>
      <c r="H10" s="46">
        <f t="shared" si="0"/>
        <v>0</v>
      </c>
    </row>
    <row r="11" spans="1:8" s="3" customFormat="1" ht="13.5" customHeight="1">
      <c r="A11" s="102">
        <v>3</v>
      </c>
      <c r="B11" s="45" t="s">
        <v>72</v>
      </c>
      <c r="C11" s="113" t="s">
        <v>71</v>
      </c>
      <c r="D11" s="114">
        <v>6</v>
      </c>
      <c r="E11" s="24" t="s">
        <v>8</v>
      </c>
      <c r="F11" s="115"/>
      <c r="G11" s="116"/>
      <c r="H11" s="46">
        <f t="shared" si="0"/>
        <v>0</v>
      </c>
    </row>
    <row r="12" spans="1:8" s="3" customFormat="1" ht="13.5" customHeight="1">
      <c r="A12" s="102">
        <v>4</v>
      </c>
      <c r="B12" s="45" t="s">
        <v>74</v>
      </c>
      <c r="C12" s="113" t="s">
        <v>73</v>
      </c>
      <c r="D12" s="114">
        <v>6</v>
      </c>
      <c r="E12" s="24" t="s">
        <v>8</v>
      </c>
      <c r="F12" s="115"/>
      <c r="G12" s="116"/>
      <c r="H12" s="46">
        <f t="shared" si="0"/>
        <v>0</v>
      </c>
    </row>
    <row r="13" spans="1:8" s="3" customFormat="1" ht="13.5" customHeight="1">
      <c r="A13" s="102">
        <v>5</v>
      </c>
      <c r="B13" s="45" t="s">
        <v>24</v>
      </c>
      <c r="C13" s="107" t="s">
        <v>75</v>
      </c>
      <c r="D13" s="114">
        <v>6</v>
      </c>
      <c r="E13" s="24" t="s">
        <v>8</v>
      </c>
      <c r="F13" s="115"/>
      <c r="G13" s="116"/>
      <c r="H13" s="46">
        <f t="shared" si="0"/>
        <v>0</v>
      </c>
    </row>
    <row r="14" spans="1:8" s="3" customFormat="1" ht="13.5" customHeight="1">
      <c r="A14" s="102">
        <v>6</v>
      </c>
      <c r="B14" s="45" t="s">
        <v>59</v>
      </c>
      <c r="C14" s="113" t="s">
        <v>58</v>
      </c>
      <c r="D14" s="114">
        <v>0.7</v>
      </c>
      <c r="E14" s="24" t="s">
        <v>10</v>
      </c>
      <c r="F14" s="115"/>
      <c r="G14" s="116"/>
      <c r="H14" s="46">
        <f t="shared" si="0"/>
        <v>0</v>
      </c>
    </row>
    <row r="15" spans="1:8" s="3" customFormat="1" ht="13.5" customHeight="1">
      <c r="A15" s="102">
        <v>7</v>
      </c>
      <c r="B15" s="45" t="s">
        <v>82</v>
      </c>
      <c r="C15" s="113" t="s">
        <v>63</v>
      </c>
      <c r="D15" s="114">
        <v>95</v>
      </c>
      <c r="E15" s="24" t="s">
        <v>3</v>
      </c>
      <c r="F15" s="115"/>
      <c r="G15" s="116"/>
      <c r="H15" s="46">
        <f t="shared" si="0"/>
        <v>0</v>
      </c>
    </row>
    <row r="16" spans="1:8" s="47" customFormat="1" ht="13.5" customHeight="1">
      <c r="A16" s="102">
        <v>8</v>
      </c>
      <c r="B16" s="45" t="s">
        <v>70</v>
      </c>
      <c r="C16" s="113" t="s">
        <v>76</v>
      </c>
      <c r="D16" s="114">
        <v>170</v>
      </c>
      <c r="E16" s="23" t="s">
        <v>3</v>
      </c>
      <c r="F16" s="115"/>
      <c r="G16" s="116"/>
      <c r="H16" s="46">
        <f t="shared" si="0"/>
        <v>0</v>
      </c>
    </row>
    <row r="17" spans="1:8" s="47" customFormat="1" ht="13.5" customHeight="1">
      <c r="A17" s="102">
        <v>9</v>
      </c>
      <c r="B17" s="45" t="s">
        <v>137</v>
      </c>
      <c r="C17" s="113" t="s">
        <v>128</v>
      </c>
      <c r="D17" s="114">
        <v>1</v>
      </c>
      <c r="E17" s="111" t="s">
        <v>8</v>
      </c>
      <c r="F17" s="115"/>
      <c r="G17" s="116"/>
      <c r="H17" s="46">
        <f t="shared" si="0"/>
        <v>0</v>
      </c>
    </row>
    <row r="18" spans="1:8" s="47" customFormat="1" ht="13.5" customHeight="1">
      <c r="A18" s="102">
        <v>10</v>
      </c>
      <c r="B18" s="45" t="s">
        <v>21</v>
      </c>
      <c r="C18" s="113" t="s">
        <v>19</v>
      </c>
      <c r="D18" s="114">
        <v>120</v>
      </c>
      <c r="E18" s="24" t="s">
        <v>3</v>
      </c>
      <c r="F18" s="115"/>
      <c r="G18" s="116"/>
      <c r="H18" s="46">
        <f aca="true" t="shared" si="1" ref="H18:H32">(F18+G18)*D18</f>
        <v>0</v>
      </c>
    </row>
    <row r="19" spans="1:8" s="47" customFormat="1" ht="13.5" customHeight="1">
      <c r="A19" s="102">
        <v>11</v>
      </c>
      <c r="B19" s="45" t="s">
        <v>70</v>
      </c>
      <c r="C19" s="113" t="s">
        <v>68</v>
      </c>
      <c r="D19" s="114">
        <v>1230</v>
      </c>
      <c r="E19" s="23" t="s">
        <v>3</v>
      </c>
      <c r="F19" s="115"/>
      <c r="G19" s="116"/>
      <c r="H19" s="46">
        <f t="shared" si="1"/>
        <v>0</v>
      </c>
    </row>
    <row r="20" spans="1:8" s="47" customFormat="1" ht="13.5" customHeight="1">
      <c r="A20" s="102">
        <v>12</v>
      </c>
      <c r="B20" s="45" t="s">
        <v>77</v>
      </c>
      <c r="C20" s="113" t="s">
        <v>69</v>
      </c>
      <c r="D20" s="114">
        <v>6</v>
      </c>
      <c r="E20" s="23" t="s">
        <v>3</v>
      </c>
      <c r="F20" s="115"/>
      <c r="G20" s="116"/>
      <c r="H20" s="46">
        <f t="shared" si="1"/>
        <v>0</v>
      </c>
    </row>
    <row r="21" spans="1:8" s="47" customFormat="1" ht="13.5" customHeight="1">
      <c r="A21" s="102">
        <v>13</v>
      </c>
      <c r="B21" s="45" t="s">
        <v>22</v>
      </c>
      <c r="C21" s="21" t="s">
        <v>30</v>
      </c>
      <c r="D21" s="114">
        <v>40</v>
      </c>
      <c r="E21" s="23" t="s">
        <v>8</v>
      </c>
      <c r="F21" s="115"/>
      <c r="G21" s="116"/>
      <c r="H21" s="46">
        <f t="shared" si="1"/>
        <v>0</v>
      </c>
    </row>
    <row r="22" spans="1:8" s="47" customFormat="1" ht="13.5" customHeight="1">
      <c r="A22" s="102">
        <v>14</v>
      </c>
      <c r="B22" s="45" t="s">
        <v>23</v>
      </c>
      <c r="C22" s="21" t="s">
        <v>36</v>
      </c>
      <c r="D22" s="114">
        <v>45</v>
      </c>
      <c r="E22" s="23" t="s">
        <v>8</v>
      </c>
      <c r="F22" s="115"/>
      <c r="G22" s="116"/>
      <c r="H22" s="46">
        <f t="shared" si="1"/>
        <v>0</v>
      </c>
    </row>
    <row r="23" spans="1:8" s="47" customFormat="1" ht="13.5" customHeight="1">
      <c r="A23" s="102">
        <v>15</v>
      </c>
      <c r="B23" s="45" t="s">
        <v>52</v>
      </c>
      <c r="C23" s="21" t="s">
        <v>55</v>
      </c>
      <c r="D23" s="114">
        <v>2</v>
      </c>
      <c r="E23" s="23" t="s">
        <v>8</v>
      </c>
      <c r="F23" s="115"/>
      <c r="G23" s="116"/>
      <c r="H23" s="46">
        <f t="shared" si="1"/>
        <v>0</v>
      </c>
    </row>
    <row r="24" spans="1:8" s="47" customFormat="1" ht="13.5" customHeight="1">
      <c r="A24" s="102">
        <v>16</v>
      </c>
      <c r="B24" s="45" t="s">
        <v>24</v>
      </c>
      <c r="C24" s="107" t="s">
        <v>20</v>
      </c>
      <c r="D24" s="114">
        <v>20</v>
      </c>
      <c r="E24" s="23" t="s">
        <v>8</v>
      </c>
      <c r="F24" s="117"/>
      <c r="G24" s="116"/>
      <c r="H24" s="46">
        <f t="shared" si="1"/>
        <v>0</v>
      </c>
    </row>
    <row r="25" spans="1:8" s="47" customFormat="1" ht="13.5" customHeight="1">
      <c r="A25" s="102">
        <v>17</v>
      </c>
      <c r="B25" s="45" t="s">
        <v>49</v>
      </c>
      <c r="C25" s="107" t="s">
        <v>48</v>
      </c>
      <c r="D25" s="114">
        <v>20</v>
      </c>
      <c r="E25" s="23" t="s">
        <v>8</v>
      </c>
      <c r="F25" s="117"/>
      <c r="G25" s="116"/>
      <c r="H25" s="46">
        <f t="shared" si="1"/>
        <v>0</v>
      </c>
    </row>
    <row r="26" spans="1:8" s="47" customFormat="1" ht="13.5" customHeight="1">
      <c r="A26" s="102">
        <v>18</v>
      </c>
      <c r="B26" s="45" t="s">
        <v>56</v>
      </c>
      <c r="C26" s="107" t="s">
        <v>136</v>
      </c>
      <c r="D26" s="114">
        <v>1</v>
      </c>
      <c r="E26" s="23" t="s">
        <v>8</v>
      </c>
      <c r="F26" s="117"/>
      <c r="G26" s="116"/>
      <c r="H26" s="46">
        <f t="shared" si="1"/>
        <v>0</v>
      </c>
    </row>
    <row r="27" spans="1:8" s="47" customFormat="1" ht="22.5">
      <c r="A27" s="102">
        <v>19</v>
      </c>
      <c r="B27" s="112" t="s">
        <v>50</v>
      </c>
      <c r="C27" s="118" t="s">
        <v>64</v>
      </c>
      <c r="D27" s="119">
        <v>20</v>
      </c>
      <c r="E27" s="23" t="s">
        <v>8</v>
      </c>
      <c r="F27" s="117"/>
      <c r="G27" s="120"/>
      <c r="H27" s="46">
        <f t="shared" si="1"/>
        <v>0</v>
      </c>
    </row>
    <row r="28" spans="1:9" s="47" customFormat="1" ht="22.5">
      <c r="A28" s="102">
        <v>20</v>
      </c>
      <c r="B28" s="112" t="s">
        <v>54</v>
      </c>
      <c r="C28" s="118" t="s">
        <v>78</v>
      </c>
      <c r="D28" s="119">
        <v>13</v>
      </c>
      <c r="E28" s="23" t="s">
        <v>8</v>
      </c>
      <c r="F28" s="121"/>
      <c r="G28" s="120"/>
      <c r="H28" s="46">
        <f t="shared" si="1"/>
        <v>0</v>
      </c>
      <c r="I28" s="122"/>
    </row>
    <row r="29" spans="1:9" s="47" customFormat="1" ht="22.5">
      <c r="A29" s="102">
        <v>21</v>
      </c>
      <c r="B29" s="112" t="s">
        <v>54</v>
      </c>
      <c r="C29" s="118" t="s">
        <v>79</v>
      </c>
      <c r="D29" s="119">
        <v>7</v>
      </c>
      <c r="E29" s="23" t="s">
        <v>8</v>
      </c>
      <c r="F29" s="121"/>
      <c r="G29" s="120"/>
      <c r="H29" s="46">
        <f>(F29+G29)*D29</f>
        <v>0</v>
      </c>
      <c r="I29" s="122"/>
    </row>
    <row r="30" spans="1:9" s="47" customFormat="1" ht="12.75" customHeight="1">
      <c r="A30" s="102">
        <v>22</v>
      </c>
      <c r="B30" s="25" t="s">
        <v>80</v>
      </c>
      <c r="C30" s="21" t="s">
        <v>81</v>
      </c>
      <c r="D30" s="114">
        <v>1230</v>
      </c>
      <c r="E30" s="23" t="s">
        <v>3</v>
      </c>
      <c r="F30" s="117"/>
      <c r="G30" s="116"/>
      <c r="H30" s="46">
        <f>(F30+G30)*D30</f>
        <v>0</v>
      </c>
      <c r="I30" s="122"/>
    </row>
    <row r="31" spans="1:8" s="47" customFormat="1" ht="13.5" customHeight="1">
      <c r="A31" s="102">
        <v>23</v>
      </c>
      <c r="B31" s="123" t="s">
        <v>25</v>
      </c>
      <c r="C31" s="21" t="s">
        <v>18</v>
      </c>
      <c r="D31" s="119">
        <v>18</v>
      </c>
      <c r="E31" s="23" t="s">
        <v>8</v>
      </c>
      <c r="F31" s="117"/>
      <c r="G31" s="116"/>
      <c r="H31" s="46">
        <f t="shared" si="1"/>
        <v>0</v>
      </c>
    </row>
    <row r="32" spans="1:8" s="47" customFormat="1" ht="13.5" customHeight="1">
      <c r="A32" s="102">
        <v>24</v>
      </c>
      <c r="B32" s="25" t="s">
        <v>26</v>
      </c>
      <c r="C32" s="21" t="s">
        <v>134</v>
      </c>
      <c r="D32" s="114">
        <v>22</v>
      </c>
      <c r="E32" s="23" t="s">
        <v>8</v>
      </c>
      <c r="F32" s="117"/>
      <c r="G32" s="116"/>
      <c r="H32" s="46">
        <f t="shared" si="1"/>
        <v>0</v>
      </c>
    </row>
    <row r="33" spans="1:8" s="47" customFormat="1" ht="13.5" customHeight="1" thickBot="1">
      <c r="A33" s="102">
        <v>25</v>
      </c>
      <c r="B33" s="123" t="s">
        <v>26</v>
      </c>
      <c r="C33" s="21" t="s">
        <v>135</v>
      </c>
      <c r="D33" s="124">
        <v>20</v>
      </c>
      <c r="E33" s="35" t="s">
        <v>8</v>
      </c>
      <c r="F33" s="125"/>
      <c r="G33" s="126"/>
      <c r="H33" s="46">
        <f>(F33+G33)*D33</f>
        <v>0</v>
      </c>
    </row>
    <row r="34" spans="1:8" s="88" customFormat="1" ht="13.5" customHeight="1" thickBot="1">
      <c r="A34" s="18">
        <v>26</v>
      </c>
      <c r="B34" s="91"/>
      <c r="C34" s="89" t="s">
        <v>9</v>
      </c>
      <c r="D34" s="51"/>
      <c r="E34" s="52"/>
      <c r="F34" s="52"/>
      <c r="G34" s="52"/>
      <c r="H34" s="90">
        <f>SUM(H9:H33)</f>
        <v>0</v>
      </c>
    </row>
    <row r="35" spans="1:8" s="84" customFormat="1" ht="12" customHeight="1">
      <c r="A35" s="19"/>
      <c r="B35" s="53"/>
      <c r="C35" s="79"/>
      <c r="D35" s="80"/>
      <c r="E35" s="81"/>
      <c r="F35" s="81"/>
      <c r="G35" s="82"/>
      <c r="H35" s="83"/>
    </row>
    <row r="36" spans="1:8" s="47" customFormat="1" ht="13.5" customHeight="1" thickBot="1">
      <c r="A36" s="19"/>
      <c r="B36" s="53"/>
      <c r="C36" s="16" t="s">
        <v>27</v>
      </c>
      <c r="D36" s="54"/>
      <c r="E36" s="55"/>
      <c r="F36" s="55"/>
      <c r="G36" s="55"/>
      <c r="H36" s="56"/>
    </row>
    <row r="37" spans="1:8" s="47" customFormat="1" ht="13.5" customHeight="1" thickBot="1">
      <c r="A37" s="11" t="s">
        <v>33</v>
      </c>
      <c r="B37" s="12" t="s">
        <v>13</v>
      </c>
      <c r="C37" s="6" t="s">
        <v>4</v>
      </c>
      <c r="D37" s="6" t="s">
        <v>5</v>
      </c>
      <c r="E37" s="92" t="s">
        <v>0</v>
      </c>
      <c r="F37" s="93"/>
      <c r="G37" s="95" t="s">
        <v>35</v>
      </c>
      <c r="H37" s="94" t="s">
        <v>6</v>
      </c>
    </row>
    <row r="38" spans="1:8" s="47" customFormat="1" ht="13.5" customHeight="1">
      <c r="A38" s="102">
        <v>1</v>
      </c>
      <c r="B38" s="127" t="s">
        <v>83</v>
      </c>
      <c r="C38" s="107" t="s">
        <v>84</v>
      </c>
      <c r="D38" s="98">
        <v>1.2</v>
      </c>
      <c r="E38" s="35" t="s">
        <v>10</v>
      </c>
      <c r="F38" s="108"/>
      <c r="G38" s="33"/>
      <c r="H38" s="104">
        <f aca="true" t="shared" si="2" ref="H38:H48">D38*G38</f>
        <v>0</v>
      </c>
    </row>
    <row r="39" spans="1:8" s="47" customFormat="1" ht="13.5" customHeight="1">
      <c r="A39" s="128">
        <v>2</v>
      </c>
      <c r="B39" s="129" t="s">
        <v>85</v>
      </c>
      <c r="C39" s="107" t="s">
        <v>86</v>
      </c>
      <c r="D39" s="32">
        <v>1.3</v>
      </c>
      <c r="E39" s="24" t="s">
        <v>10</v>
      </c>
      <c r="F39" s="130"/>
      <c r="G39" s="33"/>
      <c r="H39" s="104">
        <f t="shared" si="2"/>
        <v>0</v>
      </c>
    </row>
    <row r="40" spans="1:8" s="47" customFormat="1" ht="13.5" customHeight="1">
      <c r="A40" s="102">
        <v>3</v>
      </c>
      <c r="B40" s="129" t="s">
        <v>87</v>
      </c>
      <c r="C40" s="107" t="s">
        <v>88</v>
      </c>
      <c r="D40" s="32">
        <v>25</v>
      </c>
      <c r="E40" s="24" t="s">
        <v>1</v>
      </c>
      <c r="F40" s="108"/>
      <c r="G40" s="33"/>
      <c r="H40" s="104">
        <f t="shared" si="2"/>
        <v>0</v>
      </c>
    </row>
    <row r="41" spans="1:8" s="47" customFormat="1" ht="13.5" customHeight="1">
      <c r="A41" s="102">
        <v>4</v>
      </c>
      <c r="B41" s="129" t="s">
        <v>89</v>
      </c>
      <c r="C41" s="107" t="s">
        <v>90</v>
      </c>
      <c r="D41" s="32">
        <v>14</v>
      </c>
      <c r="E41" s="24" t="s">
        <v>3</v>
      </c>
      <c r="F41" s="108"/>
      <c r="G41" s="33"/>
      <c r="H41" s="104">
        <f t="shared" si="2"/>
        <v>0</v>
      </c>
    </row>
    <row r="42" spans="1:8" s="47" customFormat="1" ht="13.5" customHeight="1">
      <c r="A42" s="128">
        <v>5</v>
      </c>
      <c r="B42" s="129" t="s">
        <v>91</v>
      </c>
      <c r="C42" s="107" t="s">
        <v>92</v>
      </c>
      <c r="D42" s="32">
        <v>22</v>
      </c>
      <c r="E42" s="24" t="s">
        <v>1</v>
      </c>
      <c r="F42" s="108"/>
      <c r="G42" s="33"/>
      <c r="H42" s="104">
        <f t="shared" si="2"/>
        <v>0</v>
      </c>
    </row>
    <row r="43" spans="1:8" s="47" customFormat="1" ht="13.5" customHeight="1">
      <c r="A43" s="102">
        <v>6</v>
      </c>
      <c r="B43" s="131" t="s">
        <v>93</v>
      </c>
      <c r="C43" s="21" t="s">
        <v>94</v>
      </c>
      <c r="D43" s="32">
        <v>20</v>
      </c>
      <c r="E43" s="24" t="s">
        <v>8</v>
      </c>
      <c r="F43" s="132"/>
      <c r="G43" s="34"/>
      <c r="H43" s="46">
        <f t="shared" si="2"/>
        <v>0</v>
      </c>
    </row>
    <row r="44" spans="1:8" s="47" customFormat="1" ht="13.5" customHeight="1">
      <c r="A44" s="102">
        <v>7</v>
      </c>
      <c r="B44" s="131" t="s">
        <v>43</v>
      </c>
      <c r="C44" s="21" t="s">
        <v>95</v>
      </c>
      <c r="D44" s="32">
        <v>2</v>
      </c>
      <c r="E44" s="24" t="s">
        <v>2</v>
      </c>
      <c r="F44" s="132"/>
      <c r="G44" s="34"/>
      <c r="H44" s="46">
        <f t="shared" si="2"/>
        <v>0</v>
      </c>
    </row>
    <row r="45" spans="1:8" s="47" customFormat="1" ht="13.5" customHeight="1">
      <c r="A45" s="128">
        <v>8</v>
      </c>
      <c r="B45" s="131" t="s">
        <v>43</v>
      </c>
      <c r="C45" s="21" t="s">
        <v>66</v>
      </c>
      <c r="D45" s="32">
        <v>0.1</v>
      </c>
      <c r="E45" s="24" t="s">
        <v>2</v>
      </c>
      <c r="F45" s="132"/>
      <c r="G45" s="34"/>
      <c r="H45" s="46">
        <f t="shared" si="2"/>
        <v>0</v>
      </c>
    </row>
    <row r="46" spans="1:8" s="47" customFormat="1" ht="13.5" customHeight="1">
      <c r="A46" s="102">
        <v>9</v>
      </c>
      <c r="B46" s="129" t="s">
        <v>96</v>
      </c>
      <c r="C46" s="107" t="s">
        <v>148</v>
      </c>
      <c r="D46" s="32">
        <v>44</v>
      </c>
      <c r="E46" s="24" t="s">
        <v>2</v>
      </c>
      <c r="F46" s="132"/>
      <c r="G46" s="33"/>
      <c r="H46" s="46">
        <f t="shared" si="2"/>
        <v>0</v>
      </c>
    </row>
    <row r="47" spans="1:8" s="47" customFormat="1" ht="13.5" customHeight="1">
      <c r="A47" s="102">
        <v>10</v>
      </c>
      <c r="B47" s="129" t="s">
        <v>115</v>
      </c>
      <c r="C47" s="107" t="s">
        <v>116</v>
      </c>
      <c r="D47" s="32">
        <v>55</v>
      </c>
      <c r="E47" s="24" t="s">
        <v>3</v>
      </c>
      <c r="F47" s="132"/>
      <c r="G47" s="33"/>
      <c r="H47" s="46">
        <f t="shared" si="2"/>
        <v>0</v>
      </c>
    </row>
    <row r="48" spans="1:8" s="47" customFormat="1" ht="13.5" customHeight="1">
      <c r="A48" s="128">
        <v>11</v>
      </c>
      <c r="B48" s="133" t="s">
        <v>121</v>
      </c>
      <c r="C48" s="107" t="s">
        <v>123</v>
      </c>
      <c r="D48" s="32">
        <v>55</v>
      </c>
      <c r="E48" s="24" t="s">
        <v>3</v>
      </c>
      <c r="F48" s="132"/>
      <c r="G48" s="33"/>
      <c r="H48" s="46">
        <f t="shared" si="2"/>
        <v>0</v>
      </c>
    </row>
    <row r="49" spans="1:8" s="47" customFormat="1" ht="13.5" customHeight="1">
      <c r="A49" s="102">
        <v>12</v>
      </c>
      <c r="B49" s="129" t="s">
        <v>108</v>
      </c>
      <c r="C49" s="107" t="s">
        <v>107</v>
      </c>
      <c r="D49" s="32">
        <v>44</v>
      </c>
      <c r="E49" s="24" t="s">
        <v>2</v>
      </c>
      <c r="F49" s="132"/>
      <c r="G49" s="33"/>
      <c r="H49" s="46">
        <f>D49*G49</f>
        <v>0</v>
      </c>
    </row>
    <row r="50" spans="1:8" s="47" customFormat="1" ht="13.5" customHeight="1">
      <c r="A50" s="102">
        <v>13</v>
      </c>
      <c r="B50" s="129" t="s">
        <v>65</v>
      </c>
      <c r="C50" s="107" t="s">
        <v>109</v>
      </c>
      <c r="D50" s="32">
        <v>1</v>
      </c>
      <c r="E50" s="24" t="s">
        <v>2</v>
      </c>
      <c r="F50" s="132"/>
      <c r="G50" s="33"/>
      <c r="H50" s="46">
        <f aca="true" t="shared" si="3" ref="H50:H61">D50*G50</f>
        <v>0</v>
      </c>
    </row>
    <row r="51" spans="1:8" s="47" customFormat="1" ht="13.5" customHeight="1">
      <c r="A51" s="128">
        <v>14</v>
      </c>
      <c r="B51" s="131" t="s">
        <v>97</v>
      </c>
      <c r="C51" s="107" t="s">
        <v>98</v>
      </c>
      <c r="D51" s="32">
        <v>1083</v>
      </c>
      <c r="E51" s="24" t="s">
        <v>3</v>
      </c>
      <c r="F51" s="132"/>
      <c r="G51" s="34"/>
      <c r="H51" s="46">
        <f t="shared" si="3"/>
        <v>0</v>
      </c>
    </row>
    <row r="52" spans="1:8" s="47" customFormat="1" ht="13.5" customHeight="1">
      <c r="A52" s="102">
        <v>15</v>
      </c>
      <c r="B52" s="131" t="s">
        <v>99</v>
      </c>
      <c r="C52" s="107" t="s">
        <v>100</v>
      </c>
      <c r="D52" s="32">
        <v>1083</v>
      </c>
      <c r="E52" s="24" t="s">
        <v>3</v>
      </c>
      <c r="F52" s="132"/>
      <c r="G52" s="34"/>
      <c r="H52" s="46">
        <f t="shared" si="3"/>
        <v>0</v>
      </c>
    </row>
    <row r="53" spans="1:8" s="47" customFormat="1" ht="13.5" customHeight="1">
      <c r="A53" s="102">
        <v>16</v>
      </c>
      <c r="B53" s="131" t="s">
        <v>101</v>
      </c>
      <c r="C53" s="107" t="s">
        <v>102</v>
      </c>
      <c r="D53" s="32">
        <v>22</v>
      </c>
      <c r="E53" s="24" t="s">
        <v>3</v>
      </c>
      <c r="F53" s="132"/>
      <c r="G53" s="34"/>
      <c r="H53" s="46">
        <f t="shared" si="3"/>
        <v>0</v>
      </c>
    </row>
    <row r="54" spans="1:8" s="47" customFormat="1" ht="13.5" customHeight="1">
      <c r="A54" s="128">
        <v>17</v>
      </c>
      <c r="B54" s="131" t="s">
        <v>103</v>
      </c>
      <c r="C54" s="107" t="s">
        <v>104</v>
      </c>
      <c r="D54" s="32">
        <v>22</v>
      </c>
      <c r="E54" s="24" t="s">
        <v>3</v>
      </c>
      <c r="F54" s="132"/>
      <c r="G54" s="34"/>
      <c r="H54" s="46">
        <f t="shared" si="3"/>
        <v>0</v>
      </c>
    </row>
    <row r="55" spans="1:8" s="47" customFormat="1" ht="13.5" customHeight="1">
      <c r="A55" s="102">
        <v>18</v>
      </c>
      <c r="B55" s="131" t="s">
        <v>105</v>
      </c>
      <c r="C55" s="107" t="s">
        <v>106</v>
      </c>
      <c r="D55" s="32">
        <v>1105</v>
      </c>
      <c r="E55" s="24" t="s">
        <v>3</v>
      </c>
      <c r="F55" s="132"/>
      <c r="G55" s="34"/>
      <c r="H55" s="46">
        <f t="shared" si="3"/>
        <v>0</v>
      </c>
    </row>
    <row r="56" spans="1:8" s="47" customFormat="1" ht="13.5" customHeight="1">
      <c r="A56" s="102">
        <v>19</v>
      </c>
      <c r="B56" s="131" t="s">
        <v>124</v>
      </c>
      <c r="C56" s="107" t="s">
        <v>125</v>
      </c>
      <c r="D56" s="32">
        <v>16</v>
      </c>
      <c r="E56" s="24" t="s">
        <v>8</v>
      </c>
      <c r="F56" s="132"/>
      <c r="G56" s="34"/>
      <c r="H56" s="46">
        <f t="shared" si="3"/>
        <v>0</v>
      </c>
    </row>
    <row r="57" spans="1:8" s="47" customFormat="1" ht="13.5" customHeight="1">
      <c r="A57" s="128">
        <v>20</v>
      </c>
      <c r="B57" s="129" t="s">
        <v>127</v>
      </c>
      <c r="C57" s="107" t="s">
        <v>126</v>
      </c>
      <c r="D57" s="32">
        <v>23</v>
      </c>
      <c r="E57" s="24" t="s">
        <v>8</v>
      </c>
      <c r="F57" s="132"/>
      <c r="G57" s="33"/>
      <c r="H57" s="46">
        <f t="shared" si="3"/>
        <v>0</v>
      </c>
    </row>
    <row r="58" spans="1:8" s="47" customFormat="1" ht="13.5" customHeight="1">
      <c r="A58" s="102">
        <v>21</v>
      </c>
      <c r="B58" s="134" t="s">
        <v>132</v>
      </c>
      <c r="C58" s="107" t="s">
        <v>133</v>
      </c>
      <c r="D58" s="32">
        <v>14</v>
      </c>
      <c r="E58" s="24" t="s">
        <v>3</v>
      </c>
      <c r="F58" s="132"/>
      <c r="G58" s="135"/>
      <c r="H58" s="46">
        <f t="shared" si="3"/>
        <v>0</v>
      </c>
    </row>
    <row r="59" spans="1:8" s="47" customFormat="1" ht="13.5" customHeight="1">
      <c r="A59" s="102">
        <v>22</v>
      </c>
      <c r="B59" s="109" t="s">
        <v>131</v>
      </c>
      <c r="C59" s="107" t="s">
        <v>130</v>
      </c>
      <c r="D59" s="32">
        <v>25</v>
      </c>
      <c r="E59" s="24" t="s">
        <v>1</v>
      </c>
      <c r="F59" s="132"/>
      <c r="G59" s="136"/>
      <c r="H59" s="46">
        <f t="shared" si="3"/>
        <v>0</v>
      </c>
    </row>
    <row r="60" spans="1:8" s="47" customFormat="1" ht="13.5" customHeight="1">
      <c r="A60" s="128">
        <v>23</v>
      </c>
      <c r="B60" s="109" t="s">
        <v>142</v>
      </c>
      <c r="C60" s="107" t="s">
        <v>143</v>
      </c>
      <c r="D60" s="32">
        <v>25</v>
      </c>
      <c r="E60" s="24" t="s">
        <v>1</v>
      </c>
      <c r="F60" s="132"/>
      <c r="G60" s="136"/>
      <c r="H60" s="46">
        <f t="shared" si="3"/>
        <v>0</v>
      </c>
    </row>
    <row r="61" spans="1:8" s="47" customFormat="1" ht="13.5" customHeight="1">
      <c r="A61" s="102">
        <v>24</v>
      </c>
      <c r="B61" s="129" t="s">
        <v>114</v>
      </c>
      <c r="C61" s="107" t="s">
        <v>112</v>
      </c>
      <c r="D61" s="32">
        <v>1</v>
      </c>
      <c r="E61" s="24" t="s">
        <v>8</v>
      </c>
      <c r="F61" s="132"/>
      <c r="G61" s="33"/>
      <c r="H61" s="46">
        <f t="shared" si="3"/>
        <v>0</v>
      </c>
    </row>
    <row r="62" spans="1:8" s="47" customFormat="1" ht="13.5" customHeight="1">
      <c r="A62" s="102">
        <v>25</v>
      </c>
      <c r="B62" s="129" t="s">
        <v>57</v>
      </c>
      <c r="C62" s="107" t="s">
        <v>113</v>
      </c>
      <c r="D62" s="32">
        <v>1</v>
      </c>
      <c r="E62" s="24" t="s">
        <v>8</v>
      </c>
      <c r="F62" s="132"/>
      <c r="G62" s="33"/>
      <c r="H62" s="46">
        <f aca="true" t="shared" si="4" ref="H62:H72">D62*G62</f>
        <v>0</v>
      </c>
    </row>
    <row r="63" spans="1:8" s="47" customFormat="1" ht="13.5" customHeight="1">
      <c r="A63" s="128">
        <v>26</v>
      </c>
      <c r="B63" s="131" t="s">
        <v>117</v>
      </c>
      <c r="C63" s="107" t="s">
        <v>118</v>
      </c>
      <c r="D63" s="32">
        <v>1035</v>
      </c>
      <c r="E63" s="24" t="s">
        <v>3</v>
      </c>
      <c r="F63" s="108"/>
      <c r="G63" s="34"/>
      <c r="H63" s="46">
        <f t="shared" si="4"/>
        <v>0</v>
      </c>
    </row>
    <row r="64" spans="1:8" s="47" customFormat="1" ht="13.5" customHeight="1">
      <c r="A64" s="102">
        <v>27</v>
      </c>
      <c r="B64" s="131" t="s">
        <v>31</v>
      </c>
      <c r="C64" s="21" t="s">
        <v>111</v>
      </c>
      <c r="D64" s="32">
        <v>1.5</v>
      </c>
      <c r="E64" s="24" t="s">
        <v>2</v>
      </c>
      <c r="F64" s="108"/>
      <c r="G64" s="34"/>
      <c r="H64" s="46">
        <f>D64*G64</f>
        <v>0</v>
      </c>
    </row>
    <row r="65" spans="1:8" s="47" customFormat="1" ht="13.5" customHeight="1">
      <c r="A65" s="102">
        <v>28</v>
      </c>
      <c r="B65" s="131" t="s">
        <v>31</v>
      </c>
      <c r="C65" s="21" t="s">
        <v>110</v>
      </c>
      <c r="D65" s="32">
        <v>1</v>
      </c>
      <c r="E65" s="24" t="s">
        <v>2</v>
      </c>
      <c r="F65" s="108"/>
      <c r="G65" s="34"/>
      <c r="H65" s="46">
        <f t="shared" si="4"/>
        <v>0</v>
      </c>
    </row>
    <row r="66" spans="1:8" s="47" customFormat="1" ht="13.5" customHeight="1">
      <c r="A66" s="128">
        <v>29</v>
      </c>
      <c r="B66" s="133" t="s">
        <v>119</v>
      </c>
      <c r="C66" s="21" t="s">
        <v>120</v>
      </c>
      <c r="D66" s="103">
        <v>1153</v>
      </c>
      <c r="E66" s="24" t="s">
        <v>3</v>
      </c>
      <c r="F66" s="108"/>
      <c r="G66" s="34"/>
      <c r="H66" s="46">
        <f>(F66+G66)*D66</f>
        <v>0</v>
      </c>
    </row>
    <row r="67" spans="1:8" s="47" customFormat="1" ht="13.5" customHeight="1">
      <c r="A67" s="102">
        <v>30</v>
      </c>
      <c r="B67" s="133" t="s">
        <v>121</v>
      </c>
      <c r="C67" s="21" t="s">
        <v>122</v>
      </c>
      <c r="D67" s="103">
        <v>22</v>
      </c>
      <c r="E67" s="24" t="s">
        <v>3</v>
      </c>
      <c r="F67" s="108"/>
      <c r="G67" s="34"/>
      <c r="H67" s="104">
        <f>(F67+G67)*D67</f>
        <v>0</v>
      </c>
    </row>
    <row r="68" spans="1:8" s="47" customFormat="1" ht="13.5" customHeight="1">
      <c r="A68" s="102">
        <v>31</v>
      </c>
      <c r="B68" s="131" t="s">
        <v>11</v>
      </c>
      <c r="C68" s="107" t="s">
        <v>12</v>
      </c>
      <c r="D68" s="144">
        <v>635</v>
      </c>
      <c r="E68" s="24" t="s">
        <v>1</v>
      </c>
      <c r="F68" s="108"/>
      <c r="G68" s="34"/>
      <c r="H68" s="46">
        <f t="shared" si="4"/>
        <v>0</v>
      </c>
    </row>
    <row r="69" spans="1:8" s="47" customFormat="1" ht="13.5" customHeight="1">
      <c r="A69" s="128">
        <v>32</v>
      </c>
      <c r="B69" s="106" t="s">
        <v>144</v>
      </c>
      <c r="C69" s="107" t="s">
        <v>145</v>
      </c>
      <c r="D69" s="105">
        <v>635</v>
      </c>
      <c r="E69" s="24" t="s">
        <v>1</v>
      </c>
      <c r="F69" s="108"/>
      <c r="G69" s="34"/>
      <c r="H69" s="46">
        <f t="shared" si="4"/>
        <v>0</v>
      </c>
    </row>
    <row r="70" spans="1:8" s="47" customFormat="1" ht="13.5" customHeight="1">
      <c r="A70" s="102">
        <v>33</v>
      </c>
      <c r="B70" s="106" t="s">
        <v>141</v>
      </c>
      <c r="C70" s="107" t="s">
        <v>149</v>
      </c>
      <c r="D70" s="105">
        <v>22</v>
      </c>
      <c r="E70" s="24" t="s">
        <v>1</v>
      </c>
      <c r="F70" s="108"/>
      <c r="G70" s="34"/>
      <c r="H70" s="46">
        <f t="shared" si="4"/>
        <v>0</v>
      </c>
    </row>
    <row r="71" spans="1:8" s="47" customFormat="1" ht="11.25">
      <c r="A71" s="102">
        <v>34</v>
      </c>
      <c r="B71" s="133" t="s">
        <v>44</v>
      </c>
      <c r="C71" s="21" t="s">
        <v>67</v>
      </c>
      <c r="D71" s="103">
        <v>6</v>
      </c>
      <c r="E71" s="23" t="s">
        <v>45</v>
      </c>
      <c r="F71" s="130"/>
      <c r="G71" s="34"/>
      <c r="H71" s="104">
        <f t="shared" si="4"/>
        <v>0</v>
      </c>
    </row>
    <row r="72" spans="1:8" s="47" customFormat="1" ht="13.5" customHeight="1" thickBot="1">
      <c r="A72" s="137">
        <v>35</v>
      </c>
      <c r="B72" s="138" t="s">
        <v>46</v>
      </c>
      <c r="C72" s="139" t="s">
        <v>129</v>
      </c>
      <c r="D72" s="140">
        <v>60</v>
      </c>
      <c r="E72" s="141" t="s">
        <v>45</v>
      </c>
      <c r="F72" s="142"/>
      <c r="G72" s="36"/>
      <c r="H72" s="143">
        <f t="shared" si="4"/>
        <v>0</v>
      </c>
    </row>
    <row r="73" spans="1:8" s="47" customFormat="1" ht="13.5" customHeight="1" thickBot="1">
      <c r="A73" s="77">
        <v>36</v>
      </c>
      <c r="B73" s="78"/>
      <c r="C73" s="50" t="s">
        <v>28</v>
      </c>
      <c r="D73" s="51"/>
      <c r="E73" s="52"/>
      <c r="F73" s="52"/>
      <c r="G73" s="52"/>
      <c r="H73" s="17">
        <f>SUM(H38:H72)</f>
        <v>0</v>
      </c>
    </row>
    <row r="74" s="47" customFormat="1" ht="12" customHeight="1"/>
    <row r="75" spans="2:8" s="47" customFormat="1" ht="12" customHeight="1">
      <c r="B75" s="57"/>
      <c r="C75" s="58"/>
      <c r="D75" s="59"/>
      <c r="E75" s="60"/>
      <c r="F75" s="60"/>
      <c r="G75" s="60"/>
      <c r="H75" s="60"/>
    </row>
    <row r="76" spans="2:8" s="47" customFormat="1" ht="12" customHeight="1">
      <c r="B76" s="57"/>
      <c r="C76" s="58"/>
      <c r="D76" s="59"/>
      <c r="E76" s="60"/>
      <c r="F76" s="60"/>
      <c r="G76" s="60"/>
      <c r="H76" s="60"/>
    </row>
    <row r="77" spans="2:8" s="47" customFormat="1" ht="13.5" customHeight="1" thickBot="1">
      <c r="B77" s="57"/>
      <c r="C77" s="61" t="s">
        <v>14</v>
      </c>
      <c r="D77" s="59"/>
      <c r="E77" s="60"/>
      <c r="F77" s="60"/>
      <c r="G77" s="60"/>
      <c r="H77" s="60"/>
    </row>
    <row r="78" spans="2:8" s="47" customFormat="1" ht="12" customHeight="1">
      <c r="B78" s="37">
        <v>1</v>
      </c>
      <c r="C78" s="20" t="s">
        <v>15</v>
      </c>
      <c r="D78" s="27"/>
      <c r="E78" s="28"/>
      <c r="F78" s="29"/>
      <c r="G78" s="30"/>
      <c r="H78" s="31">
        <f>SUM(H34)</f>
        <v>0</v>
      </c>
    </row>
    <row r="79" spans="2:8" s="47" customFormat="1" ht="12" customHeight="1" thickBot="1">
      <c r="B79" s="25">
        <v>2</v>
      </c>
      <c r="C79" s="21" t="s">
        <v>16</v>
      </c>
      <c r="D79" s="32"/>
      <c r="E79" s="24"/>
      <c r="F79" s="23"/>
      <c r="G79" s="34"/>
      <c r="H79" s="46">
        <f>SUM(H73)</f>
        <v>0</v>
      </c>
    </row>
    <row r="80" spans="2:8" s="47" customFormat="1" ht="12" customHeight="1" thickBot="1">
      <c r="B80" s="38">
        <v>3</v>
      </c>
      <c r="C80" s="39" t="s">
        <v>41</v>
      </c>
      <c r="D80" s="40"/>
      <c r="E80" s="41"/>
      <c r="F80" s="41"/>
      <c r="G80" s="42"/>
      <c r="H80" s="17">
        <f>SUM(H78:H79)</f>
        <v>0</v>
      </c>
    </row>
    <row r="81" spans="2:8" s="47" customFormat="1" ht="12" customHeight="1" thickBot="1">
      <c r="B81" s="38">
        <v>4</v>
      </c>
      <c r="C81" s="39" t="s">
        <v>37</v>
      </c>
      <c r="D81" s="40"/>
      <c r="E81" s="41"/>
      <c r="F81" s="41"/>
      <c r="G81" s="42"/>
      <c r="H81" s="101">
        <v>0</v>
      </c>
    </row>
    <row r="82" spans="2:8" s="47" customFormat="1" ht="12" customHeight="1" thickBot="1">
      <c r="B82" s="67">
        <v>5</v>
      </c>
      <c r="C82" s="86" t="s">
        <v>42</v>
      </c>
      <c r="D82" s="44"/>
      <c r="E82" s="26"/>
      <c r="F82" s="26"/>
      <c r="G82" s="69"/>
      <c r="H82" s="87">
        <f>SUM(H81)</f>
        <v>0</v>
      </c>
    </row>
    <row r="83" spans="2:8" s="47" customFormat="1" ht="12" customHeight="1">
      <c r="B83" s="85">
        <v>6</v>
      </c>
      <c r="C83" s="100" t="s">
        <v>51</v>
      </c>
      <c r="D83" s="43"/>
      <c r="E83" s="29"/>
      <c r="F83" s="29"/>
      <c r="G83" s="30"/>
      <c r="H83" s="31">
        <v>0</v>
      </c>
    </row>
    <row r="84" spans="2:8" s="47" customFormat="1" ht="12" customHeight="1">
      <c r="B84" s="96">
        <v>7</v>
      </c>
      <c r="C84" s="97" t="s">
        <v>38</v>
      </c>
      <c r="D84" s="98"/>
      <c r="E84" s="35"/>
      <c r="F84" s="35"/>
      <c r="G84" s="33"/>
      <c r="H84" s="46">
        <v>0</v>
      </c>
    </row>
    <row r="85" spans="2:8" s="47" customFormat="1" ht="12" customHeight="1">
      <c r="B85" s="109">
        <v>8</v>
      </c>
      <c r="C85" s="97" t="s">
        <v>146</v>
      </c>
      <c r="D85" s="110"/>
      <c r="E85" s="111"/>
      <c r="F85" s="35"/>
      <c r="G85" s="33"/>
      <c r="H85" s="99">
        <v>0</v>
      </c>
    </row>
    <row r="86" spans="2:8" s="47" customFormat="1" ht="12" customHeight="1">
      <c r="B86" s="45">
        <v>9</v>
      </c>
      <c r="C86" s="14" t="s">
        <v>39</v>
      </c>
      <c r="D86" s="32"/>
      <c r="E86" s="24"/>
      <c r="F86" s="35"/>
      <c r="G86" s="33"/>
      <c r="H86" s="46">
        <v>0</v>
      </c>
    </row>
    <row r="87" spans="2:8" s="47" customFormat="1" ht="12" customHeight="1" thickBot="1">
      <c r="B87" s="48">
        <v>10</v>
      </c>
      <c r="C87" s="15" t="s">
        <v>40</v>
      </c>
      <c r="D87" s="44"/>
      <c r="E87" s="26"/>
      <c r="F87" s="26"/>
      <c r="G87" s="36"/>
      <c r="H87" s="49">
        <v>0</v>
      </c>
    </row>
    <row r="88" spans="2:8" s="47" customFormat="1" ht="12" customHeight="1" thickBot="1">
      <c r="B88" s="38">
        <v>11</v>
      </c>
      <c r="C88" s="22" t="s">
        <v>147</v>
      </c>
      <c r="D88" s="62"/>
      <c r="E88" s="64"/>
      <c r="F88" s="64"/>
      <c r="G88" s="65"/>
      <c r="H88" s="66">
        <f>SUM(H83:H87)</f>
        <v>0</v>
      </c>
    </row>
    <row r="89" spans="2:8" s="47" customFormat="1" ht="13.5" customHeight="1" thickBot="1">
      <c r="B89" s="67">
        <v>12</v>
      </c>
      <c r="C89" s="68" t="s">
        <v>17</v>
      </c>
      <c r="D89" s="44"/>
      <c r="E89" s="26"/>
      <c r="F89" s="26"/>
      <c r="G89" s="69"/>
      <c r="H89" s="70">
        <f>SUM(H80,H82,H88)</f>
        <v>0</v>
      </c>
    </row>
    <row r="90" spans="2:8" s="47" customFormat="1" ht="12" customHeight="1">
      <c r="B90" s="57"/>
      <c r="C90" s="58"/>
      <c r="D90" s="59"/>
      <c r="E90" s="60"/>
      <c r="F90" s="60"/>
      <c r="G90" s="60"/>
      <c r="H90" s="60"/>
    </row>
    <row r="91" spans="2:8" s="71" customFormat="1" ht="12" customHeight="1">
      <c r="B91" s="72"/>
      <c r="C91" s="76"/>
      <c r="D91" s="74"/>
      <c r="E91" s="75"/>
      <c r="F91" s="75"/>
      <c r="G91" s="75"/>
      <c r="H91" s="75"/>
    </row>
    <row r="92" spans="2:8" s="71" customFormat="1" ht="12" customHeight="1">
      <c r="B92" s="72"/>
      <c r="C92" s="76"/>
      <c r="D92" s="74"/>
      <c r="E92" s="75"/>
      <c r="F92" s="75"/>
      <c r="G92" s="75"/>
      <c r="H92" s="75"/>
    </row>
    <row r="93" spans="2:8" s="71" customFormat="1" ht="12" customHeight="1">
      <c r="B93" s="72"/>
      <c r="C93" s="76"/>
      <c r="D93" s="74"/>
      <c r="E93" s="75"/>
      <c r="F93" s="75"/>
      <c r="G93" s="75"/>
      <c r="H93" s="75"/>
    </row>
    <row r="94" spans="2:8" s="71" customFormat="1" ht="12" customHeight="1">
      <c r="B94" s="72"/>
      <c r="C94" s="73"/>
      <c r="D94" s="74"/>
      <c r="E94" s="75"/>
      <c r="F94" s="75"/>
      <c r="G94" s="75"/>
      <c r="H94" s="75"/>
    </row>
  </sheetData>
  <sheetProtection/>
  <printOptions/>
  <pageMargins left="0.3937007874015748" right="0.3937007874015748" top="0.7874015748031497" bottom="0.7874015748031497" header="0" footer="0"/>
  <pageSetup fitToHeight="100" horizontalDpi="600" verticalDpi="600" orientation="landscape" paperSize="9" scale="94" r:id="rId1"/>
  <headerFooter alignWithMargins="0">
    <oddFooter>&amp;C   Strana &amp;P  z &amp;N</oddFooter>
  </headerFooter>
  <rowBreaks count="2" manualBreakCount="2">
    <brk id="34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Bluma Pavel</dc:creator>
  <cp:keywords/>
  <dc:description/>
  <cp:lastModifiedBy>Bluma Pavel</cp:lastModifiedBy>
  <cp:lastPrinted>2021-02-13T15:46:26Z</cp:lastPrinted>
  <dcterms:created xsi:type="dcterms:W3CDTF">2011-05-11T06:56:26Z</dcterms:created>
  <dcterms:modified xsi:type="dcterms:W3CDTF">2021-06-21T11:22:56Z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-118651694</vt:i4>
  </property>
  <property fmtid="{D5CDD505-2E9C-101B-9397-08002B2CF9AE}" pid="3" name="_EmailSubject">
    <vt:lpwstr>RICE - VV a rozpočty</vt:lpwstr>
  </property>
  <property fmtid="{D5CDD505-2E9C-101B-9397-08002B2CF9AE}" pid="4" name="_AuthorEmail">
    <vt:lpwstr>svarc@arcadisbp.cz</vt:lpwstr>
  </property>
  <property fmtid="{D5CDD505-2E9C-101B-9397-08002B2CF9AE}" pid="5" name="_AuthorEmailDisplayName">
    <vt:lpwstr>Svarc Vlastimil, ing.</vt:lpwstr>
  </property>
  <property fmtid="{D5CDD505-2E9C-101B-9397-08002B2CF9AE}" pid="6" name="_ReviewingToolsShownOnce">
    <vt:lpwstr/>
  </property>
</Properties>
</file>