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ozabal\Temp\Zakázky 2026-1\Smyrna\A S P E\Most u stadionu Tachov\Most u stadionu Tachov _ 260317\"/>
    </mc:Choice>
  </mc:AlternateContent>
  <bookViews>
    <workbookView xWindow="0" yWindow="0" windowWidth="0" windowHeight="0"/>
  </bookViews>
  <sheets>
    <sheet name="Rekapitulace" sheetId="8" r:id="rId1"/>
    <sheet name="SO 001" sheetId="2" r:id="rId2"/>
    <sheet name="SO 101" sheetId="3" r:id="rId3"/>
    <sheet name="SO 102" sheetId="4" r:id="rId4"/>
    <sheet name="SO 201" sheetId="5" r:id="rId5"/>
    <sheet name="SO 401" sheetId="6" r:id="rId6"/>
    <sheet name="VON" sheetId="7" r:id="rId7"/>
  </sheets>
  <calcPr/>
</workbook>
</file>

<file path=xl/calcChain.xml><?xml version="1.0" encoding="utf-8"?>
<calcChain xmlns="http://schemas.openxmlformats.org/spreadsheetml/2006/main">
  <c i="8" l="1" r="E15"/>
  <c r="D15"/>
  <c r="C15"/>
  <c r="E14"/>
  <c r="D14"/>
  <c r="C14"/>
  <c r="E13"/>
  <c r="D13"/>
  <c r="C13"/>
  <c r="E12"/>
  <c r="D12"/>
  <c r="C12"/>
  <c r="E11"/>
  <c r="D11"/>
  <c r="C11"/>
  <c r="E10"/>
  <c r="D10"/>
  <c r="C10"/>
  <c r="C7"/>
  <c r="C6"/>
  <c i="7" r="I3"/>
  <c r="I8"/>
  <c r="O36"/>
  <c r="I36"/>
  <c r="O33"/>
  <c r="I33"/>
  <c r="O30"/>
  <c r="I30"/>
  <c r="O27"/>
  <c r="I27"/>
  <c r="O24"/>
  <c r="I24"/>
  <c r="O21"/>
  <c r="I21"/>
  <c r="O18"/>
  <c r="I18"/>
  <c r="O15"/>
  <c r="I15"/>
  <c r="O12"/>
  <c r="I12"/>
  <c r="O9"/>
  <c r="I9"/>
  <c i="6" r="I3"/>
  <c r="I90"/>
  <c r="O91"/>
  <c r="I91"/>
  <c r="I39"/>
  <c r="O87"/>
  <c r="I87"/>
  <c r="O83"/>
  <c r="I83"/>
  <c r="O79"/>
  <c r="I79"/>
  <c r="O74"/>
  <c r="I74"/>
  <c r="O68"/>
  <c r="I68"/>
  <c r="O63"/>
  <c r="I63"/>
  <c r="O57"/>
  <c r="I57"/>
  <c r="O53"/>
  <c r="I53"/>
  <c r="O49"/>
  <c r="I49"/>
  <c r="O44"/>
  <c r="I44"/>
  <c r="O40"/>
  <c r="I40"/>
  <c r="I34"/>
  <c r="O35"/>
  <c r="I35"/>
  <c r="I16"/>
  <c r="O27"/>
  <c r="I27"/>
  <c r="O23"/>
  <c r="I23"/>
  <c r="O17"/>
  <c r="I17"/>
  <c r="I8"/>
  <c r="O13"/>
  <c r="I13"/>
  <c r="O9"/>
  <c r="I9"/>
  <c i="5" r="I3"/>
  <c r="I200"/>
  <c r="O221"/>
  <c r="I221"/>
  <c r="O217"/>
  <c r="I217"/>
  <c r="O213"/>
  <c r="I213"/>
  <c r="O209"/>
  <c r="I209"/>
  <c r="O205"/>
  <c r="I205"/>
  <c r="O201"/>
  <c r="I201"/>
  <c r="I183"/>
  <c r="O196"/>
  <c r="I196"/>
  <c r="O192"/>
  <c r="I192"/>
  <c r="O188"/>
  <c r="I188"/>
  <c r="O184"/>
  <c r="I184"/>
  <c r="I162"/>
  <c r="O179"/>
  <c r="I179"/>
  <c r="O175"/>
  <c r="I175"/>
  <c r="O171"/>
  <c r="I171"/>
  <c r="O167"/>
  <c r="I167"/>
  <c r="O163"/>
  <c r="I163"/>
  <c r="I153"/>
  <c r="O158"/>
  <c r="I158"/>
  <c r="O154"/>
  <c r="I154"/>
  <c r="I124"/>
  <c r="O149"/>
  <c r="I149"/>
  <c r="O145"/>
  <c r="I145"/>
  <c r="O141"/>
  <c r="I141"/>
  <c r="O137"/>
  <c r="I137"/>
  <c r="O133"/>
  <c r="I133"/>
  <c r="O129"/>
  <c r="I129"/>
  <c r="O125"/>
  <c r="I125"/>
  <c r="I103"/>
  <c r="O120"/>
  <c r="I120"/>
  <c r="O116"/>
  <c r="I116"/>
  <c r="O112"/>
  <c r="I112"/>
  <c r="O108"/>
  <c r="I108"/>
  <c r="O104"/>
  <c r="I104"/>
  <c r="I94"/>
  <c r="O99"/>
  <c r="I99"/>
  <c r="O95"/>
  <c r="I95"/>
  <c r="I19"/>
  <c r="O90"/>
  <c r="I90"/>
  <c r="O86"/>
  <c r="I86"/>
  <c r="O82"/>
  <c r="I82"/>
  <c r="O78"/>
  <c r="I78"/>
  <c r="O74"/>
  <c r="I74"/>
  <c r="O70"/>
  <c r="I70"/>
  <c r="O66"/>
  <c r="I66"/>
  <c r="O62"/>
  <c r="I62"/>
  <c r="O58"/>
  <c r="I58"/>
  <c r="O54"/>
  <c r="I54"/>
  <c r="O50"/>
  <c r="I50"/>
  <c r="O44"/>
  <c r="I44"/>
  <c r="O40"/>
  <c r="I40"/>
  <c r="O36"/>
  <c r="I36"/>
  <c r="O32"/>
  <c r="I32"/>
  <c r="O28"/>
  <c r="I28"/>
  <c r="O24"/>
  <c r="I24"/>
  <c r="O20"/>
  <c r="I20"/>
  <c r="I8"/>
  <c r="O15"/>
  <c r="I15"/>
  <c r="O9"/>
  <c r="I9"/>
  <c i="4" r="I3"/>
  <c r="I8"/>
  <c r="O9"/>
  <c r="I9"/>
  <c i="3" r="I3"/>
  <c r="I119"/>
  <c r="O172"/>
  <c r="I172"/>
  <c r="O168"/>
  <c r="I168"/>
  <c r="O164"/>
  <c r="I164"/>
  <c r="O160"/>
  <c r="I160"/>
  <c r="O156"/>
  <c r="I156"/>
  <c r="O148"/>
  <c r="I148"/>
  <c r="O144"/>
  <c r="I144"/>
  <c r="O140"/>
  <c r="I140"/>
  <c r="O136"/>
  <c r="I136"/>
  <c r="O132"/>
  <c r="I132"/>
  <c r="O128"/>
  <c r="I128"/>
  <c r="O124"/>
  <c r="I124"/>
  <c r="O120"/>
  <c r="I120"/>
  <c r="I90"/>
  <c r="O115"/>
  <c r="I115"/>
  <c r="O111"/>
  <c r="I111"/>
  <c r="O107"/>
  <c r="I107"/>
  <c r="O103"/>
  <c r="I103"/>
  <c r="O99"/>
  <c r="I99"/>
  <c r="O95"/>
  <c r="I95"/>
  <c r="O91"/>
  <c r="I91"/>
  <c r="I81"/>
  <c r="O86"/>
  <c r="I86"/>
  <c r="O82"/>
  <c r="I82"/>
  <c r="I23"/>
  <c r="O77"/>
  <c r="I77"/>
  <c r="O73"/>
  <c r="I73"/>
  <c r="O69"/>
  <c r="I69"/>
  <c r="O65"/>
  <c r="I65"/>
  <c r="O61"/>
  <c r="I61"/>
  <c r="O57"/>
  <c r="I57"/>
  <c r="O53"/>
  <c r="I53"/>
  <c r="O49"/>
  <c r="I49"/>
  <c r="O43"/>
  <c r="I43"/>
  <c r="O39"/>
  <c r="I39"/>
  <c r="O32"/>
  <c r="I32"/>
  <c r="O28"/>
  <c r="I28"/>
  <c r="O24"/>
  <c r="I24"/>
  <c r="I8"/>
  <c r="O19"/>
  <c r="I19"/>
  <c r="O13"/>
  <c r="I13"/>
  <c r="O9"/>
  <c r="I9"/>
  <c i="2" r="I3"/>
  <c r="I33"/>
  <c r="O42"/>
  <c r="I42"/>
  <c r="O38"/>
  <c r="I38"/>
  <c r="O34"/>
  <c r="I34"/>
  <c r="I20"/>
  <c r="O29"/>
  <c r="I29"/>
  <c r="O25"/>
  <c r="I25"/>
  <c r="O21"/>
  <c r="I21"/>
  <c r="I8"/>
  <c r="O13"/>
  <c r="I13"/>
  <c r="O9"/>
  <c r="I9"/>
</calcChain>
</file>

<file path=xl/sharedStrings.xml><?xml version="1.0" encoding="utf-8"?>
<sst xmlns="http://schemas.openxmlformats.org/spreadsheetml/2006/main">
  <si>
    <t>EstiCon</t>
  </si>
  <si>
    <t>Firma: VIN - VINCONSULT s.r.o.</t>
  </si>
  <si>
    <t>Rekapitulace ceny</t>
  </si>
  <si>
    <t>Stavba: 2025-0006 - Tachov - Pobřežní ulice, Most přes Mži v ř.km 91,340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</si>
  <si>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</si>
  <si>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</si>
  <si>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</si>
  <si>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</si>
  <si>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</si>
  <si>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</si>
  <si>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</si>
  <si>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001</t>
  </si>
  <si>
    <t>Demolice</t>
  </si>
  <si>
    <t>SO 101</t>
  </si>
  <si>
    <t>Komunikace</t>
  </si>
  <si>
    <t>SO 102</t>
  </si>
  <si>
    <t>Dopravně inženýrské opatření</t>
  </si>
  <si>
    <t>SO 201</t>
  </si>
  <si>
    <t>Most přes řeku Mži v ř.km 91,34</t>
  </si>
  <si>
    <t>SO 401</t>
  </si>
  <si>
    <t>Přeložka kabelů PRE</t>
  </si>
  <si>
    <t>VON</t>
  </si>
  <si>
    <t>Vedlejší a ostatní náklady</t>
  </si>
  <si>
    <t>Soupis prací objektu</t>
  </si>
  <si>
    <t>S</t>
  </si>
  <si>
    <t>Stavba:</t>
  </si>
  <si>
    <t>2025-0006</t>
  </si>
  <si>
    <t>Tachov - Pobřežní ulice, Most přes Mži v ř.km 91,340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</si>
  <si>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</si>
  <si>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</si>
  <si>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</si>
  <si>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</si>
  <si>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</si>
  <si>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</si>
  <si>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</si>
  <si>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</si>
  <si>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</si>
  <si>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</si>
  <si>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</si>
  <si>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</si>
  <si>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</si>
  <si>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</si>
  <si>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</si>
  <si>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</si>
  <si>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</si>
  <si>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014102</t>
  </si>
  <si>
    <t>a</t>
  </si>
  <si>
    <t>POPLATKY ZA SKLÁDKU</t>
  </si>
  <si>
    <t>T</t>
  </si>
  <si>
    <t>OTSKP ~ 2025</t>
  </si>
  <si>
    <t>PP</t>
  </si>
  <si>
    <t>kat. 17 01 01 - BETON</t>
  </si>
  <si>
    <t>VV</t>
  </si>
  <si>
    <t>dle pol. 96615: 22,8*2,4 = 54,720 [A]</t>
  </si>
  <si>
    <t>TS</t>
  </si>
  <si>
    <t>Položka zahrnuje:
- veškeré poplatky provozovateli skládky související s uložením odpadu na skládce.
Položka nezahrnuje:
- x</t>
  </si>
  <si>
    <t>b</t>
  </si>
  <si>
    <t>kat. 17 02 01 - DŘEVO</t>
  </si>
  <si>
    <t>dle pol. 11201 (odhad): 5*1,0*0,7 = 3,500 [A]</t>
  </si>
  <si>
    <t>dle pol. 11204 (odhad): 16*0,5*0,7 = 5,600 [B]</t>
  </si>
  <si>
    <t>dle pol. 96617: 3,078*0,7 = 2,155 [C]</t>
  </si>
  <si>
    <t>Celkové množství = 11,255</t>
  </si>
  <si>
    <t>1</t>
  </si>
  <si>
    <t>Zemní práce</t>
  </si>
  <si>
    <t>11120</t>
  </si>
  <si>
    <t/>
  </si>
  <si>
    <t>ODSTRANĚNÍ KŘOVIN</t>
  </si>
  <si>
    <t>M2</t>
  </si>
  <si>
    <t>vč. likvidace dřevní hmoty dle dispozic zhotovitele</t>
  </si>
  <si>
    <t>Přípravné práce - vyčištění prostoru smýcením křoví 80,0 = 80,000 [A]</t>
  </si>
  <si>
    <t>Položka zahrnuje:
- odstranění křovin a stromů do průměru 100 mm
- dopravu dřevin bez ohledu na vzdálenost
- spálení na hromadách nebo štěpkování
Položka nezahrnuje:
- x</t>
  </si>
  <si>
    <t>11201</t>
  </si>
  <si>
    <t>KÁCENÍ STROMŮ D KMENE DO 0,5M S ODSTRANĚNÍM PAŘEZŮ</t>
  </si>
  <si>
    <t>KUS</t>
  </si>
  <si>
    <t>vč. odvozu a uložení kmenů a silných větví do sběrny v Plané – Karlíně (IGRO, s.r.o.) Ostatní vč. likvidace dle dispozic zhotovitele.</t>
  </si>
  <si>
    <t>Přípravné práce - vyčištění prostoru kácením stromů s odstraněním pařezů - větší stromy D 0,3-0,5: 5 = 5,000 [A]</t>
  </si>
  <si>
    <t xml:space="preserve">Položka  zahrnuje:
- poražení stromu a osekání větví
- spálení větví na hromadách nebo štěpkování
- dopravu a uložení kmenů, případné další práce s nimi dle pokynů zadávací dokumentace
- vytrhání nebo vykopání pařezů
- veškeré zemní práce spojené s odstraněním pařezů
- dopravu a uložení pařezů, případně další práce s nimi dle pokynů zadávací dokumentace
- zásyp jam po pařezech
Položka nezahrnuje:
- x
Způsob měření:
- kácení stromů se měří v [ks] poražených stromů (průměr stromů se měří ve výšce 1,3m nad terénem)</t>
  </si>
  <si>
    <t>11204</t>
  </si>
  <si>
    <t>KÁCENÍ STROMŮ D KMENE DO 0,3M S ODSTRANĚNÍM PAŘEZŮ</t>
  </si>
  <si>
    <t>Přípravné práce - vyčištění prostoru kácením stromů s odstraněním pařezů - menší stromy D do 0,3: 16 = 16,000 [A]</t>
  </si>
  <si>
    <t>9</t>
  </si>
  <si>
    <t>Ostatní konstrukce a práce</t>
  </si>
  <si>
    <t>96615</t>
  </si>
  <si>
    <t>BOURÁNÍ KONSTRUKCÍ Z PROSTÉHO BETONU</t>
  </si>
  <si>
    <t>M3</t>
  </si>
  <si>
    <t>vč. odvozu a uložení na recyklační střediska stavebních odpadů v Tachově (AZC RECYKLACE ODPADU s.r.o., PELUMONA s.r.o., Autodoprava Kořínek, s.r.o.)</t>
  </si>
  <si>
    <t xml:space="preserve">Demolice betonových konstrukcí mostu - Opěry a křídla z prostého betonu výšky 3,0m  (odměřená plocha ze zaměření) (2,30+5,30)*3,0 = 22,800 [A]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</si>
  <si>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</si>
  <si>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96617</t>
  </si>
  <si>
    <t>BOURÁNÍ KONSTRUKCÍ ZE DŘEVA</t>
  </si>
  <si>
    <t>vč. odvozu a uložení do sběrny v Plané – Karlíně (IGRO, s.r.o.)</t>
  </si>
  <si>
    <t>Demontáž dřevěných konstrukcí mostu - mostovky z mostin 200x100 mm: 3,60*8,55*0,1 = 3,078 [A]</t>
  </si>
  <si>
    <t>96618</t>
  </si>
  <si>
    <t>BOURÁNÍ KONSTRUKCÍ KOVOVÝCH</t>
  </si>
  <si>
    <t>vč. odvozu a uložení do sběrného dvora dle dispozic zhotovitele, výzisk náleží objednateli!</t>
  </si>
  <si>
    <t xml:space="preserve">Demontáž ocelových konstrukcí mostu - </t>
  </si>
  <si>
    <t>- trubkového zábradlí hm. 100kg/m': 2*7,5*0,1 = 1,500 [B]</t>
  </si>
  <si>
    <t>- ocelových podélníků profil I 260, délky 8 m: 6*8,0*0,0419 = 2,011 [D]</t>
  </si>
  <si>
    <t xml:space="preserve">- příčníků  U 120, délky 3,0m: 5*3,0*0,0134 = 0,201 [E]</t>
  </si>
  <si>
    <t xml:space="preserve">- lemovacích profilů mostovky  U 120, délky 3,0m: 2*8,5*0,0134 = 0,228 [F]</t>
  </si>
  <si>
    <t>Celkové množství = 3,940</t>
  </si>
  <si>
    <t>Položka zahrnuje:
- rozebrání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</si>
  <si>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dle pol. 11352: 54,0*0,205 = 11,070 [A]</t>
  </si>
  <si>
    <t>c</t>
  </si>
  <si>
    <t>kat._x000d_
17 05 01 - ZEMINA_x000d_
17 05 04 - KAMENIVO</t>
  </si>
  <si>
    <t>dle pol. 11332: 23,70*2,1 = 49,770 [A]</t>
  </si>
  <si>
    <t>dle pol. 12273.a: 8,50*1,8 = 15,300 [B]</t>
  </si>
  <si>
    <t>Celkové množství = 65,070</t>
  </si>
  <si>
    <t>d</t>
  </si>
  <si>
    <t>kat. 17 03 02 - ŽIVICE</t>
  </si>
  <si>
    <t>dle pol. 11372: 10,85*2,4 = 26,040 [A]</t>
  </si>
  <si>
    <t>11332</t>
  </si>
  <si>
    <t>ODSTRANĚNÍ PODKLADŮ ZPEVNĚNÝCH PLOCH Z KAMENIVA NESTMELENÉHO</t>
  </si>
  <si>
    <t>Bourací práce - odtěžení podloží stáv. vozovky - v prům. tl. 300mm (výměna konstrukce vozovky) 79,0*0,30 = 23,700 [A]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</si>
  <si>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</si>
  <si>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11352</t>
  </si>
  <si>
    <t>ODSTRANĚNÍ CHODNÍKOVÝCH A SILNIČNÍCH OBRUBNÍKŮ BETONOVÝCH</t>
  </si>
  <si>
    <t>M</t>
  </si>
  <si>
    <t>Bourací práce - odstranění stáv. silničních obrub vč. bet. lože 54,0 = 54,000 [A]</t>
  </si>
  <si>
    <t>11372</t>
  </si>
  <si>
    <t>FRÉZOVÁNÍ ZPEVNĚNÝCH PLOCH ASFALTOVÝCH</t>
  </si>
  <si>
    <t>vč. odvozu a uložení na obalovně / recyklačním středisku s provozním zařízením pro použití / zpracování znovuzískané asfaltové směsi dle dispozic zhotovitele</t>
  </si>
  <si>
    <t xml:space="preserve">Bourací práce - frézování stáv. vozovky - </t>
  </si>
  <si>
    <t>- v prům. tl. 50mm (obnova krytu) 59,0*0,05 = 2,950 [B]</t>
  </si>
  <si>
    <t>- v prům. tl. 100mm (výměna konstrukce vozovky) 79,0*0,10 = 7,900 [C]</t>
  </si>
  <si>
    <t>Celkové množství = 10,850</t>
  </si>
  <si>
    <t>113764</t>
  </si>
  <si>
    <t>FRÉZOVÁNÍ DRÁŽKY PRŮŘEZU DO 400MM2 V ASFALTOVÉ VOZOVCE</t>
  </si>
  <si>
    <t>příprava drážky pro zálivku, vč. vyčištění drážky a likvidace odpadu (rozměry min. 12/25 mm)</t>
  </si>
  <si>
    <t>Nové konstrukce - napojení na stav - obrusná vrstva 16,6 = 16,600 [A]</t>
  </si>
  <si>
    <t>Položka zahrnuje:
- veškerou manipulaci s vybouranou sutí a s vybouranými hmotami vč. uložení na skládku.
Položka nezahrnuje:
- x</t>
  </si>
  <si>
    <t>12273</t>
  </si>
  <si>
    <t>ODKOPÁVKY A PROKOPÁVKY OBECNÉ TŘ. I</t>
  </si>
  <si>
    <t>vč. odvozu na recyklační středisko / trvalou skládku dle dispozic zhotovitele</t>
  </si>
  <si>
    <t>Zemní práce - výkopy pro realizaci komunikace 10,0 = 10,000 [A]</t>
  </si>
  <si>
    <t>Odpočet zpětně použitelného materiálu na zásypy -1,5 = -1,500 [B]</t>
  </si>
  <si>
    <t>Celkové množství = 8,500</t>
  </si>
  <si>
    <t xml:space="preserve"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</si>
  <si>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vč. uložení / ponechání v místě stavby, pro zpětné použití_x000d_
Hodnota celkového objemu odkopávek viz. pol. 12273.a.</t>
  </si>
  <si>
    <t>Zemní práce - výkopy pro realizaci komunikace - zpětně použitý materiál na dílčí zásypy (za obrubami ap.) 1,5 = 1,500 [A]</t>
  </si>
  <si>
    <t>17120</t>
  </si>
  <si>
    <t>ULOŽENÍ SYPANINY DO NÁSYPŮ A NA SKLÁDKY BEZ ZHUTNĚNÍ</t>
  </si>
  <si>
    <t>dle pol. 12273.a: 8,50 = 8,500 [A]</t>
  </si>
  <si>
    <t xml:space="preserve"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</si>
  <si>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17310</t>
  </si>
  <si>
    <t>ZEMNÍ KRAJNICE A DOSYPÁVKY SE ZHUTNĚNÍM</t>
  </si>
  <si>
    <t>Zemní práce - dílčí dosypávky a zásypy pro realizaci komunikace z vykopaného materiálu (za obrubami ap.) 1,5 = 1,500 [A]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</si>
  <si>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svahování, hutnění a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</si>
  <si>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18110</t>
  </si>
  <si>
    <t>ÚPRAVA PLÁNĚ SE ZHUTNĚNÍM V HORNINĚ TŘ. I</t>
  </si>
  <si>
    <t>Ostatní - Úprava pláně - Edef,2=45MPa (dle pol. 56354) 99,6 = 99,600 [A]</t>
  </si>
  <si>
    <t>Položka zahrnuje:
- úpravu pláně včetně vyrovnání výškových rozdílů. Míru zhutnění určuje projekt.
Položka nezahrnuje:
- x</t>
  </si>
  <si>
    <t>18130</t>
  </si>
  <si>
    <t>ÚPRAVA PLÁNĚ BEZ ZHUTNĚNÍ</t>
  </si>
  <si>
    <t>Ostatní - Příprava plochy pro ohumusování (dle pol. 18221A) 84,0 = 84,000 [A]</t>
  </si>
  <si>
    <t xml:space="preserve">Položka zahrnuje:
-  úpravu pláně včetně vyrovnání výškových rozdílů
Položka nezahrnuje:
- x</t>
  </si>
  <si>
    <t>18221A</t>
  </si>
  <si>
    <t>ROZPROSTŘENÍ NAKUPOVANÉ ORNICE VE SVAHU V TL. DO 0,10M</t>
  </si>
  <si>
    <t>částečně ve svahu</t>
  </si>
  <si>
    <t>Dokončující práce - ohumusování přilehlých ploch, za obrubami 84,0 = 84,000 [A]</t>
  </si>
  <si>
    <t>Položka zahrnuje:
- nákup a dopravu ornice
- rozprostření ornice v předepsané tloušťce ve svahu přes 1:5
Položka nezahrnuje:
- x</t>
  </si>
  <si>
    <t>18241</t>
  </si>
  <si>
    <t>ZALOŽENÍ TRÁVNÍKU RUČNÍM VÝSEVEM</t>
  </si>
  <si>
    <t>Ostatní - Zatravnění ohumusovaných ploch (dle pol. 18221A) 84,0 = 84,000 [A]</t>
  </si>
  <si>
    <t>Položka zahrnuje:
- dodání předepsané travní směsi, její výsev na ornici, zalévání, první pokosení, to vše bez ohledu na sklon terénu
Položka nezahrnuje:
- x</t>
  </si>
  <si>
    <t>18247</t>
  </si>
  <si>
    <t>OŠETŘOVÁNÍ TRÁVNÍKU</t>
  </si>
  <si>
    <t>Ostatní - Údržba zatravněných ploch do předání správci (dle pol. 18221A) 84,0 = 84,000 [A]</t>
  </si>
  <si>
    <t>Položka zahrnuje:
- pokosení se shrabáním, naložení shrabků na dopravní prostředek, s odvozem a se složením, to vše bez ohledu na sklon terénu
- nutné zalití a hnojení
Položka nezahrnuje:
- x</t>
  </si>
  <si>
    <t>2</t>
  </si>
  <si>
    <t>Základy</t>
  </si>
  <si>
    <t>21197</t>
  </si>
  <si>
    <t>OPLÁŠTĚNÍ ODVODŇOVACÍCH ŽEBER Z GEOTEXTILIE</t>
  </si>
  <si>
    <t>geotextilie min. 200 g/m2</t>
  </si>
  <si>
    <t>Nové konstrukce - podélná drenáž - opláštění geotextilií 23,5*1,8 = 42,300 [A]</t>
  </si>
  <si>
    <t>Položka zahrnuje:
- dodávku a uložení předepsané fólie včetně potřebných přesahů
- mimostaveništní a vnitrostaveništní dopravu 
Položka nezahrnuje:
- x
Způsob měření:
- přesahy se nezapočítávají do výměry</t>
  </si>
  <si>
    <t>21263</t>
  </si>
  <si>
    <t xml:space="preserve">TRATIVODY KOMPLET  Z TRUB Z PLAST HM DN DO 150MM</t>
  </si>
  <si>
    <t>výkop rýhy vykázán v rámci pol. celkových výkopů_x000d_
Trativod z částečně perforované drenážní trubky DN 150 a s výplní HDK fr. 16/32, vč. vyvední do vodoteče</t>
  </si>
  <si>
    <t>Nové konstrukce - podélná drenáž 23,5 = 23,500 [A]</t>
  </si>
  <si>
    <t>Položka zahrnuje:
 - platí pro kompletní konstrukce trativodů:
- výkop rýhy předepsaného tvaru v dané třídě těžitelnosti, výplň, zásyp trativodu včetně dopravy, uložení přebytečného materiálu, dodávky předepsaného materiálu pro výplň a zásyp
- zřízení spojovací vrstvy
- zřízení podkladu a lože trativodu z předepsaného materiálu
- dodávka a uložení trativodu předepsaného materiálu a profilu
- obsyp trativodu předepsaným materiálem
- ukončení trativodu zaústěním do potrubí nebo vodoteče, případně vybudování ukončujícího objektu (kapličky) dle VL
- veškerý materiál, výrobky a polotovary, včetně mimostaveništní a vnitrostaveništní dopravy
Položka nezahrnuje:
- opláštění z geotextilie, fólie</t>
  </si>
  <si>
    <t>5</t>
  </si>
  <si>
    <t>56334</t>
  </si>
  <si>
    <t>VOZOVKOVÉ VRSTVY ZE ŠTĚRKODRTI TL. DO 200MM</t>
  </si>
  <si>
    <t>ŠDA fr. 0/32 ; tl. 200mm</t>
  </si>
  <si>
    <t>Nové konstrukce - asfaltová vozovka 83,0 = 83,000 [A]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</si>
  <si>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</si>
  <si>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56354</t>
  </si>
  <si>
    <t>VOZOVKOVÉ VRSTVY Z MECH ZPEV ZEMINY TL. DO 200MM</t>
  </si>
  <si>
    <t>ŠDB (MZ) ; tl. min. 150mm_x000d_
Výměra vč. rozšíření podkladních vrstev pod obruby, rezervy na vyrovnání spádu komunikace a na příp. nerovnost podkladu celkem 20%.</t>
  </si>
  <si>
    <t>Nové konstrukce - asfaltová vozovka 83,0*1,2 = 99,600 [A]</t>
  </si>
  <si>
    <t>572121</t>
  </si>
  <si>
    <t>INFILTRAČNÍ POSTŘIK ASFALTOVÝ DO 1,0KG/M2</t>
  </si>
  <si>
    <t>PI ; 0,8 kg/m2_x000d_
POZN.: Položka bude čerpána pouze se souhlasem objednatele!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</si>
  <si>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</si>
  <si>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572213</t>
  </si>
  <si>
    <t>SPOJOVACÍ POSTŘIK Z EMULZE DO 0,5KG/M2</t>
  </si>
  <si>
    <t>PI-C ; 0,3 kg/m2</t>
  </si>
  <si>
    <t>Nové konstrukce - asfaltová vozovka (vč. obnovy povrchu) 83,0+59,0 = 142,000 [A]</t>
  </si>
  <si>
    <t>574A34</t>
  </si>
  <si>
    <t>ASFALTOVÝ BETON PRO OBRUSNÉ VRSTVY ACO 11+ TL. 40MM</t>
  </si>
  <si>
    <t>ACO 11+ 50/70 ; tl. 40mm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</si>
  <si>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</si>
  <si>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574E88</t>
  </si>
  <si>
    <t>ASFALTOVÝ BETON PRO PODKLADNÍ VRSTVY ACP 22+, 22S TL. 90MM</t>
  </si>
  <si>
    <t>58910</t>
  </si>
  <si>
    <t>VÝPLŇ SPAR ASFALTEM</t>
  </si>
  <si>
    <t>Bourací práce - napojení na stav - podkladní vrstva 9,7 = 9,700 [A]</t>
  </si>
  <si>
    <t>Položka zahrnuje: 
- dodávku předepsaného materiálu
- vyčištění a výplň spar tímto materiálem
Položka nezahrnuje:
- x</t>
  </si>
  <si>
    <t>914121</t>
  </si>
  <si>
    <t>DOPRAVNÍ ZNAČKY ZÁKLADNÍ VELIKOSTI OCELOVÉ TŘ RA1- DODÁVKA A MONTÁŽ</t>
  </si>
  <si>
    <t>Nové konstrukce - nové SDZ (P7+P8) 2 = 2,000 [A]</t>
  </si>
  <si>
    <t>Položka zahrnuje:
- dodávku a montáž značek v požadovaném provedení
Položka nezahrnuje:
- x</t>
  </si>
  <si>
    <t>914122</t>
  </si>
  <si>
    <t>DOPRAVNÍ ZNAČKY ZÁKLADNÍ VELIKOSTI OCELOVÉ TŘ RA1 - MONTÁŽ S PŘEMÍSTĚNÍM</t>
  </si>
  <si>
    <t>vč. vyzvednutí a dopravy ze skladu, předp. osazení na sloupky se značkami P7+P8 - bude čerpáno se souhasem objednatele!</t>
  </si>
  <si>
    <t>Nové konstrukce - zpětná montáž SDZ (IS15a+ev.č.) 2+2 = 4,000 [A]</t>
  </si>
  <si>
    <t>Položka zahrnuje:
- dopravu demontované značky z dočasné skládky
- osazení a montáž značky na místě určeném projektem
- nutnou opravu poškozených částí
Položka nezahrnuje:
- dodávku značky</t>
  </si>
  <si>
    <t>914123</t>
  </si>
  <si>
    <t>DOPRAVNÍ ZNAČKY ZÁKLADNÍ VELIKOSTI OCELOVÉ TŘ RA1 - DEMONTÁŽ</t>
  </si>
  <si>
    <t>vč. očištění, odvozu a uložení na sklad objednatele</t>
  </si>
  <si>
    <t>Bourací práce - Odstranění stáv. DZ (B1) 2 = 2,000 [A]</t>
  </si>
  <si>
    <t>Položka zahrnuje:
- odstranění, demontáž a odklizení materiálu s odvozem na předepsané místo
Položka nezahrnuje:
- x</t>
  </si>
  <si>
    <t>vč. očištění a uskladnění pro další použití, bude osazeno zpět</t>
  </si>
  <si>
    <t>Bourací práce - Odstranění stáv. SDZ (IS15a+ev.č.) 2+2 = 4,000 [A]</t>
  </si>
  <si>
    <t>914913</t>
  </si>
  <si>
    <t>SLOUPKY A STOJKY DZ Z OCEL TRUBEK ZABETON DEMONTÁŽ</t>
  </si>
  <si>
    <t>vč. očištění, odvozu a uložení použitelných kusů na sklad objednatele - dle pokynu objednatele, zbytek včetně likvidace dle dispozic zhotovitele (vč. poplatku za uložení) - malé mn.</t>
  </si>
  <si>
    <t>Bourací práce - Odstranění stáv. sloupku DZ 2+2 = 4,000 [A]</t>
  </si>
  <si>
    <t>914921</t>
  </si>
  <si>
    <t>SLOUPKY A STOJKY DOPRAVNÍCH ZNAČEK Z OCEL TRUBEK DO PATKY - DODÁVKA A MONTÁŽ</t>
  </si>
  <si>
    <t>Nové konstrukce - sloupky pro nové SDZ (P7+P8) 2 = 2,000 [A]</t>
  </si>
  <si>
    <t>Položka zahrnuje:
- sloupky
- upevňovací zařízení
- osazení (betonová patka, zemní práce)
Položka nezahrnuje:
- x</t>
  </si>
  <si>
    <t>916623</t>
  </si>
  <si>
    <t>VODÍCÍ STĚNY Z DÍLCŮ BETON - DEMONTÁŽ</t>
  </si>
  <si>
    <t>Bourací práce - Odstranění provizorní zábrany (vodící bet. stěna / svodidlo dl. 2m) 2*2,0 = 4,000 [A]</t>
  </si>
  <si>
    <t>Položka zahrnuje:
- dočasné prefabrikované vodící betonové stěny výšky max. 60cm
- odstranění, demontáž a odklizení zařízení s odvozem na předepsané místo.
Položka nezahrnuje:
- dočasné vodící stěny z prefabrikovaných betonových svodidel standardních výšek se vykazují v položkách 911**3.</t>
  </si>
  <si>
    <t>917224</t>
  </si>
  <si>
    <t>SILNIČNÍ A CHODNÍKOVÉ OBRUBY Z BETONOVÝCH OBRUBNÍKŮ ŠÍŘ 150MM</t>
  </si>
  <si>
    <t>do betonového lože s opěrou_x000d_
POZN.: V místě skluzu obruba zapuštěna na úroveň vozovky.</t>
  </si>
  <si>
    <t xml:space="preserve">Nové konstrukce - Silniční obrubník ABO 2-15 - </t>
  </si>
  <si>
    <t>- průběžný (nášlap +10) 250/150mm 36,0 = 36,000 [B]</t>
  </si>
  <si>
    <t>- přechodový 150/150-250mm (levý+pravý) - ks 3+3 = 6,000 [C]</t>
  </si>
  <si>
    <t>- zapuštěný (nášlap +0) 150/150mm 3,0 = 3,000 [D]</t>
  </si>
  <si>
    <t>Celkové množství = 45,000</t>
  </si>
  <si>
    <t>Položka zahrnuje:
- dodání a pokládku betonových obrubníků o rozměrech předepsaných zadávací dokumentací
- betonové lože i boční betonovou opěrku
Položka nezahrnuje:
- x</t>
  </si>
  <si>
    <t>919111</t>
  </si>
  <si>
    <t>ŘEZÁNÍ ASFALTOVÉHO KRYTU VOZOVEK TL DO 50MM</t>
  </si>
  <si>
    <t>zaříznutí hrany stávajícího asfaltu pro dobalení nové obrusné vrstvy (vč. dobourání a likvidace hrany po frézování)</t>
  </si>
  <si>
    <t>Bourací práce - napojení na stav - obrusná vrstva 16,6 = 16,600 [A]</t>
  </si>
  <si>
    <t>Položka zahrnuje:
- řezání vozovkové vrstvy v předepsané tloušťce
- spotřeba vody
Položka nezahrnuje:
- x</t>
  </si>
  <si>
    <t>919112</t>
  </si>
  <si>
    <t>ŘEZÁNÍ ASFALTOVÉHO KRYTU VOZOVEK TL DO 100MM</t>
  </si>
  <si>
    <t>931314</t>
  </si>
  <si>
    <t>TĚSNĚNÍ DILATAČ SPAR ASF ZÁLIVKOU PRŮŘ DO 400MM2</t>
  </si>
  <si>
    <t>zálivka spáry zálivkou za horka typu N2 vč. provedení adhezního nátěru ploch před aplikací zálivky (rozměry min. 12/25 mm)</t>
  </si>
  <si>
    <t>Položka zahrnuje:
- dodávku a osazení předepsaného materiálu
- očištění ploch spáry před úpravou
- očištění okolí spáry po úpravě
Položka nezahrnuje:
- těsnící profil</t>
  </si>
  <si>
    <t>935212</t>
  </si>
  <si>
    <t>PŘÍKOPOVÉ ŽLABY Z BETON TVÁRNIC ŠÍŘ DO 600MM DO BETONU TL 100MM</t>
  </si>
  <si>
    <t>do betonového lože</t>
  </si>
  <si>
    <t>Nové konstrukce - odvodňovací skluzy z betonových žlabovek š. 600mm 18,0 = 18,000 [A]</t>
  </si>
  <si>
    <t>Položka zahrnuje:
- dodávku a uložení příkopových tvárnic předepsaného rozměru a kvality
- dodání a rozprostření lože z předepsaného materiálu v předepsané kvalitěa v předepsané tloušťce
- veškerou manipulaci s materiálem, vnitrostaveništní i mimostaveništní dopravu
- ukončení, patky, spárování
Položka nezahrnuje:
- x
Způsob měření:
- měří se v metrech běžných délky osy žlabu</t>
  </si>
  <si>
    <t>935822</t>
  </si>
  <si>
    <t>ŽLABY A RIGOLY DLÁŽDĚNÉ Z KOSTEK VELKÝCH DO BETONU TL 100MM</t>
  </si>
  <si>
    <t>Nové konstrukce - nátoky na odvodňovací skluzy z velkých kostek 3,0 = 3,000 [A]</t>
  </si>
  <si>
    <t>Položka zahrnuje:
- dodání a uložení předepsaného dlažebního materiálu v požadované kvalitě do předepsaného tvaru a v předepsané šířce
- dodání a rozprostření lože z předepsaného materiálu v předepsané tloušťce a šířce
- úpravu napojení a ukončení
- vnitrostaveništní i mimostaveništní dopravu
- měří se vydlážděná plocha
Položka nezahrnuje:
- x</t>
  </si>
  <si>
    <t>02710</t>
  </si>
  <si>
    <t>POMOC PRÁCE ZŘÍZ NEBO ZAJIŠŤ OBJÍŽĎKY A PŘÍSTUP CESTY</t>
  </si>
  <si>
    <t>KPL</t>
  </si>
  <si>
    <t>DIO_x000d_
rekonstrukce v jedné stavebí sezóně, podrobnějí dle harmonogramu / nabídky zhotovitele_x000d_
položka zahrnuje_x000d_
- příp. aktualizaci návrhu DIO, dále projednání s DO a zajištění DIR_x000d_
- osazení DZ vč. příslušenství dle TP66, jeho pravidelná údržba vč. příp. dílčích posunů, výměn poškozených DZ / příslušenství a následná demontáž a odklizení DZ vč. příslušenství po ukončení platnosti_x000d_
- příp. řízení provozu proškolenými pracovníky_x000d_
- příp. dočasné zakrytí nebo úpravu stávajícího DZ v rozporu s DIO_x000d_
POZN.: Pro objízdnou trasu bude využívána komunikace kolem zimního stadionu, která je již dnes pro tento účel použita.</t>
  </si>
  <si>
    <t>Položka zahrnuje:
- veškeré náklady spojené se zřízením nebo zajištěním objížďky a přístupové cesty
Položka nezahrnuje:
- x</t>
  </si>
  <si>
    <t>kat.
17 05 01 - ZEMINA
17 05 04 - KAMENIVO</t>
  </si>
  <si>
    <t>dle pol. 12473: (174,40+49,688)*1,8 = 403,358 [A]</t>
  </si>
  <si>
    <t>dle pol. 13173: 596,40*1,8 = 1073,520 [B]</t>
  </si>
  <si>
    <t>Celkové množství = 1476,878</t>
  </si>
  <si>
    <t>02991</t>
  </si>
  <si>
    <t>OSTATNÍ POŽADAVKY - INFORMAČNÍ TABULE</t>
  </si>
  <si>
    <t>Nové konstrukce - Tabulka s letopočtem zhotovení otiskem do betonu 2 = 2,000 [A]</t>
  </si>
  <si>
    <t>Položka zahrnuje:
- dodání a osazení informačních tabulí v předepsaném provedení a množství s obsahem předepsaným zadavatelem
- veškeré nosné a upevňovací konstrukce
- základové konstrukce včetně nutných zemních prací
- demontáž a odvoz po skončení platnosti
- případně nutné opravy poškozených čátí během platnosti
Položka nezahrnuje:
- x</t>
  </si>
  <si>
    <t>113765</t>
  </si>
  <si>
    <t>FRÉZOVÁNÍ DRÁŽKY PRŮŘEZU DO 600MM2 V ASFALTOVÉ VOZOVCE</t>
  </si>
  <si>
    <t>příprava drážky pro zálivku, vč. vyčištění drážky a likvidace odpadu</t>
  </si>
  <si>
    <t>Nové konstrukce - těsnění spáry u říms - drážka 2*10,05 = 20,100 [A]</t>
  </si>
  <si>
    <t>11511</t>
  </si>
  <si>
    <t>ČERPÁNÍ VODY DO 500 L/MIN</t>
  </si>
  <si>
    <t>HOD</t>
  </si>
  <si>
    <t>provádění nad rámec položek zemních prací - čerpáno v rozsahu dle pokynů objednatele!</t>
  </si>
  <si>
    <t>Pomocné konstrukce - čerpání vody při zakládání - odhad: 2*500 = 1000,000 [A]</t>
  </si>
  <si>
    <t>Položka zahrnuje:
- čerpání vody na povrchu
- potrubí 
- pohotovost záložní čerpací soupravy
- zřízení čerpací jímky
- následná demontáž a likvidace těchto zařízení
Položka nezahrnuje:
- x</t>
  </si>
  <si>
    <t>11528</t>
  </si>
  <si>
    <t>PŘEV VOD NA POVRCHU POTR DN DO 1600MM NEBO ŽLAB R.O. DO 5,0M</t>
  </si>
  <si>
    <t>vč. přesunu potrubí v průběhu realizace pro provedení dlažeb_x000d_
potrubí ocel / plast / beton ; provedení z materiálu dle dispozic zhotovitele, konstrukce zajištění prostoru pod mostem bude odsouhlasena TDI</t>
  </si>
  <si>
    <t>Pomocné konstrukce - provizorní zatrubnění toku potrubím DN 1200 9,0+6,50+10,90 = 26,400 [A]</t>
  </si>
  <si>
    <t>Položka zahrnuje:
- převedení vody na povrchu
- zřízení, udržování a odstranění příslušného zařízení
Položka nezahrnuje:
- x
Způsob měření:
- převedení vody se uvádí buď průměrem potrubí (DN) nebo délkou rozvinutého obvodu žlabu (r.o.)</t>
  </si>
  <si>
    <t>12473</t>
  </si>
  <si>
    <t>VYKOPÁVKY PRO KORYTA VODOTEČÍ TŘ. I</t>
  </si>
  <si>
    <t>vč. odvozu na recyklační střediska stavebních odpadů v Tachově (AZC RECYKLACE ODPADU s.r.o., PELUMONA s.r.o., Autodoprava Kořínek, s.r.o.)</t>
  </si>
  <si>
    <t>Zemní práce - výkopy ve dně pro dlažbu v prům. tl. 0,5m (vč. výkopu pro prahy na koncích dlažby) 348,8*0,5 = 174,400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</si>
  <si>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- Položka nezahrnuje:
- uložení zeminy (na skládku, do násypu) ani poplatky za skládku, vykazují se v položce č.0141**</t>
  </si>
  <si>
    <t>Pomocné konstrukce - zrušení zemní hráze provizorního zatrubnění - dle pol. 17782: 49,688 = 49,688 [A]</t>
  </si>
  <si>
    <t>13173</t>
  </si>
  <si>
    <t>HLOUBENÍ JAM ZAPAŽ I NEPAŽ TŘ. I</t>
  </si>
  <si>
    <t>Zemní práce - výkopy pro založení mostu (z 3D modelu) 596,4 = 596,400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</si>
  <si>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</si>
  <si>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dle pol. 12473: 174,40+49,688 = 224,088 [A]</t>
  </si>
  <si>
    <t>dle pol. 13173: 596,40 = 596,400 [B]</t>
  </si>
  <si>
    <t>Celkové množství = 820,488</t>
  </si>
  <si>
    <t>17280</t>
  </si>
  <si>
    <t>ZŘÍZENÍ TĚSNĚNÍ Z NAKUPOVANÝCH MATERIÁLŮ</t>
  </si>
  <si>
    <t>Nové konstrukce - těsnící vrstva mezi křídly 2*0,8*4 = 6,400 [A]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</si>
  <si>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</si>
  <si>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17481</t>
  </si>
  <si>
    <t>ZÁSYP JAM A RÝH Z NAKUPOVANÝCH MATERIÁLŮ</t>
  </si>
  <si>
    <t>Nové konstrukce - zásyp za opěrou hutněný po vrstvách 0,3m 2*7,0*4,0 = 56,000 [A]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</si>
  <si>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</si>
  <si>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17482</t>
  </si>
  <si>
    <t>ZÁSYP JAM A RÝH Z NAKUPOVANÉ ZEMINY SE ZHUTNĚNÍM</t>
  </si>
  <si>
    <t>Nové konstrukce - zásyp stavební jámy 596,4-(26+20)*3,6 = 430,800 [A]</t>
  </si>
  <si>
    <t>Položka zahrnuje:
- položka se používá výhradně při nedostatku zemin na stavbě
- kompletní provedení zemní konstrukce vč. nákupu a dopravy předepsané kvality zeminy
- úprava ukládaného materiálu vlhčením, tříděním, promícháním nebo vysoušením, příp. jiné úpravy za účelem zlepšení jeho mech. vlastností
- hutnění i různé míry hutnění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udržování úložiště a jeho ochrana proti vodě
- odvedení nebo obvedení vody v okolí úložiště a v úložišti
- veškeré pomocné konstrukce umožňující provedení zemní konstrukce (příjezdy, sjezdy, nájezdy, lešení, podpěrné konstrukce, přemostění, zpevněné plochy, zakrytí a pod.)
Položka nezahrnuje:
- x</t>
  </si>
  <si>
    <t>17581</t>
  </si>
  <si>
    <t>OBSYP POTRUBÍ A OBJEKTŮ Z NAKUPOVANÝCH MATERIÁLŮ</t>
  </si>
  <si>
    <t>Nové konstrukce - ochranný obsyp opěr s drenážní funkcí (nad drenáží) 2*1,0*4 = 8,000 [A]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</si>
  <si>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 
Způsob měření:
- zemina vytlačená potrubím o DN 180mm se od kubatury obsypů neodečítá</t>
  </si>
  <si>
    <t>17782</t>
  </si>
  <si>
    <t>ZEMNÍ HRÁZKY Z NAKUPOVANÉ ZEMINY SE ZHUTNĚNÍM</t>
  </si>
  <si>
    <t>z nakupované jílovité zeminy</t>
  </si>
  <si>
    <t>Pomocné konstrukce - zemní hráz pro provizorní zatrubnění (10,5+16,0)*(2,50*1,50/2) = 49,688 [A]</t>
  </si>
  <si>
    <t>Položka zahrnuje:
- položka se používá výhradně při nedostatku zemin na stavbě
- kompletní provedení zemní konstrukce vč. nákupu a dopravy předepsané kvality zeminy
- úprava ukládaného materiálu vlhčením, tříděním, promícháním nebo vysoušením, příp. jiné úpravy za účelem zlepšení jeho mech. vlastností
- hutnění i různé míry hutnění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pomocné konstrukce umožňující provedení zemní konstrukce (příjezdy, sjezdy, nájezdy, lešení, podpěrné konstrukce, přemostění, zpevněné plochy, zakrytí a pod.)
Položka nezahrnuje:
- x</t>
  </si>
  <si>
    <t>Urovnání plochy pro ohumusování – příprava podkladu</t>
  </si>
  <si>
    <t>dle pol. 182*2A: 102,6+89,0 = 191,600 [A]</t>
  </si>
  <si>
    <t>18222A</t>
  </si>
  <si>
    <t>ROZPROSTŘENÍ NAKUPOVANÉ ORNICE VE SVAHU V TL. DO 0,15M</t>
  </si>
  <si>
    <t>Dokončující práce - Ohumusování svahů (s koef. půdorysné plochy 1,8) (16+13+15+13)*1,8 = 102,600 [A]</t>
  </si>
  <si>
    <t>18232A</t>
  </si>
  <si>
    <t>ROZPROSTŘENÍ NAKUPOVANÉ ORNICE V ROVINĚ V TL. DO 0,15 M</t>
  </si>
  <si>
    <t>Dokončující práce - Ohumusování plochy vedle mostu 20+23+16+30 = 89,000 [A]</t>
  </si>
  <si>
    <t>Údržba zatravněných ploch do předání správci</t>
  </si>
  <si>
    <t>184B14</t>
  </si>
  <si>
    <t>VYSAZOVÁNÍ STROMŮ LISTNATÝCH S BALEM OBVOD KMENE DO 14CM, PODCHOZÍ VÝŠ MIN 2,2M</t>
  </si>
  <si>
    <t>Dokončující práce - náhradní výsadba za vykácené stromy 5+16 = 21,000 [A]</t>
  </si>
  <si>
    <t xml:space="preserve">Položka zahrnuje:
-  dodávku projektem předepsaných  stromů
- hloubení jamek (min. rozměry pro stromy min. 1,5 násobek balu výpěstku) s event. výměnou půdy, s hnojením anorganickým hnojivem a přídavkem organického hnojiva min. 5kg pro stromy
- zálivku, kůly, chráničky ke stromům nebo ochrana stromů nátěrem a pod.
- položka zahrnuje veškerý materiál, výrobky a polotovary, včetně mimostaveništní a vnitrostaveništní dopravy (rovněž přesuny), včetně naložení a složení, případně s uložením
Položka nezahrnuje:
- x
Způsob měření:
- obvod kmene se měří ve výšce 1,00m nad zemí.</t>
  </si>
  <si>
    <t>272324</t>
  </si>
  <si>
    <t>ZÁKLADY ZE ŽELEZOBETONU DO C25/30</t>
  </si>
  <si>
    <t>beton C25/30 XA1 XC2_x000d_
vč. provedení izolačního nátěru (ALP + 2x ALN) na plochách v místech styku se zeminou / kamenivem a vč. příp. výplně a ošetření dilatačních / pracovních spár jednotlivých dílčích celků_x000d_
POZN.: Plocha izolačního nátěru (ALP + 2x ALN) = 55,4 m2.</t>
  </si>
  <si>
    <t>Nové konstrukce - základy (12,30+13,50)*0,60 = 15,480 [A]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</si>
  <si>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dodání a osazení výztuže</t>
  </si>
  <si>
    <t>272365</t>
  </si>
  <si>
    <t>VÝZTUŽ ZÁKLADŮ Z OCELI 10505, B500B</t>
  </si>
  <si>
    <t>ocel B500B</t>
  </si>
  <si>
    <t>Nové konstrukce - výztuž základů (120 kg/m3) (12,30+13,50)*0,60*0,12 = 1,858 [A]</t>
  </si>
  <si>
    <t>Položka:
-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
Položka nezahrnuje:
- x</t>
  </si>
  <si>
    <t>3</t>
  </si>
  <si>
    <t>Svislé konstrukce</t>
  </si>
  <si>
    <t>31131</t>
  </si>
  <si>
    <t>ZDI A STĚNY PODP A VOL Z PROST BET</t>
  </si>
  <si>
    <t>beton C8/10</t>
  </si>
  <si>
    <t>Nové konstrukce - podkladní beton pod drenáže 2*0,75*0,30*4,30 = 1,935 [A]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</si>
  <si>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</si>
  <si>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317325</t>
  </si>
  <si>
    <t>ŘÍMSY ZE ŽELEZOBETONU DO C30/37 (B37)</t>
  </si>
  <si>
    <t>beton C30/37 XD3 XF4_x000d_
vč. příp. provedení izolačního nátěru (ALP + 2x ALN) na plochách v místech styku se zeminou / kamenivem a vč. výplně a ošetření dilatačních / pracovních spár jednotlivých dílčích celků</t>
  </si>
  <si>
    <t>Nové konstrukce - římsy 0,281*(18,05+19,25) = 10,481 [A]</t>
  </si>
  <si>
    <t>317365</t>
  </si>
  <si>
    <t>VÝZTUŽ ŘÍMS Z OCELI 10505, B500B</t>
  </si>
  <si>
    <t>Nové konstrukce - výztuž říms (120 kg/m3) 0,281*(18,05+19,25)*0,12 = 1,258 [A]</t>
  </si>
  <si>
    <t>Položka zahrnuje:
-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
Položka nezahrnuje:
- x</t>
  </si>
  <si>
    <t>333325</t>
  </si>
  <si>
    <t>MOSTNÍ OPĚRY A KŘÍDLA ZE ŽELEZOVÉHO BETONU DO C30/37</t>
  </si>
  <si>
    <t>beton C30/37 XD1 XF3_x000d_
vč. provedení izolačního nátěru (ALP + 2x ALN) na plochách v místech styku se zeminou / kamenivem a vč. výplně a ošetření dilatačních / pracovních spár jednotlivých dílčích celků_x000d_
POZN.: Plocha izolačního nátěru (ALP + 2x ALN) = 94,1 m2.</t>
  </si>
  <si>
    <t>Nové konstrukce - opěry a křídla 35,53+0,158*(3,975+3,871+3,795+5,26) = 38,200 [A]</t>
  </si>
  <si>
    <t>333365</t>
  </si>
  <si>
    <t>VÝZTUŽ MOSTNÍCH OPĚR A KŘÍDEL Z OCELI 10505, B500B</t>
  </si>
  <si>
    <t>Nové konstrukce - výztuž opěr a křídel (150 kg/m3) (35,53+0,158*(3,975+3,871+3,795+5,26))*0,15 = 5,730 [A]</t>
  </si>
  <si>
    <t>4</t>
  </si>
  <si>
    <t>Vodorovné konstrukce</t>
  </si>
  <si>
    <t>421325</t>
  </si>
  <si>
    <t>MOSTNÍ NOSNÉ DESKOVÉ KONSTRUKCE ZE ŽELEZOBETONU C30/37</t>
  </si>
  <si>
    <t>beton C30/37 XD1 XF3_x000d_
vč. příp. provedení izolačního nátěru (ALP + 2x ALN) na plochách v místech styku se zeminou / kamenivem a vč. příp. výplně a ošetření dilatačních / pracovních spár jednotlivých dílčích celků</t>
  </si>
  <si>
    <t>Nové konstrukce - NK 24,88-0,158*(3,975+3,871+3,795+5,26) = 22,210 [A]</t>
  </si>
  <si>
    <t>421365</t>
  </si>
  <si>
    <t>VÝZTUŽ MOSTNÍ DESKOVÉ KONSTRUKCE Z OCELI 10505</t>
  </si>
  <si>
    <t>Nové konstrukce - výztuž NK (180 kg/m3) (24,88-0,158*(3,975+3,871+3,795+5,26))*0,18 = 3,998 [A]</t>
  </si>
  <si>
    <t>451311</t>
  </si>
  <si>
    <t>PODKL A VÝPLŇ VRSTVY Z PROST BET DO C8/10</t>
  </si>
  <si>
    <t>beton C8/10 X0</t>
  </si>
  <si>
    <t>Nové konstrukce - Podkladní beton tl. 100mm (13,50+26,20*0,20+12,30+23,70*0,20)*0,10 = 3,578 [A]</t>
  </si>
  <si>
    <t>45138A</t>
  </si>
  <si>
    <t>PODKL VRSTVY ZE ŽELEZOBET DO C20/25 VČET VÝZTUŽE</t>
  </si>
  <si>
    <t>beton C20/25n XF3_x000d_
vč. jedné vrstvy KARI sítě 8/100/100</t>
  </si>
  <si>
    <t>Nové konstrukce - podkladní beton dlažby tl. 100mm v korytě toku (dl. ve svahu s koef. půdorysné plochy 20%) (143,0+(2*12+135+12,5)*1,20)*0,1 = 34,880 [A]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</si>
  <si>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
- zhotovení nepropustného, mrazuvzdorného betonu a betonu požadované trvanlivosti a vlastností
- užití potřebných přísad a technologií výroby betonu
- zřízení pracovních a dilatačních spar, včetně potřebných úprav, výplně, vložek, opracování, očištění a ošetření
- bednění  požadovaných  konstr. (i ztracené) s úpravou  dle požadované  kvality povrchu betonu
- vytvoření kotevních čel, kapes, nálitků, a sedel
- zřízení  všech  požadovaných  otvorů, kapes, výklenků, prostupů, dutin, drážek a pod., vč. ztížení práce a úprav  kolem nich
- úpravy pro osazení výztuže, doplňkových konstrukcí a vybavení
- úpravy povrchu pro položení požadované izolace, povlaků a nátěrů, případně vyspravení
- nátěry zabraňující soudržnost betonu a bednění
- výplň, těsnění  a tmelení spar a spojů
- opatření  povrchů  betonu  izolací  proti zemní vlhkosti v částech, kde přijdou do styku se zeminou nebo kamenivem
- dodání betonářské výztuže v požadované kvalitě, stříhání, řezání, ohýbání a spojování do všech požadovaných tvarů (vč. armakošů) a uložení s požadovaným zajištěním polohy a krytí výztuže betonem
- veškeré svary nebo jiné spoje výztuže
- pomocné konstrukce a práce pro osazení a upevnění výztuže
- úpravy výztuže pro osazení doplňkových konstrukcí
- veškerá opatření pro zajištění soudržnosti výztuže a betonu
- povrchovou antikorozní úpravu výztuže
- separaci výztuže
- úpravy pro osazení zařízení ochrany konstrukce proti vlivu bludných proudů
Položka nezahrnuje:
- x</t>
  </si>
  <si>
    <t>45160</t>
  </si>
  <si>
    <t>PODKL A VÝPLŇ VRSTVY Z MEZEROVITÉHO BETONU</t>
  </si>
  <si>
    <t>Nové konstrukce - zásyp za opěrou mezi křídly z výplňového betonu 2*3,7*4,0 = 29,600 [A]</t>
  </si>
  <si>
    <t>Položka zahrnuje:
 - dodávku mezerovitého betonu a jeho uložení se zhutněním
- včetně mimostaveništní a vnitrostaveništní dopravy (rovněž přesuny)
Položka nezahrnuje:
- x</t>
  </si>
  <si>
    <t>465512</t>
  </si>
  <si>
    <t>DLAŽBY Z LOMOVÉHO KAMENE NA MC</t>
  </si>
  <si>
    <t>Nové konstrukce - dlažba tl. 200mm v korytě toku (dl. ve svahu s koef. půdorysné plochy 1,2) (143,0+(2*12+135+12,5)*1,20)*0,2 = 69,760 [A]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</si>
  <si>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Položka nezahrnuje:
- podklad pod dlažbu, vykazuje se samostatně položkami SD 45</t>
  </si>
  <si>
    <t>467314</t>
  </si>
  <si>
    <t>STUPNĚ A PRAHY VODNÍCH KORYT Z PROSTÉHO BETONU C25/30</t>
  </si>
  <si>
    <t>beton C25/30 XF3</t>
  </si>
  <si>
    <t>Nové konstrukce - zakončovací betonový práh dlažby 0,80*0,50*(9,0+10,50+2*2*1,0) = 9,400 [A]</t>
  </si>
  <si>
    <t xml:space="preserve">Položka zahrnuje:
- nutné zemní práce (hloubení rýh apod.)
- dodání  čerstvého  betonu  (betonové  směsi)  požadované  kvality,  jeho  uložení  do požadovaného tvaru při jakékoliv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doplňkových konstrukcí a vybavení,
- úpravy povrchu pro položení požadované izolace, povlaků a nátěrů, případně vyspravení,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
Položka nezahrnuje:
- x</t>
  </si>
  <si>
    <t>Nové konstrukce - asfaltová vozovka 4,0*10,2 = 40,800 [A]</t>
  </si>
  <si>
    <t>575C53</t>
  </si>
  <si>
    <t>LITÝ ASFALT MA IV (OCHRANA MOSTNÍ IZOLACE) 11 TL. 40MM</t>
  </si>
  <si>
    <t>MA11 IV (LAS IV) tl. 40mm</t>
  </si>
  <si>
    <t>Nové konstrukce - asfaltová vozovka - ochrana izolace 4,0*10,2 = 40,800 [A]</t>
  </si>
  <si>
    <t>7</t>
  </si>
  <si>
    <t>Přidružená stavební výroba</t>
  </si>
  <si>
    <t>711432</t>
  </si>
  <si>
    <t>IZOLACE MOSTOVEK POD ŘÍMSOU ASFALTOVÝMI PÁSY</t>
  </si>
  <si>
    <t>Nové konstrukce - izolace po římsami (0,75+0,75)*10,2 = 15,300 [A]</t>
  </si>
  <si>
    <t xml:space="preserve">Položka zahrnuje: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lepenku s hliníkovou vložkou, litý asfalt, asfaltový beton</t>
  </si>
  <si>
    <t>711442</t>
  </si>
  <si>
    <t>IZOLACE MOSTOVEK CELOPLOŠNÁ ASFALTOVÝMI PÁSY S PEČETÍCÍ VRSTVOU</t>
  </si>
  <si>
    <t>vč. přípravy podkladu</t>
  </si>
  <si>
    <t>Nové konstrukce - izolace NK 5,0*10,2+2*(0,50+0,30)*4,3 = 57,880 [A]</t>
  </si>
  <si>
    <t xml:space="preserve">Položka zahrnuje:
- izolace rámových konstrukcí (mosty, propusty, kolektory)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litý asfalt, asfaltový beton</t>
  </si>
  <si>
    <t>711509</t>
  </si>
  <si>
    <t>OCHRANA IZOLACE NA POVRCHU TEXTILIÍ</t>
  </si>
  <si>
    <t>Nové konstrukce - ochrana nátěru proti zemní vlhkosti na rubu konstrukce 12,96+9,5+11,35+10,3+12,2+2+11,7+2 = 72,010 [A]</t>
  </si>
  <si>
    <t>Položka zahrnuje:
- dodání předepsaného ochranného materiálu
- zřízení ochrany izolace
Položka nezahrnuje:
- x</t>
  </si>
  <si>
    <t>78382</t>
  </si>
  <si>
    <t>NÁTĚRY BETON KONSTR TYP S2 (OS-B)</t>
  </si>
  <si>
    <t>Nové konstrukce - ochranný nátěr říms (1,0+0,2)*(18,05+19,05) = 44,520 [A]</t>
  </si>
  <si>
    <t>Položka zahrnuje:
- kompletní povlaky (i různobarevné)
- úprava podkladu (odmaštění, odstranění starých nátěrů a nečistot) a jeho vyspravení
- provedení nátěru předepsaným postupem a splnění všech požadavků daných technologickým předpisem
Položka nezahrnuje:
- x</t>
  </si>
  <si>
    <t>78383</t>
  </si>
  <si>
    <t>NÁTĚRY BETON KONSTR TYP S4 (OS-C)</t>
  </si>
  <si>
    <t>Nové konstrukce - odrazná hrana říms (TKP 31 dle VL4) 0,4*(18,05+19,25) = 14,920 [A]</t>
  </si>
  <si>
    <t>8</t>
  </si>
  <si>
    <t>Potrubí</t>
  </si>
  <si>
    <t>87433.R</t>
  </si>
  <si>
    <t>SYSTÉMOVÝ PROSTUP OPĚROU PRO VYVEDENÍ DRENÁŽE</t>
  </si>
  <si>
    <t>Nové konstrukce - prostup opěrami vč. napojení na drenáž 2 = 2,000 [A]</t>
  </si>
  <si>
    <t>875332</t>
  </si>
  <si>
    <t>POTRUBÍ DREN Z TRUB PLAST DN DO 150MM DĚROVANÝCH</t>
  </si>
  <si>
    <t>Nové konstrukce - odvodnění rubu opěr drenážním potrubím DN 150 (perf. 220st.) 2*4,30 = 8,600 [A]</t>
  </si>
  <si>
    <t xml:space="preserve"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x</t>
  </si>
  <si>
    <t>87633</t>
  </si>
  <si>
    <t>CHRÁNIČKY Z TRUB PLASTOVÝCH DN DO 150MM</t>
  </si>
  <si>
    <t>Nové konstrukce - chráničky DN 110 v římsách 2*(18,05+19,25) = 74,600 [A]</t>
  </si>
  <si>
    <t xml:space="preserve"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včetně případně předepsaného utěsnění konců chrániček
- položky platí pro práce prováděné v prostoru zapaženém i nezapaženém a i v kolektorech, chráničkách
Položka nezahrnuje:
- x</t>
  </si>
  <si>
    <t>89952</t>
  </si>
  <si>
    <t>OBETONOVÁNÍ POTRUBÍ Z PROSTÉHO BETONU</t>
  </si>
  <si>
    <t>Nové konstrukce - obetonování drenáže drenážním betonem 2*0,3*0,3*4,3 = 0,774 [A]</t>
  </si>
  <si>
    <t xml:space="preserve">Položka zahrnuje:
- dodání čerstvého betonu (betonové směsi) požadované kvality, jeho uložení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požadovaných konstr. (i ztracené) s úpravou dle požadované  kvality povrchu betonu, včetně odbedňovacích a odskružovacích prostředků,
- podpěrné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všech požadovaných otvorů, kapes, výklenků, prostupů, dutin, drážek a pod., vč. ztížení práce a úprav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a tmelení spar a spojů,
- opatření povrchů betonu izolací proti zemní vlhkosti v částech, kde přijdou do styku se zeminou nebo kamenivem,
- případné zřízení spojovací vrstvy u základů,
- úpravy pro osazení zařízení ochrany konstrukce proti vlivu bludných proudů
Položka nezahrnuje:
- x</t>
  </si>
  <si>
    <t>9112B1</t>
  </si>
  <si>
    <t>ZÁBRADLÍ MOSTNÍ SE SVISLOU VÝPLNÍ - DODÁVKA A MONTÁŽ</t>
  </si>
  <si>
    <t>výšky 1,10m, sloupky kotvené na chemické kotvy, ve vzd. 1,56m</t>
  </si>
  <si>
    <t>Nové konstrukce - mostní zábradlí 18,05+19,25 = 37,300 [A]</t>
  </si>
  <si>
    <t>Položka zahrnuje:
- kompletní dodávku všech dílů zábradlí včetně předepsané povrchové úpravy
- montáž a osazení zábradlí včetně kotvení dle zadávací dokumentace, t.j. kotevní desky, případné nivelační hmoty pod kotevní desky, kotvy a spojovací materiál, vrty a zálivku
Položka nezahrnuje:
- x</t>
  </si>
  <si>
    <t>931315</t>
  </si>
  <si>
    <t>TĚSNĚNÍ DILATAČ SPAR ASF ZÁLIVKOU PRŮŘ DO 600MM2</t>
  </si>
  <si>
    <t>zálivka spáry zálivkou za horka typu N2 vč. provedení adhezního nátěru ploch před aplikací zálivky</t>
  </si>
  <si>
    <t>Nové konstrukce - těsnění spáry u říms - zálivka 2*10,05 = 20,100 [A]</t>
  </si>
  <si>
    <t>93135</t>
  </si>
  <si>
    <t>TĚSNĚNÍ DILATAČ SPAR PRYŽ PÁSKOU NEBO KRUH PROFILEM</t>
  </si>
  <si>
    <t>Nové konstrukce - těsnění spáry u říms - předtěsnění 2*10,05 = 20,100 [A]</t>
  </si>
  <si>
    <t>Položka zahrnuje:
- dodávku a osazení předepsaného materiálu
- očištění ploch spáry před úpravou
- očištění okolí spáry po úpravě
Položka nezahrnuje:
- x</t>
  </si>
  <si>
    <t>93650</t>
  </si>
  <si>
    <t>DROBNÉ DOPLŇK KONSTR KOVOVÉ</t>
  </si>
  <si>
    <t>KG</t>
  </si>
  <si>
    <t>OTSKP ~ 2024</t>
  </si>
  <si>
    <t>Nové konsrukce - ukončovací profil T90 (do 15kg/m) - viz detail 2*4,3*15 = 129,000 [A]</t>
  </si>
  <si>
    <t xml:space="preserve">Položka zahrnuje:
- dílenská dokumentace, včetně technologického předpisu spojování
- dodání  materiálu  v požadované kvalitě a výroba konstrukce i dílenská (včetně  pomůcek,  přípravků a prostředků pro výrobu) bez ohledu na náročnost a její hmotnost, dílenská montáž
- dodání spojovacího materiálu
- zřízení  montážních  a  dilatačních  spojů,  spar, včetně potřebných úprav, vložek, opracování, očištění a ošetření
- podpěr. konstr. a lešení všech druhů pro montáž konstrukcí i doplňkových, včetně požadovaných otvorů, ochranných a bezpečnostních opatření a základů pro tyto konstrukce a lešení
- jakákoliv doprava a manipulace dílců  a  montážních  sestav,  včetně  dopravy konstrukce z výrobny na stavbu
- montáž konstrukce na staveništi, včetně montážních prostředků a pomůcek a zednických výpomocí
- montážní dokumentace včetně technologického předpisu montáže
- výplň, těsnění a tmelení spar a spojů
- čištění konstrukce a odstranění všech vrubů (vrypy, otlačeniny a pod.)
- veškeré druhy opracování povrchů, včetně úprav pod nátěry a pod izolaci
- veškeré druhy dílenských základů a základních nátěrů a povlaků
- všechny druhy ocelového kotvení
- dílenskou přejímku a montážní prohlídku, včetně požadovaných dokladů
- zřízení kotevních otvorů nebo jam, nejsou-li částí jiné konstrukce, jejich úpravy, očištění a ošetření
- osazení kotvení nebo přímo částí konstrukce do podpůrné konstrukce nebo do zeminy
- výplň kotevních otvorů  (příp.  podlití  patních  desek)  maltou,  betonem  nebo  jinou speciální hmotou, vyplnění jam zeminou
- ošetření kotevní oblasti proti vzniku trhlin, vlivu povětrnosti a pod.
- osazení nivelačních značek, včetně jejich zaměření, označení znakem výrobce a vyznačení letopočtu
- veškeré druhy protikorozní ochrany a nátěry konstrukcí (pokud je předepsáno v dokumentaci pro zadání stavby)
- žárové zinkování ponorem nebo žárové stříkání (metalizace) kovem (pokud je předepsáno v dokumentaci pro zadání stavby)
- zvláštní spojovací prostředky, rozebíratelnost konstrukce (pokud je předepsáno v dokumentaci pro zadání stavby)
- osazení měřících zařízení a úpravy pro ně (pokud je předepsáno v dokumentaci pro zadání stavby)
- ochranná opatření před účinky bludných proudů (pokud je předepsáno v dokumentaci pro zadání stavby)
- ochranu před přepětím (pokud je předepsáno v dokumentaci pro zadání stavby)
Položka nezahrnuje:
- x</t>
  </si>
  <si>
    <t>94490</t>
  </si>
  <si>
    <t>OCHRANNÁ KONSTRUKCE</t>
  </si>
  <si>
    <t>POZN.: Položka bude čerpána se souhlasem a v rozsahu dle požadavku objednatele!</t>
  </si>
  <si>
    <t>Pomocné konstrukce - Ochranná konstrukce zabraňující znečištění vodního toku 10,0*12,0 = 120,000 [A]</t>
  </si>
  <si>
    <t>Položka zahrnuje:
- dovoz, montáž, údržbu, opotřebení (nájemné), demontáž, konzervaci, odvoz
Položka nezahrnuje:
- x</t>
  </si>
  <si>
    <t>94890</t>
  </si>
  <si>
    <t>PODPĚRNÉ SKRUŽE - ZŘÍZENÍ A ODSTRANĚNÍ</t>
  </si>
  <si>
    <t>M3OP</t>
  </si>
  <si>
    <t>POZN.: Položka vykázána nad rámec pol. 421325 z důvodu založení v korytě vodního toku a menšího rozsahu konstrukce.</t>
  </si>
  <si>
    <t>Pomocné konstrukce - NK - skruž 5,5*2,0*9,0 = 99,000 [A]</t>
  </si>
  <si>
    <t>dle pol. 13273: 3,8*1,8 = 6,840 [A]</t>
  </si>
  <si>
    <t>02911</t>
  </si>
  <si>
    <t>OSTATNÍ POŽADAVKY - ZEMĚMĚŘICKÉ ZAMĚŘENÍ</t>
  </si>
  <si>
    <t>zaměření dotčeného úseku kabelové trasy - 60m</t>
  </si>
  <si>
    <t>Položka zahrnuje:
- veškeré náklady spojené s objednatelem požadovanými pracemi
Položka nezahrnuje:
- x</t>
  </si>
  <si>
    <t>13273</t>
  </si>
  <si>
    <t>HLOUBENÍ RÝH ŠÍŘ DO 2M PAŽ I NEPAŽ TŘ. I</t>
  </si>
  <si>
    <t>vč. odvozu přebytku výkopku (3,8m3) na recyklační střediska stavebních odpadů v Tachově (AZC RECYKLACE ODPADU s.r.o., PELUMONA s.r.o., Autodoprava Kořínek, s.r.o.)_x000d_
POZN.: Definitivní úprava povrchů bude provedena v rámci stavebních úprav. Stavební úpravy nejsou předmětem této části projektové dokumentace. Kácení stromů nebo keřů je řešeno v rámci stavební části projektu</t>
  </si>
  <si>
    <t xml:space="preserve">- kabelová trasa terén 0,5x1,2m </t>
  </si>
  <si>
    <t xml:space="preserve">(délka provisorní trasy 26m, délka definitivní trasy 12m), </t>
  </si>
  <si>
    <t>CELKEM: (0,5x1,2x26)+(0,5x1,2x12) = 22,8m3 22,8 = 22,800 [C]</t>
  </si>
  <si>
    <t>dle pol. 13273: 3,8 = 3,800 [A]</t>
  </si>
  <si>
    <t>17411</t>
  </si>
  <si>
    <t>ZÁSYP JAM A RÝH ZEMINOU SE ZHUTNĚNÍM</t>
  </si>
  <si>
    <t>POZN.: Definitivní úprava povrchů bude provedena v rámci stavebních úprav. Stavební úpravy nejsou předmětem této části projektové dokumentace. Kácení stromů nebo keřů je řešeno v rámci stavební části projektu</t>
  </si>
  <si>
    <t xml:space="preserve">Zásyp kabelové trasy: </t>
  </si>
  <si>
    <t>CELKEM: (0,5x1,2x26)+(0,5x1,2x12) = 22,8m3 s odpočtem ŠP 22,8-3,8 = 19,000 [D]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</si>
  <si>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</si>
  <si>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45157</t>
  </si>
  <si>
    <t>PODKLADNÍ A VÝPLŇOVÉ VRSTVY Z KAMENIVA TĚŽENÉHO</t>
  </si>
  <si>
    <t>pískové lože pro uložení kabelu do výkopu délky 26m + 12m 3,8 = 3,800 [A]</t>
  </si>
  <si>
    <t>Položka zahrnuje:
- dodávku předepsaného kameniva
- mimostaveništní a vnitrostaveništní dopravu a jeho uložení
- není-li v zadávací dokumentaci uvedeno jinak, jedná se o nakupovaný materiál
Položka nezahrnuje:
- x</t>
  </si>
  <si>
    <t>702312</t>
  </si>
  <si>
    <t>ZAKRYTÍ KABELŮ VÝSTRAŽNOU FÓLIÍ ŠÍŘKY PŘES 20 DO 40 CM</t>
  </si>
  <si>
    <t>délka výkopu 26m + 12m 38 = 38,000 [A]</t>
  </si>
  <si>
    <t>1. Položka obsahuje:
 – dodávku a montáž fólie
 – přípravu podkladu pro osazení
2. Položka neobsahuje:
 X
3. Způsob měření:
Měří se metr délkový.</t>
  </si>
  <si>
    <t>703123</t>
  </si>
  <si>
    <t>KABELOVÝ ROŠT/LÁVKA NOSNÝ NEREZOVÝ VČETNĚ UPEVNĚNÍ A PŘÍSLUŠENSTVÍ SVĚTLÉ ŠÍŘKY PŘES 250 DO 400 MM</t>
  </si>
  <si>
    <t>Provisorní kabelová lávka přes řeku Mži 14 = 14,000 [A]</t>
  </si>
  <si>
    <t xml:space="preserve">(převedení kabelů provisorní přeložky) </t>
  </si>
  <si>
    <t>1. Položka obsahuje:
 – kompletní montáž, rozměření, upevnění, sváření, řezání, spojování a pod. 
 – veškerý spojovací a montážní materiál vč. upevňovacího materiálu ( stojky, držáky, konzoly apod.)
 – elektrické pospojování
 – pomocné mechanismy a nátěr
2. Položka neobsahuje:
 – víko a kabelové příchytky
3. Způsob měření:
Měří se metr délkový.</t>
  </si>
  <si>
    <t>703323</t>
  </si>
  <si>
    <t>KRYT K NOSNÉMU ŽLABU/ROŠTU NEREZOVÝ VČETNĚ UPEVNĚNÍ A PŘÍSLUŠENSTVÍ SVĚTLÉ ŠÍŘKY PŘES 250 DO 400 MM</t>
  </si>
  <si>
    <t>Zakrytí provisorní kabelové lávky 14 = 14,000 [A]</t>
  </si>
  <si>
    <t>1. Položka obsahuje:
 – kompletní montáž, rozměření, upevnění, řezání, spojování a pod. 
 – veškerý spojovací a montážní materiál vč. upevňovacího materiálu ( držáky apod.)
 – pomocné mechanismy
2. Položka neobsahuje:
 X
3. Způsob měření:
Měří se metr délkový.</t>
  </si>
  <si>
    <t>741911</t>
  </si>
  <si>
    <t>UZEMŇOVACÍ VODIČ V ZEMI FEZN DO 120 MM2</t>
  </si>
  <si>
    <t>Zemnící pásek FeZn 30x4 mm - 40m 40 = 40,000 [A]</t>
  </si>
  <si>
    <t>1. Položka obsahuje:
 – přípravu podkladu pro osazení
 – měření, dělení, spojování, tvarování
 – ochranný nátěr spojů a při průchodu vodiče nad terén apod. dle příslušných norem
2. Položka neobsahuje:
 – zemní práce
 – ochranu vodiče - chráničky apod.
3. Způsob měření:
Měří se metr délkový.</t>
  </si>
  <si>
    <t>742573</t>
  </si>
  <si>
    <t>KABEL VN - JEDNOŽÍLOVÝ, 22-AXEKVC(V)E(Y) OD 185 DO 300 MM2</t>
  </si>
  <si>
    <t xml:space="preserve">kabel AXEKVCEY 1x185/25  22kV - provisorní - 46m 46 = 46,000 [A]</t>
  </si>
  <si>
    <t xml:space="preserve">kabel AXEKVCEY 1x185/25  22kV - definitivní - 38m 38 = 38,000 [B]</t>
  </si>
  <si>
    <t>Celkové množství = 84,000</t>
  </si>
  <si>
    <t>1. Položka obsahuje:
 – manipulace a uložení kabelu (do země, chráničky, kanálu, na rošty, na TV a pod.)
2. Položka neobsahuje:
 – příchytky, spojky, koncovky, chráničky apod.
3. Způsob měření:
Měří se metr délkový.</t>
  </si>
  <si>
    <t>742823</t>
  </si>
  <si>
    <t>KABELOVÁ SPOJKA VN, SADA TŘÍ ŽIL NEBO TŘÍŽÍLOVÁ PRO KABELY PŘES 6 KV OD 185 DO 300 MM2</t>
  </si>
  <si>
    <t>Ukončení kabelu VN spojkou tří žil sada na stávajcí kabel: 4ks 4 = 4,000 [A]</t>
  </si>
  <si>
    <t xml:space="preserve">(spojka 2ks provizorní stav, 2ks definitivní přeložka) </t>
  </si>
  <si>
    <t>1. Položka obsahuje:
 – všechny práce spojené s úpravou kabelů pro montáž včetně veškerého příslušentsví
2. Položka neobsahuje:
 X
3. Způsob měření:
Udává se počet kusů kompletní konstrukce nebo práce.</t>
  </si>
  <si>
    <t>742H25</t>
  </si>
  <si>
    <t>KABEL NN ČTYŘ- A PĚTIŽÍLOVÝ AL S PLASTOVOU IZOLACÍ OD 150 DO 240 MM2</t>
  </si>
  <si>
    <t>kabel AYKY 3x240+120 - provisorní - 46m 46 = 46,000 [A]</t>
  </si>
  <si>
    <t>kabel AYKY 3x240+120 - definitivní - 38m 38 = 38,000 [B]</t>
  </si>
  <si>
    <t>742L25</t>
  </si>
  <si>
    <t>UKONČENÍ DVOU AŽ PĚTIŽÍLOVÉHO KABELU KABELOVOU SPOJKOU OD 150 DO 240 MM2</t>
  </si>
  <si>
    <t>Ukončení kabelu AYKY 3x240+120 kabelovou spojkou na stávajcí kabel 4 = 4,000 [A]</t>
  </si>
  <si>
    <t xml:space="preserve">(spojka 2ks pro provisorní stav, 2ks pro definitivní přeložku) </t>
  </si>
  <si>
    <t>742Z23</t>
  </si>
  <si>
    <t>DEMONTÁŽ KABELOVÉHO VEDENÍ NN</t>
  </si>
  <si>
    <t>Demontáž stáv. kabelu NN, délka 32m 32 = 32,000 [A]</t>
  </si>
  <si>
    <t>1. Položka obsahuje:
 – všechny náklady na demontáž stávajícího zařízení se všemi pomocnými doplňujícími úpravami pro jeho likvidaci
 – naložení vybouraného materiálu na dopravní prostředek
2. Položka neobsahuje:
 – odvoz vybouraného materiálu
 – poplatek za likvidaci odpadů (nacení se dle SSD 0)
3. Způsob měření:
Měří se metr délkový.</t>
  </si>
  <si>
    <t>742Z24</t>
  </si>
  <si>
    <t>DEMONTÁŽ KABELOVÉHO VEDENÍ VN</t>
  </si>
  <si>
    <t>Demontáž stáv. kabelu VN, délka 36m 36 = 36,000 [A]</t>
  </si>
  <si>
    <t>747211</t>
  </si>
  <si>
    <t>CELKOVÁ PROHLÍDKA, ZKOUŠENÍ, MĚŘENÍ A VYHOTOVENÍ VÝCHOZÍ REVIZNÍ ZPRÁVY, PRO OBJEM IN DO 100 TIS. KČ</t>
  </si>
  <si>
    <t>vypracování revizní zprávy</t>
  </si>
  <si>
    <t>1. Položka obsahuje:
 – cenu za celkovou prohlídku zařízení PS/SO, vč. měření, komplexních zkoušek a revizi zařízení tohoto PS/SO autorizovaným revizním technikem na silnoproudá zařízení podle požadavku ČSN, včetně hodnocení a vyhotovení celkové revizní zprávy
2. Položka neobsahuje:
 X
3. Způsob měření:
Udává se počet kusů kompletní konstrukce nebo práce.</t>
  </si>
  <si>
    <t>87634</t>
  </si>
  <si>
    <t>CHRÁNIČKY Z TRUB PLASTOVÝCH DN DO 200MM</t>
  </si>
  <si>
    <t xml:space="preserve">Položka obsahuje - chránička DN160 </t>
  </si>
  <si>
    <t>délka kabelové trasy na mostě - 2 x 16m 32 = 32,000 [B]</t>
  </si>
  <si>
    <t>02811</t>
  </si>
  <si>
    <t>PRŮZKUMNÉ PRÁCE GEOTECHNICKÉ NA POVRCHU</t>
  </si>
  <si>
    <t>účast geologa na stavbě, vč. všech zkoušek a posouzení, zahrnuje i dohled při zakládání stavby</t>
  </si>
  <si>
    <t>zahrnuje veškeré náklady spojené s objednatelem požadovanými pracemi</t>
  </si>
  <si>
    <t>02910</t>
  </si>
  <si>
    <t>OSTATNÍ POŽADAVKY - ZEMĚMĚŘIČSKÁ MĚŘENÍ</t>
  </si>
  <si>
    <t>Geodet - vytýčení, měření během stavby</t>
  </si>
  <si>
    <t>zahrnuje veškeré náklady spojené s objednatelem požadovanými pracemi, 
- pro stanovení orientační investorské ceny určete jednotkovou cenu jako 1% odhadované ceny stavby</t>
  </si>
  <si>
    <t>029113</t>
  </si>
  <si>
    <t>OSTATNÍ POŽADAVKY - GEODETICKÉ ZAMĚŘENÍ - CELKY</t>
  </si>
  <si>
    <t>zaměření skutečného stavu</t>
  </si>
  <si>
    <t>029412</t>
  </si>
  <si>
    <t>OSTATNÍ POŽADAVKY - VYPRACOVÁNÍ MOSTNÍHO LISTU</t>
  </si>
  <si>
    <t>02943</t>
  </si>
  <si>
    <t>OSTATNÍ POŽADAVKY - VYPRACOVÁNÍ RDS</t>
  </si>
  <si>
    <t>02944</t>
  </si>
  <si>
    <t>OSTAT POŽADAVKY - DOKUMENTACE SKUTEČ PROVEDENÍ V DIGIT FORMĚ</t>
  </si>
  <si>
    <t>vč. příp. tištěné formy (dle SOD)</t>
  </si>
  <si>
    <t>02945</t>
  </si>
  <si>
    <t>OSTAT POŽADAVKY - GEOMETRICKÝ PLÁN</t>
  </si>
  <si>
    <t>- geometrický plán
- Vyhotovení geodetického podkladu pro vedení DTM (digitální technické mapy) dle zákona č. 200/1994 Sb., o zeměměřictví, v platném znění a vyhlášky č. 393/2020 Sb. o digitální technické mapě, v plném znění</t>
  </si>
  <si>
    <t xml:space="preserve">položka zahrnuje:       
- přípravu podkladů, vyhotovení žádosti pro vklad na katastrální úřad
- polní práce spojené s vyhotovením geometrického plánu
- výpočetní a grafické kancelářské práce
- úřední ověření výsledného elaborátu
- schválení návrhu vkladu do katastru nemovitostí příslušným katastrálním úřadem</t>
  </si>
  <si>
    <t>02946</t>
  </si>
  <si>
    <t>OSTAT POŽADAVKY - FOTODOKUMENTACE</t>
  </si>
  <si>
    <t>Průbežná fotodokumentace stavby</t>
  </si>
  <si>
    <t>položka zahrnuje:
- fotodokumentaci zadavatelem požadovaného děje a konstrukcí v požadovaných časových intervalech
- zadavatelem specifikované výstupy (fotografie v papírovém a digitálním formátu) v požadovaném počtu</t>
  </si>
  <si>
    <t>02953</t>
  </si>
  <si>
    <t>OSTATNÍ POŽADAVKY - HLAVNÍ MOSTNÍ PROHLÍDKA</t>
  </si>
  <si>
    <t>1. HMP</t>
  </si>
  <si>
    <t>položka zahrnuje :
- úkony dle ČSN 73 6221
- provedení hlavní mostní prohlídky oprávněnou fyzickou nebo právnickou osobou
- vyhotovení záznamu (protokolu), který jednoznačně definuje stav mostu</t>
  </si>
  <si>
    <t>03100</t>
  </si>
  <si>
    <t>ZAŘÍZENÍ STAVENIŠTĚ - ZŘÍZENÍ, PROVOZ, DEMONTÁŽ</t>
  </si>
  <si>
    <t>zahrnuje kompletní provedení ZS (buňky, sanita, energie, oplocení, ostraha apod.) vč. následného uvedení ploch ZS do původního, resp. dohodnutého stavu</t>
  </si>
  <si>
    <t>zahrnuje objednatelem povolené náklady na pořízení (event. pronájem), provozování, udržování a likvidaci zhotovitelova zařízení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</si>
</sst>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1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5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7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4" borderId="7" xfId="0" applyNumberFormat="1" applyFill="1" applyBorder="1" applyAlignment="1" applyProtection="1">
      <alignment horizontal="center"/>
      <protection locked="0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wrapText="1"/>
    </xf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LeftStyle" xfId="5"/>
    <cellStyle name="NormalBoldRightStyle" xfId="6"/>
    <cellStyle name="StavbaRozpocetHeaderStyle" xfId="7"/>
    <cellStyle name="NadpisStrukturyStyle" xfId="8"/>
    <cellStyle name="StavebniDilStyle" xfId="9"/>
    <cellStyle name="NormalBold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7.5703125" bestFit="1" customWidth="1"/>
    <col min="2" max="2" width="129.57031" customWidth="1"/>
    <col min="3" max="3" width="19.425781" customWidth="1"/>
    <col min="4" max="4" width="19.425781" customWidth="1"/>
    <col min="5" max="5" width="19.425781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SUM(C10:C15)</f>
        <v>0</v>
      </c>
      <c r="D6" s="3"/>
      <c r="E6" s="3"/>
    </row>
    <row r="7">
      <c r="A7" s="3"/>
      <c r="B7" s="5" t="s">
        <v>5</v>
      </c>
      <c r="C7" s="6">
        <f>SUM(E10:E15)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'SO 001'!I3</f>
        <v>0</v>
      </c>
      <c r="D10" s="9">
        <f>SUMIFS('SO 001'!O:O,'SO 001'!A:A,"P")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'SO 101'!I3</f>
        <v>0</v>
      </c>
      <c r="D11" s="9">
        <f>SUMIFS('SO 101'!O:O,'SO 101'!A:A,"P")</f>
        <v>0</v>
      </c>
      <c r="E11" s="9">
        <f>C11+D11</f>
        <v>0</v>
      </c>
    </row>
    <row r="12">
      <c r="A12" s="8" t="s">
        <v>15</v>
      </c>
      <c r="B12" s="8" t="s">
        <v>16</v>
      </c>
      <c r="C12" s="9">
        <f>'SO 102'!I3</f>
        <v>0</v>
      </c>
      <c r="D12" s="9">
        <f>SUMIFS('SO 102'!O:O,'SO 102'!A:A,"P")</f>
        <v>0</v>
      </c>
      <c r="E12" s="9">
        <f>C12+D12</f>
        <v>0</v>
      </c>
    </row>
    <row r="13">
      <c r="A13" s="8" t="s">
        <v>17</v>
      </c>
      <c r="B13" s="8" t="s">
        <v>18</v>
      </c>
      <c r="C13" s="9">
        <f>'SO 201'!I3</f>
        <v>0</v>
      </c>
      <c r="D13" s="9">
        <f>SUMIFS('SO 201'!O:O,'SO 201'!A:A,"P")</f>
        <v>0</v>
      </c>
      <c r="E13" s="9">
        <f>C13+D13</f>
        <v>0</v>
      </c>
    </row>
    <row r="14">
      <c r="A14" s="8" t="s">
        <v>19</v>
      </c>
      <c r="B14" s="8" t="s">
        <v>20</v>
      </c>
      <c r="C14" s="9">
        <f>'SO 401'!I3</f>
        <v>0</v>
      </c>
      <c r="D14" s="9">
        <f>SUMIFS('SO 401'!O:O,'SO 401'!A:A,"P")</f>
        <v>0</v>
      </c>
      <c r="E14" s="9">
        <f>C14+D14</f>
        <v>0</v>
      </c>
    </row>
    <row r="15">
      <c r="A15" s="8" t="s">
        <v>21</v>
      </c>
      <c r="B15" s="8" t="s">
        <v>22</v>
      </c>
      <c r="C15" s="9">
        <f>VON!I3</f>
        <v>0</v>
      </c>
      <c r="D15" s="9">
        <f>SUMIFS(VON!O:O,VON!A:A,"P")</f>
        <v>0</v>
      </c>
      <c r="E15" s="9">
        <f>C15+D15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23</v>
      </c>
      <c r="F2" s="15"/>
      <c r="G2" s="15"/>
      <c r="H2" s="15"/>
      <c r="I2" s="15"/>
      <c r="J2" s="17"/>
    </row>
    <row r="3">
      <c r="A3" s="3" t="s">
        <v>24</v>
      </c>
      <c r="B3" s="18" t="s">
        <v>25</v>
      </c>
      <c r="C3" s="19" t="s">
        <v>26</v>
      </c>
      <c r="D3" s="20"/>
      <c r="E3" s="21" t="s">
        <v>27</v>
      </c>
      <c r="F3" s="15"/>
      <c r="G3" s="15"/>
      <c r="H3" s="22" t="s">
        <v>11</v>
      </c>
      <c r="I3" s="23">
        <f>SUMIFS(I8:I50,A8:A50,"SD")</f>
        <v>0</v>
      </c>
      <c r="J3" s="17"/>
      <c r="O3">
        <v>0</v>
      </c>
      <c r="P3">
        <v>2</v>
      </c>
    </row>
    <row r="4">
      <c r="A4" s="3" t="s">
        <v>28</v>
      </c>
      <c r="B4" s="18" t="s">
        <v>29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30</v>
      </c>
      <c r="B5" s="25" t="s">
        <v>31</v>
      </c>
      <c r="C5" s="7" t="s">
        <v>32</v>
      </c>
      <c r="D5" s="7" t="s">
        <v>33</v>
      </c>
      <c r="E5" s="7" t="s">
        <v>34</v>
      </c>
      <c r="F5" s="7" t="s">
        <v>35</v>
      </c>
      <c r="G5" s="7" t="s">
        <v>36</v>
      </c>
      <c r="H5" s="7" t="s">
        <v>37</v>
      </c>
      <c r="I5" s="7"/>
      <c r="J5" s="26" t="s">
        <v>38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39</v>
      </c>
      <c r="I6" s="7" t="s">
        <v>40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41</v>
      </c>
      <c r="B8" s="30"/>
      <c r="C8" s="31" t="s">
        <v>42</v>
      </c>
      <c r="D8" s="32"/>
      <c r="E8" s="29" t="s">
        <v>43</v>
      </c>
      <c r="F8" s="32"/>
      <c r="G8" s="32"/>
      <c r="H8" s="32"/>
      <c r="I8" s="33">
        <f>SUMIFS(I9:I19,A9:A19,"P")</f>
        <v>0</v>
      </c>
      <c r="J8" s="34"/>
    </row>
    <row r="9">
      <c r="A9" s="35" t="s">
        <v>44</v>
      </c>
      <c r="B9" s="35">
        <v>1</v>
      </c>
      <c r="C9" s="36" t="s">
        <v>45</v>
      </c>
      <c r="D9" s="35" t="s">
        <v>46</v>
      </c>
      <c r="E9" s="37" t="s">
        <v>47</v>
      </c>
      <c r="F9" s="38" t="s">
        <v>48</v>
      </c>
      <c r="G9" s="39">
        <v>54.719999999999999</v>
      </c>
      <c r="H9" s="40">
        <v>0</v>
      </c>
      <c r="I9" s="41">
        <f>ROUND(G9*H9,P4)</f>
        <v>0</v>
      </c>
      <c r="J9" s="38" t="s">
        <v>49</v>
      </c>
      <c r="O9" s="42">
        <f>I9*0.21</f>
        <v>0</v>
      </c>
      <c r="P9">
        <v>3</v>
      </c>
    </row>
    <row r="10">
      <c r="A10" s="35" t="s">
        <v>50</v>
      </c>
      <c r="B10" s="43"/>
      <c r="C10" s="44"/>
      <c r="D10" s="44"/>
      <c r="E10" s="37" t="s">
        <v>51</v>
      </c>
      <c r="F10" s="44"/>
      <c r="G10" s="44"/>
      <c r="H10" s="44"/>
      <c r="I10" s="44"/>
      <c r="J10" s="45"/>
    </row>
    <row r="11">
      <c r="A11" s="35" t="s">
        <v>52</v>
      </c>
      <c r="B11" s="43"/>
      <c r="C11" s="44"/>
      <c r="D11" s="44"/>
      <c r="E11" s="46" t="s">
        <v>53</v>
      </c>
      <c r="F11" s="44"/>
      <c r="G11" s="44"/>
      <c r="H11" s="44"/>
      <c r="I11" s="44"/>
      <c r="J11" s="45"/>
    </row>
    <row r="12" ht="75">
      <c r="A12" s="35" t="s">
        <v>54</v>
      </c>
      <c r="B12" s="43"/>
      <c r="C12" s="44"/>
      <c r="D12" s="44"/>
      <c r="E12" s="37" t="s">
        <v>55</v>
      </c>
      <c r="F12" s="44"/>
      <c r="G12" s="44"/>
      <c r="H12" s="44"/>
      <c r="I12" s="44"/>
      <c r="J12" s="45"/>
    </row>
    <row r="13">
      <c r="A13" s="35" t="s">
        <v>44</v>
      </c>
      <c r="B13" s="35">
        <v>2</v>
      </c>
      <c r="C13" s="36" t="s">
        <v>45</v>
      </c>
      <c r="D13" s="35" t="s">
        <v>56</v>
      </c>
      <c r="E13" s="37" t="s">
        <v>47</v>
      </c>
      <c r="F13" s="38" t="s">
        <v>48</v>
      </c>
      <c r="G13" s="39">
        <v>11.255000000000001</v>
      </c>
      <c r="H13" s="40">
        <v>0</v>
      </c>
      <c r="I13" s="41">
        <f>ROUND(G13*H13,P4)</f>
        <v>0</v>
      </c>
      <c r="J13" s="38" t="s">
        <v>49</v>
      </c>
      <c r="O13" s="42">
        <f>I13*0.21</f>
        <v>0</v>
      </c>
      <c r="P13">
        <v>3</v>
      </c>
    </row>
    <row r="14">
      <c r="A14" s="35" t="s">
        <v>50</v>
      </c>
      <c r="B14" s="43"/>
      <c r="C14" s="44"/>
      <c r="D14" s="44"/>
      <c r="E14" s="37" t="s">
        <v>57</v>
      </c>
      <c r="F14" s="44"/>
      <c r="G14" s="44"/>
      <c r="H14" s="44"/>
      <c r="I14" s="44"/>
      <c r="J14" s="45"/>
    </row>
    <row r="15">
      <c r="A15" s="35" t="s">
        <v>52</v>
      </c>
      <c r="B15" s="43"/>
      <c r="C15" s="44"/>
      <c r="D15" s="44"/>
      <c r="E15" s="46" t="s">
        <v>58</v>
      </c>
      <c r="F15" s="44"/>
      <c r="G15" s="44"/>
      <c r="H15" s="44"/>
      <c r="I15" s="44"/>
      <c r="J15" s="45"/>
    </row>
    <row r="16">
      <c r="A16" s="35" t="s">
        <v>52</v>
      </c>
      <c r="B16" s="43"/>
      <c r="C16" s="44"/>
      <c r="D16" s="44"/>
      <c r="E16" s="46" t="s">
        <v>59</v>
      </c>
      <c r="F16" s="44"/>
      <c r="G16" s="44"/>
      <c r="H16" s="44"/>
      <c r="I16" s="44"/>
      <c r="J16" s="45"/>
    </row>
    <row r="17">
      <c r="A17" s="35" t="s">
        <v>52</v>
      </c>
      <c r="B17" s="43"/>
      <c r="C17" s="44"/>
      <c r="D17" s="44"/>
      <c r="E17" s="46" t="s">
        <v>60</v>
      </c>
      <c r="F17" s="44"/>
      <c r="G17" s="44"/>
      <c r="H17" s="44"/>
      <c r="I17" s="44"/>
      <c r="J17" s="45"/>
    </row>
    <row r="18">
      <c r="A18" s="35" t="s">
        <v>52</v>
      </c>
      <c r="B18" s="43"/>
      <c r="C18" s="44"/>
      <c r="D18" s="44"/>
      <c r="E18" s="46" t="s">
        <v>61</v>
      </c>
      <c r="F18" s="44"/>
      <c r="G18" s="44"/>
      <c r="H18" s="44"/>
      <c r="I18" s="44"/>
      <c r="J18" s="45"/>
    </row>
    <row r="19" ht="75">
      <c r="A19" s="35" t="s">
        <v>54</v>
      </c>
      <c r="B19" s="43"/>
      <c r="C19" s="44"/>
      <c r="D19" s="44"/>
      <c r="E19" s="37" t="s">
        <v>55</v>
      </c>
      <c r="F19" s="44"/>
      <c r="G19" s="44"/>
      <c r="H19" s="44"/>
      <c r="I19" s="44"/>
      <c r="J19" s="45"/>
    </row>
    <row r="20">
      <c r="A20" s="29" t="s">
        <v>41</v>
      </c>
      <c r="B20" s="30"/>
      <c r="C20" s="31" t="s">
        <v>62</v>
      </c>
      <c r="D20" s="32"/>
      <c r="E20" s="29" t="s">
        <v>63</v>
      </c>
      <c r="F20" s="32"/>
      <c r="G20" s="32"/>
      <c r="H20" s="32"/>
      <c r="I20" s="33">
        <f>SUMIFS(I21:I32,A21:A32,"P")</f>
        <v>0</v>
      </c>
      <c r="J20" s="34"/>
    </row>
    <row r="21">
      <c r="A21" s="35" t="s">
        <v>44</v>
      </c>
      <c r="B21" s="35">
        <v>3</v>
      </c>
      <c r="C21" s="36" t="s">
        <v>64</v>
      </c>
      <c r="D21" s="35" t="s">
        <v>65</v>
      </c>
      <c r="E21" s="37" t="s">
        <v>66</v>
      </c>
      <c r="F21" s="38" t="s">
        <v>67</v>
      </c>
      <c r="G21" s="39">
        <v>80</v>
      </c>
      <c r="H21" s="40">
        <v>0</v>
      </c>
      <c r="I21" s="41">
        <f>ROUND(G21*H21,P4)</f>
        <v>0</v>
      </c>
      <c r="J21" s="38" t="s">
        <v>49</v>
      </c>
      <c r="O21" s="42">
        <f>I21*0.21</f>
        <v>0</v>
      </c>
      <c r="P21">
        <v>3</v>
      </c>
    </row>
    <row r="22">
      <c r="A22" s="35" t="s">
        <v>50</v>
      </c>
      <c r="B22" s="43"/>
      <c r="C22" s="44"/>
      <c r="D22" s="44"/>
      <c r="E22" s="37" t="s">
        <v>68</v>
      </c>
      <c r="F22" s="44"/>
      <c r="G22" s="44"/>
      <c r="H22" s="44"/>
      <c r="I22" s="44"/>
      <c r="J22" s="45"/>
    </row>
    <row r="23">
      <c r="A23" s="35" t="s">
        <v>52</v>
      </c>
      <c r="B23" s="43"/>
      <c r="C23" s="44"/>
      <c r="D23" s="44"/>
      <c r="E23" s="46" t="s">
        <v>69</v>
      </c>
      <c r="F23" s="44"/>
      <c r="G23" s="44"/>
      <c r="H23" s="44"/>
      <c r="I23" s="44"/>
      <c r="J23" s="45"/>
    </row>
    <row r="24" ht="90">
      <c r="A24" s="35" t="s">
        <v>54</v>
      </c>
      <c r="B24" s="43"/>
      <c r="C24" s="44"/>
      <c r="D24" s="44"/>
      <c r="E24" s="37" t="s">
        <v>70</v>
      </c>
      <c r="F24" s="44"/>
      <c r="G24" s="44"/>
      <c r="H24" s="44"/>
      <c r="I24" s="44"/>
      <c r="J24" s="45"/>
    </row>
    <row r="25">
      <c r="A25" s="35" t="s">
        <v>44</v>
      </c>
      <c r="B25" s="35">
        <v>4</v>
      </c>
      <c r="C25" s="36" t="s">
        <v>71</v>
      </c>
      <c r="D25" s="35" t="s">
        <v>65</v>
      </c>
      <c r="E25" s="37" t="s">
        <v>72</v>
      </c>
      <c r="F25" s="38" t="s">
        <v>73</v>
      </c>
      <c r="G25" s="39">
        <v>5</v>
      </c>
      <c r="H25" s="40">
        <v>0</v>
      </c>
      <c r="I25" s="41">
        <f>ROUND(G25*H25,P4)</f>
        <v>0</v>
      </c>
      <c r="J25" s="38" t="s">
        <v>49</v>
      </c>
      <c r="O25" s="42">
        <f>I25*0.21</f>
        <v>0</v>
      </c>
      <c r="P25">
        <v>3</v>
      </c>
    </row>
    <row r="26" ht="30">
      <c r="A26" s="35" t="s">
        <v>50</v>
      </c>
      <c r="B26" s="43"/>
      <c r="C26" s="44"/>
      <c r="D26" s="44"/>
      <c r="E26" s="37" t="s">
        <v>74</v>
      </c>
      <c r="F26" s="44"/>
      <c r="G26" s="44"/>
      <c r="H26" s="44"/>
      <c r="I26" s="44"/>
      <c r="J26" s="45"/>
    </row>
    <row r="27" ht="30">
      <c r="A27" s="35" t="s">
        <v>52</v>
      </c>
      <c r="B27" s="43"/>
      <c r="C27" s="44"/>
      <c r="D27" s="44"/>
      <c r="E27" s="46" t="s">
        <v>75</v>
      </c>
      <c r="F27" s="44"/>
      <c r="G27" s="44"/>
      <c r="H27" s="44"/>
      <c r="I27" s="44"/>
      <c r="J27" s="45"/>
    </row>
    <row r="28" ht="225">
      <c r="A28" s="35" t="s">
        <v>54</v>
      </c>
      <c r="B28" s="43"/>
      <c r="C28" s="44"/>
      <c r="D28" s="44"/>
      <c r="E28" s="37" t="s">
        <v>76</v>
      </c>
      <c r="F28" s="44"/>
      <c r="G28" s="44"/>
      <c r="H28" s="44"/>
      <c r="I28" s="44"/>
      <c r="J28" s="45"/>
    </row>
    <row r="29">
      <c r="A29" s="35" t="s">
        <v>44</v>
      </c>
      <c r="B29" s="35">
        <v>5</v>
      </c>
      <c r="C29" s="36" t="s">
        <v>77</v>
      </c>
      <c r="D29" s="35" t="s">
        <v>65</v>
      </c>
      <c r="E29" s="37" t="s">
        <v>78</v>
      </c>
      <c r="F29" s="38" t="s">
        <v>73</v>
      </c>
      <c r="G29" s="39">
        <v>16</v>
      </c>
      <c r="H29" s="40">
        <v>0</v>
      </c>
      <c r="I29" s="41">
        <f>ROUND(G29*H29,P4)</f>
        <v>0</v>
      </c>
      <c r="J29" s="38" t="s">
        <v>49</v>
      </c>
      <c r="O29" s="42">
        <f>I29*0.21</f>
        <v>0</v>
      </c>
      <c r="P29">
        <v>3</v>
      </c>
    </row>
    <row r="30" ht="30">
      <c r="A30" s="35" t="s">
        <v>50</v>
      </c>
      <c r="B30" s="43"/>
      <c r="C30" s="44"/>
      <c r="D30" s="44"/>
      <c r="E30" s="37" t="s">
        <v>74</v>
      </c>
      <c r="F30" s="44"/>
      <c r="G30" s="44"/>
      <c r="H30" s="44"/>
      <c r="I30" s="44"/>
      <c r="J30" s="45"/>
    </row>
    <row r="31" ht="30">
      <c r="A31" s="35" t="s">
        <v>52</v>
      </c>
      <c r="B31" s="43"/>
      <c r="C31" s="44"/>
      <c r="D31" s="44"/>
      <c r="E31" s="46" t="s">
        <v>79</v>
      </c>
      <c r="F31" s="44"/>
      <c r="G31" s="44"/>
      <c r="H31" s="44"/>
      <c r="I31" s="44"/>
      <c r="J31" s="45"/>
    </row>
    <row r="32" ht="225">
      <c r="A32" s="35" t="s">
        <v>54</v>
      </c>
      <c r="B32" s="43"/>
      <c r="C32" s="44"/>
      <c r="D32" s="44"/>
      <c r="E32" s="37" t="s">
        <v>76</v>
      </c>
      <c r="F32" s="44"/>
      <c r="G32" s="44"/>
      <c r="H32" s="44"/>
      <c r="I32" s="44"/>
      <c r="J32" s="45"/>
    </row>
    <row r="33">
      <c r="A33" s="29" t="s">
        <v>41</v>
      </c>
      <c r="B33" s="30"/>
      <c r="C33" s="31" t="s">
        <v>80</v>
      </c>
      <c r="D33" s="32"/>
      <c r="E33" s="29" t="s">
        <v>81</v>
      </c>
      <c r="F33" s="32"/>
      <c r="G33" s="32"/>
      <c r="H33" s="32"/>
      <c r="I33" s="33">
        <f>SUMIFS(I34:I50,A34:A50,"P")</f>
        <v>0</v>
      </c>
      <c r="J33" s="34"/>
    </row>
    <row r="34">
      <c r="A34" s="35" t="s">
        <v>44</v>
      </c>
      <c r="B34" s="35">
        <v>6</v>
      </c>
      <c r="C34" s="36" t="s">
        <v>82</v>
      </c>
      <c r="D34" s="35" t="s">
        <v>65</v>
      </c>
      <c r="E34" s="37" t="s">
        <v>83</v>
      </c>
      <c r="F34" s="38" t="s">
        <v>84</v>
      </c>
      <c r="G34" s="39">
        <v>22.800000000000001</v>
      </c>
      <c r="H34" s="40">
        <v>0</v>
      </c>
      <c r="I34" s="41">
        <f>ROUND(G34*H34,P4)</f>
        <v>0</v>
      </c>
      <c r="J34" s="38" t="s">
        <v>49</v>
      </c>
      <c r="O34" s="42">
        <f>I34*0.21</f>
        <v>0</v>
      </c>
      <c r="P34">
        <v>3</v>
      </c>
    </row>
    <row r="35" ht="45">
      <c r="A35" s="35" t="s">
        <v>50</v>
      </c>
      <c r="B35" s="43"/>
      <c r="C35" s="44"/>
      <c r="D35" s="44"/>
      <c r="E35" s="37" t="s">
        <v>85</v>
      </c>
      <c r="F35" s="44"/>
      <c r="G35" s="44"/>
      <c r="H35" s="44"/>
      <c r="I35" s="44"/>
      <c r="J35" s="45"/>
    </row>
    <row r="36" ht="45">
      <c r="A36" s="35" t="s">
        <v>52</v>
      </c>
      <c r="B36" s="43"/>
      <c r="C36" s="44"/>
      <c r="D36" s="44"/>
      <c r="E36" s="46" t="s">
        <v>86</v>
      </c>
      <c r="F36" s="44"/>
      <c r="G36" s="44"/>
      <c r="H36" s="44"/>
      <c r="I36" s="44"/>
      <c r="J36" s="45"/>
    </row>
    <row r="37" ht="180">
      <c r="A37" s="35" t="s">
        <v>54</v>
      </c>
      <c r="B37" s="43"/>
      <c r="C37" s="44"/>
      <c r="D37" s="44"/>
      <c r="E37" s="37" t="s">
        <v>87</v>
      </c>
      <c r="F37" s="44"/>
      <c r="G37" s="44"/>
      <c r="H37" s="44"/>
      <c r="I37" s="44"/>
      <c r="J37" s="45"/>
    </row>
    <row r="38">
      <c r="A38" s="35" t="s">
        <v>44</v>
      </c>
      <c r="B38" s="35">
        <v>7</v>
      </c>
      <c r="C38" s="36" t="s">
        <v>88</v>
      </c>
      <c r="D38" s="35" t="s">
        <v>65</v>
      </c>
      <c r="E38" s="37" t="s">
        <v>89</v>
      </c>
      <c r="F38" s="38" t="s">
        <v>84</v>
      </c>
      <c r="G38" s="39">
        <v>3.0779999999999998</v>
      </c>
      <c r="H38" s="40">
        <v>0</v>
      </c>
      <c r="I38" s="41">
        <f>ROUND(G38*H38,P4)</f>
        <v>0</v>
      </c>
      <c r="J38" s="38" t="s">
        <v>49</v>
      </c>
      <c r="O38" s="42">
        <f>I38*0.21</f>
        <v>0</v>
      </c>
      <c r="P38">
        <v>3</v>
      </c>
    </row>
    <row r="39">
      <c r="A39" s="35" t="s">
        <v>50</v>
      </c>
      <c r="B39" s="43"/>
      <c r="C39" s="44"/>
      <c r="D39" s="44"/>
      <c r="E39" s="37" t="s">
        <v>90</v>
      </c>
      <c r="F39" s="44"/>
      <c r="G39" s="44"/>
      <c r="H39" s="44"/>
      <c r="I39" s="44"/>
      <c r="J39" s="45"/>
    </row>
    <row r="40" ht="30">
      <c r="A40" s="35" t="s">
        <v>52</v>
      </c>
      <c r="B40" s="43"/>
      <c r="C40" s="44"/>
      <c r="D40" s="44"/>
      <c r="E40" s="46" t="s">
        <v>91</v>
      </c>
      <c r="F40" s="44"/>
      <c r="G40" s="44"/>
      <c r="H40" s="44"/>
      <c r="I40" s="44"/>
      <c r="J40" s="45"/>
    </row>
    <row r="41" ht="180">
      <c r="A41" s="35" t="s">
        <v>54</v>
      </c>
      <c r="B41" s="43"/>
      <c r="C41" s="44"/>
      <c r="D41" s="44"/>
      <c r="E41" s="37" t="s">
        <v>87</v>
      </c>
      <c r="F41" s="44"/>
      <c r="G41" s="44"/>
      <c r="H41" s="44"/>
      <c r="I41" s="44"/>
      <c r="J41" s="45"/>
    </row>
    <row r="42">
      <c r="A42" s="35" t="s">
        <v>44</v>
      </c>
      <c r="B42" s="35">
        <v>8</v>
      </c>
      <c r="C42" s="36" t="s">
        <v>92</v>
      </c>
      <c r="D42" s="35" t="s">
        <v>65</v>
      </c>
      <c r="E42" s="37" t="s">
        <v>93</v>
      </c>
      <c r="F42" s="38" t="s">
        <v>48</v>
      </c>
      <c r="G42" s="39">
        <v>3.9399999999999999</v>
      </c>
      <c r="H42" s="40">
        <v>0</v>
      </c>
      <c r="I42" s="41">
        <f>ROUND(G42*H42,P4)</f>
        <v>0</v>
      </c>
      <c r="J42" s="38" t="s">
        <v>49</v>
      </c>
      <c r="O42" s="42">
        <f>I42*0.21</f>
        <v>0</v>
      </c>
      <c r="P42">
        <v>3</v>
      </c>
    </row>
    <row r="43" ht="30">
      <c r="A43" s="35" t="s">
        <v>50</v>
      </c>
      <c r="B43" s="43"/>
      <c r="C43" s="44"/>
      <c r="D43" s="44"/>
      <c r="E43" s="37" t="s">
        <v>94</v>
      </c>
      <c r="F43" s="44"/>
      <c r="G43" s="44"/>
      <c r="H43" s="44"/>
      <c r="I43" s="44"/>
      <c r="J43" s="45"/>
    </row>
    <row r="44">
      <c r="A44" s="35" t="s">
        <v>52</v>
      </c>
      <c r="B44" s="43"/>
      <c r="C44" s="44"/>
      <c r="D44" s="44"/>
      <c r="E44" s="46" t="s">
        <v>95</v>
      </c>
      <c r="F44" s="44"/>
      <c r="G44" s="44"/>
      <c r="H44" s="44"/>
      <c r="I44" s="44"/>
      <c r="J44" s="45"/>
    </row>
    <row r="45">
      <c r="A45" s="35" t="s">
        <v>52</v>
      </c>
      <c r="B45" s="43"/>
      <c r="C45" s="44"/>
      <c r="D45" s="44"/>
      <c r="E45" s="46" t="s">
        <v>96</v>
      </c>
      <c r="F45" s="44"/>
      <c r="G45" s="44"/>
      <c r="H45" s="44"/>
      <c r="I45" s="44"/>
      <c r="J45" s="45"/>
    </row>
    <row r="46">
      <c r="A46" s="35" t="s">
        <v>52</v>
      </c>
      <c r="B46" s="43"/>
      <c r="C46" s="44"/>
      <c r="D46" s="44"/>
      <c r="E46" s="46" t="s">
        <v>97</v>
      </c>
      <c r="F46" s="44"/>
      <c r="G46" s="44"/>
      <c r="H46" s="44"/>
      <c r="I46" s="44"/>
      <c r="J46" s="45"/>
    </row>
    <row r="47">
      <c r="A47" s="35" t="s">
        <v>52</v>
      </c>
      <c r="B47" s="43"/>
      <c r="C47" s="44"/>
      <c r="D47" s="44"/>
      <c r="E47" s="46" t="s">
        <v>98</v>
      </c>
      <c r="F47" s="44"/>
      <c r="G47" s="44"/>
      <c r="H47" s="44"/>
      <c r="I47" s="44"/>
      <c r="J47" s="45"/>
    </row>
    <row r="48">
      <c r="A48" s="35" t="s">
        <v>52</v>
      </c>
      <c r="B48" s="43"/>
      <c r="C48" s="44"/>
      <c r="D48" s="44"/>
      <c r="E48" s="46" t="s">
        <v>99</v>
      </c>
      <c r="F48" s="44"/>
      <c r="G48" s="44"/>
      <c r="H48" s="44"/>
      <c r="I48" s="44"/>
      <c r="J48" s="45"/>
    </row>
    <row r="49">
      <c r="A49" s="35" t="s">
        <v>52</v>
      </c>
      <c r="B49" s="43"/>
      <c r="C49" s="44"/>
      <c r="D49" s="44"/>
      <c r="E49" s="46" t="s">
        <v>100</v>
      </c>
      <c r="F49" s="44"/>
      <c r="G49" s="44"/>
      <c r="H49" s="44"/>
      <c r="I49" s="44"/>
      <c r="J49" s="45"/>
    </row>
    <row r="50" ht="180">
      <c r="A50" s="35" t="s">
        <v>54</v>
      </c>
      <c r="B50" s="47"/>
      <c r="C50" s="48"/>
      <c r="D50" s="48"/>
      <c r="E50" s="37" t="s">
        <v>101</v>
      </c>
      <c r="F50" s="48"/>
      <c r="G50" s="48"/>
      <c r="H50" s="48"/>
      <c r="I50" s="48"/>
      <c r="J50" s="49"/>
    </row>
  </sheetData>
  <sheetProtection sheet="1" objects="1" scenarios="1" spinCount="100000" saltValue="XJ/lv6usyFQjk1EWh6e0R2d401LkCs83h1msHKQH06jp068nGrmYLRP6BYhoUdKfCJLdq5C/yJXkJ2PWauGC8A==" hashValue="e8li/QNKu2/Kra0ZjVri+UFoR7o2agzO8tmAZP0kxVfGmaK11LDEHtfEEcX1gpAamcuDHosvZffwCI21RIiZqg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23</v>
      </c>
      <c r="F2" s="15"/>
      <c r="G2" s="15"/>
      <c r="H2" s="15"/>
      <c r="I2" s="15"/>
      <c r="J2" s="17"/>
    </row>
    <row r="3">
      <c r="A3" s="3" t="s">
        <v>24</v>
      </c>
      <c r="B3" s="18" t="s">
        <v>25</v>
      </c>
      <c r="C3" s="19" t="s">
        <v>26</v>
      </c>
      <c r="D3" s="20"/>
      <c r="E3" s="21" t="s">
        <v>27</v>
      </c>
      <c r="F3" s="15"/>
      <c r="G3" s="15"/>
      <c r="H3" s="22" t="s">
        <v>13</v>
      </c>
      <c r="I3" s="23">
        <f>SUMIFS(I8:I175,A8:A175,"SD")</f>
        <v>0</v>
      </c>
      <c r="J3" s="17"/>
      <c r="O3">
        <v>0</v>
      </c>
      <c r="P3">
        <v>2</v>
      </c>
    </row>
    <row r="4">
      <c r="A4" s="3" t="s">
        <v>28</v>
      </c>
      <c r="B4" s="18" t="s">
        <v>29</v>
      </c>
      <c r="C4" s="19" t="s">
        <v>13</v>
      </c>
      <c r="D4" s="20"/>
      <c r="E4" s="21" t="s">
        <v>14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30</v>
      </c>
      <c r="B5" s="25" t="s">
        <v>31</v>
      </c>
      <c r="C5" s="7" t="s">
        <v>32</v>
      </c>
      <c r="D5" s="7" t="s">
        <v>33</v>
      </c>
      <c r="E5" s="7" t="s">
        <v>34</v>
      </c>
      <c r="F5" s="7" t="s">
        <v>35</v>
      </c>
      <c r="G5" s="7" t="s">
        <v>36</v>
      </c>
      <c r="H5" s="7" t="s">
        <v>37</v>
      </c>
      <c r="I5" s="7"/>
      <c r="J5" s="26" t="s">
        <v>38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39</v>
      </c>
      <c r="I6" s="7" t="s">
        <v>40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41</v>
      </c>
      <c r="B8" s="30"/>
      <c r="C8" s="31" t="s">
        <v>42</v>
      </c>
      <c r="D8" s="32"/>
      <c r="E8" s="29" t="s">
        <v>43</v>
      </c>
      <c r="F8" s="32"/>
      <c r="G8" s="32"/>
      <c r="H8" s="32"/>
      <c r="I8" s="33">
        <f>SUMIFS(I9:I22,A9:A22,"P")</f>
        <v>0</v>
      </c>
      <c r="J8" s="34"/>
    </row>
    <row r="9">
      <c r="A9" s="35" t="s">
        <v>44</v>
      </c>
      <c r="B9" s="35">
        <v>1</v>
      </c>
      <c r="C9" s="36" t="s">
        <v>45</v>
      </c>
      <c r="D9" s="35" t="s">
        <v>46</v>
      </c>
      <c r="E9" s="37" t="s">
        <v>47</v>
      </c>
      <c r="F9" s="38" t="s">
        <v>48</v>
      </c>
      <c r="G9" s="39">
        <v>11.07</v>
      </c>
      <c r="H9" s="40">
        <v>0</v>
      </c>
      <c r="I9" s="41">
        <f>ROUND(G9*H9,P4)</f>
        <v>0</v>
      </c>
      <c r="J9" s="38" t="s">
        <v>49</v>
      </c>
      <c r="O9" s="42">
        <f>I9*0.21</f>
        <v>0</v>
      </c>
      <c r="P9">
        <v>3</v>
      </c>
    </row>
    <row r="10">
      <c r="A10" s="35" t="s">
        <v>50</v>
      </c>
      <c r="B10" s="43"/>
      <c r="C10" s="44"/>
      <c r="D10" s="44"/>
      <c r="E10" s="37" t="s">
        <v>51</v>
      </c>
      <c r="F10" s="44"/>
      <c r="G10" s="44"/>
      <c r="H10" s="44"/>
      <c r="I10" s="44"/>
      <c r="J10" s="45"/>
    </row>
    <row r="11">
      <c r="A11" s="35" t="s">
        <v>52</v>
      </c>
      <c r="B11" s="43"/>
      <c r="C11" s="44"/>
      <c r="D11" s="44"/>
      <c r="E11" s="46" t="s">
        <v>102</v>
      </c>
      <c r="F11" s="44"/>
      <c r="G11" s="44"/>
      <c r="H11" s="44"/>
      <c r="I11" s="44"/>
      <c r="J11" s="45"/>
    </row>
    <row r="12" ht="75">
      <c r="A12" s="35" t="s">
        <v>54</v>
      </c>
      <c r="B12" s="43"/>
      <c r="C12" s="44"/>
      <c r="D12" s="44"/>
      <c r="E12" s="37" t="s">
        <v>55</v>
      </c>
      <c r="F12" s="44"/>
      <c r="G12" s="44"/>
      <c r="H12" s="44"/>
      <c r="I12" s="44"/>
      <c r="J12" s="45"/>
    </row>
    <row r="13">
      <c r="A13" s="35" t="s">
        <v>44</v>
      </c>
      <c r="B13" s="35">
        <v>2</v>
      </c>
      <c r="C13" s="36" t="s">
        <v>45</v>
      </c>
      <c r="D13" s="35" t="s">
        <v>103</v>
      </c>
      <c r="E13" s="37" t="s">
        <v>47</v>
      </c>
      <c r="F13" s="38" t="s">
        <v>48</v>
      </c>
      <c r="G13" s="39">
        <v>65.069999999999993</v>
      </c>
      <c r="H13" s="40">
        <v>0</v>
      </c>
      <c r="I13" s="41">
        <f>ROUND(G13*H13,P4)</f>
        <v>0</v>
      </c>
      <c r="J13" s="38" t="s">
        <v>49</v>
      </c>
      <c r="O13" s="42">
        <f>I13*0.21</f>
        <v>0</v>
      </c>
      <c r="P13">
        <v>3</v>
      </c>
    </row>
    <row r="14" ht="45">
      <c r="A14" s="35" t="s">
        <v>50</v>
      </c>
      <c r="B14" s="43"/>
      <c r="C14" s="44"/>
      <c r="D14" s="44"/>
      <c r="E14" s="37" t="s">
        <v>104</v>
      </c>
      <c r="F14" s="44"/>
      <c r="G14" s="44"/>
      <c r="H14" s="44"/>
      <c r="I14" s="44"/>
      <c r="J14" s="45"/>
    </row>
    <row r="15">
      <c r="A15" s="35" t="s">
        <v>52</v>
      </c>
      <c r="B15" s="43"/>
      <c r="C15" s="44"/>
      <c r="D15" s="44"/>
      <c r="E15" s="46" t="s">
        <v>105</v>
      </c>
      <c r="F15" s="44"/>
      <c r="G15" s="44"/>
      <c r="H15" s="44"/>
      <c r="I15" s="44"/>
      <c r="J15" s="45"/>
    </row>
    <row r="16">
      <c r="A16" s="35" t="s">
        <v>52</v>
      </c>
      <c r="B16" s="43"/>
      <c r="C16" s="44"/>
      <c r="D16" s="44"/>
      <c r="E16" s="46" t="s">
        <v>106</v>
      </c>
      <c r="F16" s="44"/>
      <c r="G16" s="44"/>
      <c r="H16" s="44"/>
      <c r="I16" s="44"/>
      <c r="J16" s="45"/>
    </row>
    <row r="17">
      <c r="A17" s="35" t="s">
        <v>52</v>
      </c>
      <c r="B17" s="43"/>
      <c r="C17" s="44"/>
      <c r="D17" s="44"/>
      <c r="E17" s="46" t="s">
        <v>107</v>
      </c>
      <c r="F17" s="44"/>
      <c r="G17" s="44"/>
      <c r="H17" s="44"/>
      <c r="I17" s="44"/>
      <c r="J17" s="45"/>
    </row>
    <row r="18" ht="75">
      <c r="A18" s="35" t="s">
        <v>54</v>
      </c>
      <c r="B18" s="43"/>
      <c r="C18" s="44"/>
      <c r="D18" s="44"/>
      <c r="E18" s="37" t="s">
        <v>55</v>
      </c>
      <c r="F18" s="44"/>
      <c r="G18" s="44"/>
      <c r="H18" s="44"/>
      <c r="I18" s="44"/>
      <c r="J18" s="45"/>
    </row>
    <row r="19">
      <c r="A19" s="35" t="s">
        <v>44</v>
      </c>
      <c r="B19" s="35">
        <v>3</v>
      </c>
      <c r="C19" s="36" t="s">
        <v>45</v>
      </c>
      <c r="D19" s="35" t="s">
        <v>108</v>
      </c>
      <c r="E19" s="37" t="s">
        <v>47</v>
      </c>
      <c r="F19" s="38" t="s">
        <v>48</v>
      </c>
      <c r="G19" s="39">
        <v>26.039999999999999</v>
      </c>
      <c r="H19" s="40">
        <v>0</v>
      </c>
      <c r="I19" s="41">
        <f>ROUND(G19*H19,P4)</f>
        <v>0</v>
      </c>
      <c r="J19" s="38" t="s">
        <v>49</v>
      </c>
      <c r="O19" s="42">
        <f>I19*0.21</f>
        <v>0</v>
      </c>
      <c r="P19">
        <v>3</v>
      </c>
    </row>
    <row r="20">
      <c r="A20" s="35" t="s">
        <v>50</v>
      </c>
      <c r="B20" s="43"/>
      <c r="C20" s="44"/>
      <c r="D20" s="44"/>
      <c r="E20" s="37" t="s">
        <v>109</v>
      </c>
      <c r="F20" s="44"/>
      <c r="G20" s="44"/>
      <c r="H20" s="44"/>
      <c r="I20" s="44"/>
      <c r="J20" s="45"/>
    </row>
    <row r="21">
      <c r="A21" s="35" t="s">
        <v>52</v>
      </c>
      <c r="B21" s="43"/>
      <c r="C21" s="44"/>
      <c r="D21" s="44"/>
      <c r="E21" s="46" t="s">
        <v>110</v>
      </c>
      <c r="F21" s="44"/>
      <c r="G21" s="44"/>
      <c r="H21" s="44"/>
      <c r="I21" s="44"/>
      <c r="J21" s="45"/>
    </row>
    <row r="22" ht="75">
      <c r="A22" s="35" t="s">
        <v>54</v>
      </c>
      <c r="B22" s="43"/>
      <c r="C22" s="44"/>
      <c r="D22" s="44"/>
      <c r="E22" s="37" t="s">
        <v>55</v>
      </c>
      <c r="F22" s="44"/>
      <c r="G22" s="44"/>
      <c r="H22" s="44"/>
      <c r="I22" s="44"/>
      <c r="J22" s="45"/>
    </row>
    <row r="23">
      <c r="A23" s="29" t="s">
        <v>41</v>
      </c>
      <c r="B23" s="30"/>
      <c r="C23" s="31" t="s">
        <v>62</v>
      </c>
      <c r="D23" s="32"/>
      <c r="E23" s="29" t="s">
        <v>63</v>
      </c>
      <c r="F23" s="32"/>
      <c r="G23" s="32"/>
      <c r="H23" s="32"/>
      <c r="I23" s="33">
        <f>SUMIFS(I24:I80,A24:A80,"P")</f>
        <v>0</v>
      </c>
      <c r="J23" s="34"/>
    </row>
    <row r="24" ht="30">
      <c r="A24" s="35" t="s">
        <v>44</v>
      </c>
      <c r="B24" s="35">
        <v>4</v>
      </c>
      <c r="C24" s="36" t="s">
        <v>111</v>
      </c>
      <c r="D24" s="35" t="s">
        <v>65</v>
      </c>
      <c r="E24" s="37" t="s">
        <v>112</v>
      </c>
      <c r="F24" s="38" t="s">
        <v>84</v>
      </c>
      <c r="G24" s="39">
        <v>23.699999999999999</v>
      </c>
      <c r="H24" s="40">
        <v>0</v>
      </c>
      <c r="I24" s="41">
        <f>ROUND(G24*H24,P4)</f>
        <v>0</v>
      </c>
      <c r="J24" s="38" t="s">
        <v>49</v>
      </c>
      <c r="O24" s="42">
        <f>I24*0.21</f>
        <v>0</v>
      </c>
      <c r="P24">
        <v>3</v>
      </c>
    </row>
    <row r="25" ht="45">
      <c r="A25" s="35" t="s">
        <v>50</v>
      </c>
      <c r="B25" s="43"/>
      <c r="C25" s="44"/>
      <c r="D25" s="44"/>
      <c r="E25" s="37" t="s">
        <v>85</v>
      </c>
      <c r="F25" s="44"/>
      <c r="G25" s="44"/>
      <c r="H25" s="44"/>
      <c r="I25" s="44"/>
      <c r="J25" s="45"/>
    </row>
    <row r="26" ht="30">
      <c r="A26" s="35" t="s">
        <v>52</v>
      </c>
      <c r="B26" s="43"/>
      <c r="C26" s="44"/>
      <c r="D26" s="44"/>
      <c r="E26" s="46" t="s">
        <v>113</v>
      </c>
      <c r="F26" s="44"/>
      <c r="G26" s="44"/>
      <c r="H26" s="44"/>
      <c r="I26" s="44"/>
      <c r="J26" s="45"/>
    </row>
    <row r="27" ht="120">
      <c r="A27" s="35" t="s">
        <v>54</v>
      </c>
      <c r="B27" s="43"/>
      <c r="C27" s="44"/>
      <c r="D27" s="44"/>
      <c r="E27" s="37" t="s">
        <v>114</v>
      </c>
      <c r="F27" s="44"/>
      <c r="G27" s="44"/>
      <c r="H27" s="44"/>
      <c r="I27" s="44"/>
      <c r="J27" s="45"/>
    </row>
    <row r="28">
      <c r="A28" s="35" t="s">
        <v>44</v>
      </c>
      <c r="B28" s="35">
        <v>5</v>
      </c>
      <c r="C28" s="36" t="s">
        <v>115</v>
      </c>
      <c r="D28" s="35" t="s">
        <v>65</v>
      </c>
      <c r="E28" s="37" t="s">
        <v>116</v>
      </c>
      <c r="F28" s="38" t="s">
        <v>117</v>
      </c>
      <c r="G28" s="39">
        <v>54</v>
      </c>
      <c r="H28" s="40">
        <v>0</v>
      </c>
      <c r="I28" s="41">
        <f>ROUND(G28*H28,P4)</f>
        <v>0</v>
      </c>
      <c r="J28" s="38" t="s">
        <v>49</v>
      </c>
      <c r="O28" s="42">
        <f>I28*0.21</f>
        <v>0</v>
      </c>
      <c r="P28">
        <v>3</v>
      </c>
    </row>
    <row r="29" ht="45">
      <c r="A29" s="35" t="s">
        <v>50</v>
      </c>
      <c r="B29" s="43"/>
      <c r="C29" s="44"/>
      <c r="D29" s="44"/>
      <c r="E29" s="37" t="s">
        <v>85</v>
      </c>
      <c r="F29" s="44"/>
      <c r="G29" s="44"/>
      <c r="H29" s="44"/>
      <c r="I29" s="44"/>
      <c r="J29" s="45"/>
    </row>
    <row r="30" ht="30">
      <c r="A30" s="35" t="s">
        <v>52</v>
      </c>
      <c r="B30" s="43"/>
      <c r="C30" s="44"/>
      <c r="D30" s="44"/>
      <c r="E30" s="46" t="s">
        <v>118</v>
      </c>
      <c r="F30" s="44"/>
      <c r="G30" s="44"/>
      <c r="H30" s="44"/>
      <c r="I30" s="44"/>
      <c r="J30" s="45"/>
    </row>
    <row r="31" ht="120">
      <c r="A31" s="35" t="s">
        <v>54</v>
      </c>
      <c r="B31" s="43"/>
      <c r="C31" s="44"/>
      <c r="D31" s="44"/>
      <c r="E31" s="37" t="s">
        <v>114</v>
      </c>
      <c r="F31" s="44"/>
      <c r="G31" s="44"/>
      <c r="H31" s="44"/>
      <c r="I31" s="44"/>
      <c r="J31" s="45"/>
    </row>
    <row r="32">
      <c r="A32" s="35" t="s">
        <v>44</v>
      </c>
      <c r="B32" s="35">
        <v>6</v>
      </c>
      <c r="C32" s="36" t="s">
        <v>119</v>
      </c>
      <c r="D32" s="35" t="s">
        <v>65</v>
      </c>
      <c r="E32" s="37" t="s">
        <v>120</v>
      </c>
      <c r="F32" s="38" t="s">
        <v>84</v>
      </c>
      <c r="G32" s="39">
        <v>10.85</v>
      </c>
      <c r="H32" s="40">
        <v>0</v>
      </c>
      <c r="I32" s="41">
        <f>ROUND(G32*H32,P4)</f>
        <v>0</v>
      </c>
      <c r="J32" s="38" t="s">
        <v>49</v>
      </c>
      <c r="O32" s="42">
        <f>I32*0.21</f>
        <v>0</v>
      </c>
      <c r="P32">
        <v>3</v>
      </c>
    </row>
    <row r="33" ht="45">
      <c r="A33" s="35" t="s">
        <v>50</v>
      </c>
      <c r="B33" s="43"/>
      <c r="C33" s="44"/>
      <c r="D33" s="44"/>
      <c r="E33" s="37" t="s">
        <v>121</v>
      </c>
      <c r="F33" s="44"/>
      <c r="G33" s="44"/>
      <c r="H33" s="44"/>
      <c r="I33" s="44"/>
      <c r="J33" s="45"/>
    </row>
    <row r="34">
      <c r="A34" s="35" t="s">
        <v>52</v>
      </c>
      <c r="B34" s="43"/>
      <c r="C34" s="44"/>
      <c r="D34" s="44"/>
      <c r="E34" s="46" t="s">
        <v>122</v>
      </c>
      <c r="F34" s="44"/>
      <c r="G34" s="44"/>
      <c r="H34" s="44"/>
      <c r="I34" s="44"/>
      <c r="J34" s="45"/>
    </row>
    <row r="35">
      <c r="A35" s="35" t="s">
        <v>52</v>
      </c>
      <c r="B35" s="43"/>
      <c r="C35" s="44"/>
      <c r="D35" s="44"/>
      <c r="E35" s="46" t="s">
        <v>123</v>
      </c>
      <c r="F35" s="44"/>
      <c r="G35" s="44"/>
      <c r="H35" s="44"/>
      <c r="I35" s="44"/>
      <c r="J35" s="45"/>
    </row>
    <row r="36">
      <c r="A36" s="35" t="s">
        <v>52</v>
      </c>
      <c r="B36" s="43"/>
      <c r="C36" s="44"/>
      <c r="D36" s="44"/>
      <c r="E36" s="46" t="s">
        <v>124</v>
      </c>
      <c r="F36" s="44"/>
      <c r="G36" s="44"/>
      <c r="H36" s="44"/>
      <c r="I36" s="44"/>
      <c r="J36" s="45"/>
    </row>
    <row r="37">
      <c r="A37" s="35" t="s">
        <v>52</v>
      </c>
      <c r="B37" s="43"/>
      <c r="C37" s="44"/>
      <c r="D37" s="44"/>
      <c r="E37" s="46" t="s">
        <v>125</v>
      </c>
      <c r="F37" s="44"/>
      <c r="G37" s="44"/>
      <c r="H37" s="44"/>
      <c r="I37" s="44"/>
      <c r="J37" s="45"/>
    </row>
    <row r="38" ht="120">
      <c r="A38" s="35" t="s">
        <v>54</v>
      </c>
      <c r="B38" s="43"/>
      <c r="C38" s="44"/>
      <c r="D38" s="44"/>
      <c r="E38" s="37" t="s">
        <v>114</v>
      </c>
      <c r="F38" s="44"/>
      <c r="G38" s="44"/>
      <c r="H38" s="44"/>
      <c r="I38" s="44"/>
      <c r="J38" s="45"/>
    </row>
    <row r="39">
      <c r="A39" s="35" t="s">
        <v>44</v>
      </c>
      <c r="B39" s="35">
        <v>7</v>
      </c>
      <c r="C39" s="36" t="s">
        <v>126</v>
      </c>
      <c r="D39" s="35" t="s">
        <v>65</v>
      </c>
      <c r="E39" s="37" t="s">
        <v>127</v>
      </c>
      <c r="F39" s="38" t="s">
        <v>117</v>
      </c>
      <c r="G39" s="39">
        <v>16.600000000000001</v>
      </c>
      <c r="H39" s="40">
        <v>0</v>
      </c>
      <c r="I39" s="41">
        <f>ROUND(G39*H39,P4)</f>
        <v>0</v>
      </c>
      <c r="J39" s="38" t="s">
        <v>49</v>
      </c>
      <c r="O39" s="42">
        <f>I39*0.21</f>
        <v>0</v>
      </c>
      <c r="P39">
        <v>3</v>
      </c>
    </row>
    <row r="40" ht="30">
      <c r="A40" s="35" t="s">
        <v>50</v>
      </c>
      <c r="B40" s="43"/>
      <c r="C40" s="44"/>
      <c r="D40" s="44"/>
      <c r="E40" s="37" t="s">
        <v>128</v>
      </c>
      <c r="F40" s="44"/>
      <c r="G40" s="44"/>
      <c r="H40" s="44"/>
      <c r="I40" s="44"/>
      <c r="J40" s="45"/>
    </row>
    <row r="41">
      <c r="A41" s="35" t="s">
        <v>52</v>
      </c>
      <c r="B41" s="43"/>
      <c r="C41" s="44"/>
      <c r="D41" s="44"/>
      <c r="E41" s="46" t="s">
        <v>129</v>
      </c>
      <c r="F41" s="44"/>
      <c r="G41" s="44"/>
      <c r="H41" s="44"/>
      <c r="I41" s="44"/>
      <c r="J41" s="45"/>
    </row>
    <row r="42" ht="75">
      <c r="A42" s="35" t="s">
        <v>54</v>
      </c>
      <c r="B42" s="43"/>
      <c r="C42" s="44"/>
      <c r="D42" s="44"/>
      <c r="E42" s="37" t="s">
        <v>130</v>
      </c>
      <c r="F42" s="44"/>
      <c r="G42" s="44"/>
      <c r="H42" s="44"/>
      <c r="I42" s="44"/>
      <c r="J42" s="45"/>
    </row>
    <row r="43">
      <c r="A43" s="35" t="s">
        <v>44</v>
      </c>
      <c r="B43" s="35">
        <v>8</v>
      </c>
      <c r="C43" s="36" t="s">
        <v>131</v>
      </c>
      <c r="D43" s="35" t="s">
        <v>46</v>
      </c>
      <c r="E43" s="37" t="s">
        <v>132</v>
      </c>
      <c r="F43" s="38" t="s">
        <v>84</v>
      </c>
      <c r="G43" s="39">
        <v>8.5</v>
      </c>
      <c r="H43" s="40">
        <v>0</v>
      </c>
      <c r="I43" s="41">
        <f>ROUND(G43*H43,P4)</f>
        <v>0</v>
      </c>
      <c r="J43" s="38" t="s">
        <v>49</v>
      </c>
      <c r="O43" s="42">
        <f>I43*0.21</f>
        <v>0</v>
      </c>
      <c r="P43">
        <v>3</v>
      </c>
    </row>
    <row r="44" ht="30">
      <c r="A44" s="35" t="s">
        <v>50</v>
      </c>
      <c r="B44" s="43"/>
      <c r="C44" s="44"/>
      <c r="D44" s="44"/>
      <c r="E44" s="37" t="s">
        <v>133</v>
      </c>
      <c r="F44" s="44"/>
      <c r="G44" s="44"/>
      <c r="H44" s="44"/>
      <c r="I44" s="44"/>
      <c r="J44" s="45"/>
    </row>
    <row r="45">
      <c r="A45" s="35" t="s">
        <v>52</v>
      </c>
      <c r="B45" s="43"/>
      <c r="C45" s="44"/>
      <c r="D45" s="44"/>
      <c r="E45" s="46" t="s">
        <v>134</v>
      </c>
      <c r="F45" s="44"/>
      <c r="G45" s="44"/>
      <c r="H45" s="44"/>
      <c r="I45" s="44"/>
      <c r="J45" s="45"/>
    </row>
    <row r="46">
      <c r="A46" s="35" t="s">
        <v>52</v>
      </c>
      <c r="B46" s="43"/>
      <c r="C46" s="44"/>
      <c r="D46" s="44"/>
      <c r="E46" s="46" t="s">
        <v>135</v>
      </c>
      <c r="F46" s="44"/>
      <c r="G46" s="44"/>
      <c r="H46" s="44"/>
      <c r="I46" s="44"/>
      <c r="J46" s="45"/>
    </row>
    <row r="47">
      <c r="A47" s="35" t="s">
        <v>52</v>
      </c>
      <c r="B47" s="43"/>
      <c r="C47" s="44"/>
      <c r="D47" s="44"/>
      <c r="E47" s="46" t="s">
        <v>136</v>
      </c>
      <c r="F47" s="44"/>
      <c r="G47" s="44"/>
      <c r="H47" s="44"/>
      <c r="I47" s="44"/>
      <c r="J47" s="45"/>
    </row>
    <row r="48" ht="409.5">
      <c r="A48" s="35" t="s">
        <v>54</v>
      </c>
      <c r="B48" s="43"/>
      <c r="C48" s="44"/>
      <c r="D48" s="44"/>
      <c r="E48" s="37" t="s">
        <v>137</v>
      </c>
      <c r="F48" s="44"/>
      <c r="G48" s="44"/>
      <c r="H48" s="44"/>
      <c r="I48" s="44"/>
      <c r="J48" s="45"/>
    </row>
    <row r="49">
      <c r="A49" s="35" t="s">
        <v>44</v>
      </c>
      <c r="B49" s="35">
        <v>9</v>
      </c>
      <c r="C49" s="36" t="s">
        <v>131</v>
      </c>
      <c r="D49" s="35" t="s">
        <v>56</v>
      </c>
      <c r="E49" s="37" t="s">
        <v>132</v>
      </c>
      <c r="F49" s="38" t="s">
        <v>84</v>
      </c>
      <c r="G49" s="39">
        <v>1.5</v>
      </c>
      <c r="H49" s="40">
        <v>0</v>
      </c>
      <c r="I49" s="41">
        <f>ROUND(G49*H49,P4)</f>
        <v>0</v>
      </c>
      <c r="J49" s="38" t="s">
        <v>49</v>
      </c>
      <c r="O49" s="42">
        <f>I49*0.21</f>
        <v>0</v>
      </c>
      <c r="P49">
        <v>3</v>
      </c>
    </row>
    <row r="50" ht="30">
      <c r="A50" s="35" t="s">
        <v>50</v>
      </c>
      <c r="B50" s="43"/>
      <c r="C50" s="44"/>
      <c r="D50" s="44"/>
      <c r="E50" s="37" t="s">
        <v>138</v>
      </c>
      <c r="F50" s="44"/>
      <c r="G50" s="44"/>
      <c r="H50" s="44"/>
      <c r="I50" s="44"/>
      <c r="J50" s="45"/>
    </row>
    <row r="51" ht="30">
      <c r="A51" s="35" t="s">
        <v>52</v>
      </c>
      <c r="B51" s="43"/>
      <c r="C51" s="44"/>
      <c r="D51" s="44"/>
      <c r="E51" s="46" t="s">
        <v>139</v>
      </c>
      <c r="F51" s="44"/>
      <c r="G51" s="44"/>
      <c r="H51" s="44"/>
      <c r="I51" s="44"/>
      <c r="J51" s="45"/>
    </row>
    <row r="52" ht="409.5">
      <c r="A52" s="35" t="s">
        <v>54</v>
      </c>
      <c r="B52" s="43"/>
      <c r="C52" s="44"/>
      <c r="D52" s="44"/>
      <c r="E52" s="37" t="s">
        <v>137</v>
      </c>
      <c r="F52" s="44"/>
      <c r="G52" s="44"/>
      <c r="H52" s="44"/>
      <c r="I52" s="44"/>
      <c r="J52" s="45"/>
    </row>
    <row r="53">
      <c r="A53" s="35" t="s">
        <v>44</v>
      </c>
      <c r="B53" s="35">
        <v>10</v>
      </c>
      <c r="C53" s="36" t="s">
        <v>140</v>
      </c>
      <c r="D53" s="35" t="s">
        <v>65</v>
      </c>
      <c r="E53" s="37" t="s">
        <v>141</v>
      </c>
      <c r="F53" s="38" t="s">
        <v>84</v>
      </c>
      <c r="G53" s="39">
        <v>8.5</v>
      </c>
      <c r="H53" s="40">
        <v>0</v>
      </c>
      <c r="I53" s="41">
        <f>ROUND(G53*H53,P4)</f>
        <v>0</v>
      </c>
      <c r="J53" s="38" t="s">
        <v>49</v>
      </c>
      <c r="O53" s="42">
        <f>I53*0.21</f>
        <v>0</v>
      </c>
      <c r="P53">
        <v>3</v>
      </c>
    </row>
    <row r="54">
      <c r="A54" s="35" t="s">
        <v>50</v>
      </c>
      <c r="B54" s="43"/>
      <c r="C54" s="44"/>
      <c r="D54" s="44"/>
      <c r="E54" s="50" t="s">
        <v>65</v>
      </c>
      <c r="F54" s="44"/>
      <c r="G54" s="44"/>
      <c r="H54" s="44"/>
      <c r="I54" s="44"/>
      <c r="J54" s="45"/>
    </row>
    <row r="55">
      <c r="A55" s="35" t="s">
        <v>52</v>
      </c>
      <c r="B55" s="43"/>
      <c r="C55" s="44"/>
      <c r="D55" s="44"/>
      <c r="E55" s="46" t="s">
        <v>142</v>
      </c>
      <c r="F55" s="44"/>
      <c r="G55" s="44"/>
      <c r="H55" s="44"/>
      <c r="I55" s="44"/>
      <c r="J55" s="45"/>
    </row>
    <row r="56" ht="270">
      <c r="A56" s="35" t="s">
        <v>54</v>
      </c>
      <c r="B56" s="43"/>
      <c r="C56" s="44"/>
      <c r="D56" s="44"/>
      <c r="E56" s="37" t="s">
        <v>143</v>
      </c>
      <c r="F56" s="44"/>
      <c r="G56" s="44"/>
      <c r="H56" s="44"/>
      <c r="I56" s="44"/>
      <c r="J56" s="45"/>
    </row>
    <row r="57">
      <c r="A57" s="35" t="s">
        <v>44</v>
      </c>
      <c r="B57" s="35">
        <v>11</v>
      </c>
      <c r="C57" s="36" t="s">
        <v>144</v>
      </c>
      <c r="D57" s="35" t="s">
        <v>65</v>
      </c>
      <c r="E57" s="37" t="s">
        <v>145</v>
      </c>
      <c r="F57" s="38" t="s">
        <v>84</v>
      </c>
      <c r="G57" s="39">
        <v>1.5</v>
      </c>
      <c r="H57" s="40">
        <v>0</v>
      </c>
      <c r="I57" s="41">
        <f>ROUND(G57*H57,P4)</f>
        <v>0</v>
      </c>
      <c r="J57" s="38" t="s">
        <v>49</v>
      </c>
      <c r="O57" s="42">
        <f>I57*0.21</f>
        <v>0</v>
      </c>
      <c r="P57">
        <v>3</v>
      </c>
    </row>
    <row r="58">
      <c r="A58" s="35" t="s">
        <v>50</v>
      </c>
      <c r="B58" s="43"/>
      <c r="C58" s="44"/>
      <c r="D58" s="44"/>
      <c r="E58" s="50" t="s">
        <v>65</v>
      </c>
      <c r="F58" s="44"/>
      <c r="G58" s="44"/>
      <c r="H58" s="44"/>
      <c r="I58" s="44"/>
      <c r="J58" s="45"/>
    </row>
    <row r="59" ht="30">
      <c r="A59" s="35" t="s">
        <v>52</v>
      </c>
      <c r="B59" s="43"/>
      <c r="C59" s="44"/>
      <c r="D59" s="44"/>
      <c r="E59" s="46" t="s">
        <v>146</v>
      </c>
      <c r="F59" s="44"/>
      <c r="G59" s="44"/>
      <c r="H59" s="44"/>
      <c r="I59" s="44"/>
      <c r="J59" s="45"/>
    </row>
    <row r="60" ht="345">
      <c r="A60" s="35" t="s">
        <v>54</v>
      </c>
      <c r="B60" s="43"/>
      <c r="C60" s="44"/>
      <c r="D60" s="44"/>
      <c r="E60" s="37" t="s">
        <v>147</v>
      </c>
      <c r="F60" s="44"/>
      <c r="G60" s="44"/>
      <c r="H60" s="44"/>
      <c r="I60" s="44"/>
      <c r="J60" s="45"/>
    </row>
    <row r="61">
      <c r="A61" s="35" t="s">
        <v>44</v>
      </c>
      <c r="B61" s="35">
        <v>12</v>
      </c>
      <c r="C61" s="36" t="s">
        <v>148</v>
      </c>
      <c r="D61" s="35" t="s">
        <v>65</v>
      </c>
      <c r="E61" s="37" t="s">
        <v>149</v>
      </c>
      <c r="F61" s="38" t="s">
        <v>67</v>
      </c>
      <c r="G61" s="39">
        <v>99.599999999999994</v>
      </c>
      <c r="H61" s="40">
        <v>0</v>
      </c>
      <c r="I61" s="41">
        <f>ROUND(G61*H61,P4)</f>
        <v>0</v>
      </c>
      <c r="J61" s="38" t="s">
        <v>49</v>
      </c>
      <c r="O61" s="42">
        <f>I61*0.21</f>
        <v>0</v>
      </c>
      <c r="P61">
        <v>3</v>
      </c>
    </row>
    <row r="62">
      <c r="A62" s="35" t="s">
        <v>50</v>
      </c>
      <c r="B62" s="43"/>
      <c r="C62" s="44"/>
      <c r="D62" s="44"/>
      <c r="E62" s="50" t="s">
        <v>65</v>
      </c>
      <c r="F62" s="44"/>
      <c r="G62" s="44"/>
      <c r="H62" s="44"/>
      <c r="I62" s="44"/>
      <c r="J62" s="45"/>
    </row>
    <row r="63">
      <c r="A63" s="35" t="s">
        <v>52</v>
      </c>
      <c r="B63" s="43"/>
      <c r="C63" s="44"/>
      <c r="D63" s="44"/>
      <c r="E63" s="46" t="s">
        <v>150</v>
      </c>
      <c r="F63" s="44"/>
      <c r="G63" s="44"/>
      <c r="H63" s="44"/>
      <c r="I63" s="44"/>
      <c r="J63" s="45"/>
    </row>
    <row r="64" ht="75">
      <c r="A64" s="35" t="s">
        <v>54</v>
      </c>
      <c r="B64" s="43"/>
      <c r="C64" s="44"/>
      <c r="D64" s="44"/>
      <c r="E64" s="37" t="s">
        <v>151</v>
      </c>
      <c r="F64" s="44"/>
      <c r="G64" s="44"/>
      <c r="H64" s="44"/>
      <c r="I64" s="44"/>
      <c r="J64" s="45"/>
    </row>
    <row r="65">
      <c r="A65" s="35" t="s">
        <v>44</v>
      </c>
      <c r="B65" s="35">
        <v>13</v>
      </c>
      <c r="C65" s="36" t="s">
        <v>152</v>
      </c>
      <c r="D65" s="35" t="s">
        <v>65</v>
      </c>
      <c r="E65" s="37" t="s">
        <v>153</v>
      </c>
      <c r="F65" s="38" t="s">
        <v>67</v>
      </c>
      <c r="G65" s="39">
        <v>84</v>
      </c>
      <c r="H65" s="40">
        <v>0</v>
      </c>
      <c r="I65" s="41">
        <f>ROUND(G65*H65,P4)</f>
        <v>0</v>
      </c>
      <c r="J65" s="38" t="s">
        <v>49</v>
      </c>
      <c r="O65" s="42">
        <f>I65*0.21</f>
        <v>0</v>
      </c>
      <c r="P65">
        <v>3</v>
      </c>
    </row>
    <row r="66">
      <c r="A66" s="35" t="s">
        <v>50</v>
      </c>
      <c r="B66" s="43"/>
      <c r="C66" s="44"/>
      <c r="D66" s="44"/>
      <c r="E66" s="50" t="s">
        <v>65</v>
      </c>
      <c r="F66" s="44"/>
      <c r="G66" s="44"/>
      <c r="H66" s="44"/>
      <c r="I66" s="44"/>
      <c r="J66" s="45"/>
    </row>
    <row r="67" ht="30">
      <c r="A67" s="35" t="s">
        <v>52</v>
      </c>
      <c r="B67" s="43"/>
      <c r="C67" s="44"/>
      <c r="D67" s="44"/>
      <c r="E67" s="46" t="s">
        <v>154</v>
      </c>
      <c r="F67" s="44"/>
      <c r="G67" s="44"/>
      <c r="H67" s="44"/>
      <c r="I67" s="44"/>
      <c r="J67" s="45"/>
    </row>
    <row r="68" ht="60">
      <c r="A68" s="35" t="s">
        <v>54</v>
      </c>
      <c r="B68" s="43"/>
      <c r="C68" s="44"/>
      <c r="D68" s="44"/>
      <c r="E68" s="37" t="s">
        <v>155</v>
      </c>
      <c r="F68" s="44"/>
      <c r="G68" s="44"/>
      <c r="H68" s="44"/>
      <c r="I68" s="44"/>
      <c r="J68" s="45"/>
    </row>
    <row r="69">
      <c r="A69" s="35" t="s">
        <v>44</v>
      </c>
      <c r="B69" s="35">
        <v>14</v>
      </c>
      <c r="C69" s="36" t="s">
        <v>156</v>
      </c>
      <c r="D69" s="35" t="s">
        <v>65</v>
      </c>
      <c r="E69" s="37" t="s">
        <v>157</v>
      </c>
      <c r="F69" s="38" t="s">
        <v>67</v>
      </c>
      <c r="G69" s="39">
        <v>84</v>
      </c>
      <c r="H69" s="40">
        <v>0</v>
      </c>
      <c r="I69" s="41">
        <f>ROUND(G69*H69,P4)</f>
        <v>0</v>
      </c>
      <c r="J69" s="38" t="s">
        <v>49</v>
      </c>
      <c r="O69" s="42">
        <f>I69*0.21</f>
        <v>0</v>
      </c>
      <c r="P69">
        <v>3</v>
      </c>
    </row>
    <row r="70">
      <c r="A70" s="35" t="s">
        <v>50</v>
      </c>
      <c r="B70" s="43"/>
      <c r="C70" s="44"/>
      <c r="D70" s="44"/>
      <c r="E70" s="37" t="s">
        <v>158</v>
      </c>
      <c r="F70" s="44"/>
      <c r="G70" s="44"/>
      <c r="H70" s="44"/>
      <c r="I70" s="44"/>
      <c r="J70" s="45"/>
    </row>
    <row r="71" ht="30">
      <c r="A71" s="35" t="s">
        <v>52</v>
      </c>
      <c r="B71" s="43"/>
      <c r="C71" s="44"/>
      <c r="D71" s="44"/>
      <c r="E71" s="46" t="s">
        <v>159</v>
      </c>
      <c r="F71" s="44"/>
      <c r="G71" s="44"/>
      <c r="H71" s="44"/>
      <c r="I71" s="44"/>
      <c r="J71" s="45"/>
    </row>
    <row r="72" ht="75">
      <c r="A72" s="35" t="s">
        <v>54</v>
      </c>
      <c r="B72" s="43"/>
      <c r="C72" s="44"/>
      <c r="D72" s="44"/>
      <c r="E72" s="37" t="s">
        <v>160</v>
      </c>
      <c r="F72" s="44"/>
      <c r="G72" s="44"/>
      <c r="H72" s="44"/>
      <c r="I72" s="44"/>
      <c r="J72" s="45"/>
    </row>
    <row r="73">
      <c r="A73" s="35" t="s">
        <v>44</v>
      </c>
      <c r="B73" s="35">
        <v>15</v>
      </c>
      <c r="C73" s="36" t="s">
        <v>161</v>
      </c>
      <c r="D73" s="35" t="s">
        <v>65</v>
      </c>
      <c r="E73" s="37" t="s">
        <v>162</v>
      </c>
      <c r="F73" s="38" t="s">
        <v>67</v>
      </c>
      <c r="G73" s="39">
        <v>84</v>
      </c>
      <c r="H73" s="40">
        <v>0</v>
      </c>
      <c r="I73" s="41">
        <f>ROUND(G73*H73,P4)</f>
        <v>0</v>
      </c>
      <c r="J73" s="38" t="s">
        <v>49</v>
      </c>
      <c r="O73" s="42">
        <f>I73*0.21</f>
        <v>0</v>
      </c>
      <c r="P73">
        <v>3</v>
      </c>
    </row>
    <row r="74">
      <c r="A74" s="35" t="s">
        <v>50</v>
      </c>
      <c r="B74" s="43"/>
      <c r="C74" s="44"/>
      <c r="D74" s="44"/>
      <c r="E74" s="50" t="s">
        <v>65</v>
      </c>
      <c r="F74" s="44"/>
      <c r="G74" s="44"/>
      <c r="H74" s="44"/>
      <c r="I74" s="44"/>
      <c r="J74" s="45"/>
    </row>
    <row r="75" ht="30">
      <c r="A75" s="35" t="s">
        <v>52</v>
      </c>
      <c r="B75" s="43"/>
      <c r="C75" s="44"/>
      <c r="D75" s="44"/>
      <c r="E75" s="46" t="s">
        <v>163</v>
      </c>
      <c r="F75" s="44"/>
      <c r="G75" s="44"/>
      <c r="H75" s="44"/>
      <c r="I75" s="44"/>
      <c r="J75" s="45"/>
    </row>
    <row r="76" ht="75">
      <c r="A76" s="35" t="s">
        <v>54</v>
      </c>
      <c r="B76" s="43"/>
      <c r="C76" s="44"/>
      <c r="D76" s="44"/>
      <c r="E76" s="37" t="s">
        <v>164</v>
      </c>
      <c r="F76" s="44"/>
      <c r="G76" s="44"/>
      <c r="H76" s="44"/>
      <c r="I76" s="44"/>
      <c r="J76" s="45"/>
    </row>
    <row r="77">
      <c r="A77" s="35" t="s">
        <v>44</v>
      </c>
      <c r="B77" s="35">
        <v>16</v>
      </c>
      <c r="C77" s="36" t="s">
        <v>165</v>
      </c>
      <c r="D77" s="35" t="s">
        <v>65</v>
      </c>
      <c r="E77" s="37" t="s">
        <v>166</v>
      </c>
      <c r="F77" s="38" t="s">
        <v>67</v>
      </c>
      <c r="G77" s="39">
        <v>84</v>
      </c>
      <c r="H77" s="40">
        <v>0</v>
      </c>
      <c r="I77" s="41">
        <f>ROUND(G77*H77,P4)</f>
        <v>0</v>
      </c>
      <c r="J77" s="38" t="s">
        <v>49</v>
      </c>
      <c r="O77" s="42">
        <f>I77*0.21</f>
        <v>0</v>
      </c>
      <c r="P77">
        <v>3</v>
      </c>
    </row>
    <row r="78">
      <c r="A78" s="35" t="s">
        <v>50</v>
      </c>
      <c r="B78" s="43"/>
      <c r="C78" s="44"/>
      <c r="D78" s="44"/>
      <c r="E78" s="50" t="s">
        <v>65</v>
      </c>
      <c r="F78" s="44"/>
      <c r="G78" s="44"/>
      <c r="H78" s="44"/>
      <c r="I78" s="44"/>
      <c r="J78" s="45"/>
    </row>
    <row r="79" ht="30">
      <c r="A79" s="35" t="s">
        <v>52</v>
      </c>
      <c r="B79" s="43"/>
      <c r="C79" s="44"/>
      <c r="D79" s="44"/>
      <c r="E79" s="46" t="s">
        <v>167</v>
      </c>
      <c r="F79" s="44"/>
      <c r="G79" s="44"/>
      <c r="H79" s="44"/>
      <c r="I79" s="44"/>
      <c r="J79" s="45"/>
    </row>
    <row r="80" ht="90">
      <c r="A80" s="35" t="s">
        <v>54</v>
      </c>
      <c r="B80" s="43"/>
      <c r="C80" s="44"/>
      <c r="D80" s="44"/>
      <c r="E80" s="37" t="s">
        <v>168</v>
      </c>
      <c r="F80" s="44"/>
      <c r="G80" s="44"/>
      <c r="H80" s="44"/>
      <c r="I80" s="44"/>
      <c r="J80" s="45"/>
    </row>
    <row r="81">
      <c r="A81" s="29" t="s">
        <v>41</v>
      </c>
      <c r="B81" s="30"/>
      <c r="C81" s="31" t="s">
        <v>169</v>
      </c>
      <c r="D81" s="32"/>
      <c r="E81" s="29" t="s">
        <v>170</v>
      </c>
      <c r="F81" s="32"/>
      <c r="G81" s="32"/>
      <c r="H81" s="32"/>
      <c r="I81" s="33">
        <f>SUMIFS(I82:I89,A82:A89,"P")</f>
        <v>0</v>
      </c>
      <c r="J81" s="34"/>
    </row>
    <row r="82">
      <c r="A82" s="35" t="s">
        <v>44</v>
      </c>
      <c r="B82" s="35">
        <v>17</v>
      </c>
      <c r="C82" s="36" t="s">
        <v>171</v>
      </c>
      <c r="D82" s="35" t="s">
        <v>65</v>
      </c>
      <c r="E82" s="37" t="s">
        <v>172</v>
      </c>
      <c r="F82" s="38" t="s">
        <v>67</v>
      </c>
      <c r="G82" s="39">
        <v>42.299999999999997</v>
      </c>
      <c r="H82" s="40">
        <v>0</v>
      </c>
      <c r="I82" s="41">
        <f>ROUND(G82*H82,P4)</f>
        <v>0</v>
      </c>
      <c r="J82" s="38" t="s">
        <v>49</v>
      </c>
      <c r="O82" s="42">
        <f>I82*0.21</f>
        <v>0</v>
      </c>
      <c r="P82">
        <v>3</v>
      </c>
    </row>
    <row r="83">
      <c r="A83" s="35" t="s">
        <v>50</v>
      </c>
      <c r="B83" s="43"/>
      <c r="C83" s="44"/>
      <c r="D83" s="44"/>
      <c r="E83" s="37" t="s">
        <v>173</v>
      </c>
      <c r="F83" s="44"/>
      <c r="G83" s="44"/>
      <c r="H83" s="44"/>
      <c r="I83" s="44"/>
      <c r="J83" s="45"/>
    </row>
    <row r="84" ht="30">
      <c r="A84" s="35" t="s">
        <v>52</v>
      </c>
      <c r="B84" s="43"/>
      <c r="C84" s="44"/>
      <c r="D84" s="44"/>
      <c r="E84" s="46" t="s">
        <v>174</v>
      </c>
      <c r="F84" s="44"/>
      <c r="G84" s="44"/>
      <c r="H84" s="44"/>
      <c r="I84" s="44"/>
      <c r="J84" s="45"/>
    </row>
    <row r="85" ht="105">
      <c r="A85" s="35" t="s">
        <v>54</v>
      </c>
      <c r="B85" s="43"/>
      <c r="C85" s="44"/>
      <c r="D85" s="44"/>
      <c r="E85" s="37" t="s">
        <v>175</v>
      </c>
      <c r="F85" s="44"/>
      <c r="G85" s="44"/>
      <c r="H85" s="44"/>
      <c r="I85" s="44"/>
      <c r="J85" s="45"/>
    </row>
    <row r="86">
      <c r="A86" s="35" t="s">
        <v>44</v>
      </c>
      <c r="B86" s="35">
        <v>18</v>
      </c>
      <c r="C86" s="36" t="s">
        <v>176</v>
      </c>
      <c r="D86" s="35" t="s">
        <v>65</v>
      </c>
      <c r="E86" s="37" t="s">
        <v>177</v>
      </c>
      <c r="F86" s="38" t="s">
        <v>117</v>
      </c>
      <c r="G86" s="39">
        <v>23.5</v>
      </c>
      <c r="H86" s="40">
        <v>0</v>
      </c>
      <c r="I86" s="41">
        <f>ROUND(G86*H86,P4)</f>
        <v>0</v>
      </c>
      <c r="J86" s="38" t="s">
        <v>49</v>
      </c>
      <c r="O86" s="42">
        <f>I86*0.21</f>
        <v>0</v>
      </c>
      <c r="P86">
        <v>3</v>
      </c>
    </row>
    <row r="87" ht="45">
      <c r="A87" s="35" t="s">
        <v>50</v>
      </c>
      <c r="B87" s="43"/>
      <c r="C87" s="44"/>
      <c r="D87" s="44"/>
      <c r="E87" s="37" t="s">
        <v>178</v>
      </c>
      <c r="F87" s="44"/>
      <c r="G87" s="44"/>
      <c r="H87" s="44"/>
      <c r="I87" s="44"/>
      <c r="J87" s="45"/>
    </row>
    <row r="88">
      <c r="A88" s="35" t="s">
        <v>52</v>
      </c>
      <c r="B88" s="43"/>
      <c r="C88" s="44"/>
      <c r="D88" s="44"/>
      <c r="E88" s="46" t="s">
        <v>179</v>
      </c>
      <c r="F88" s="44"/>
      <c r="G88" s="44"/>
      <c r="H88" s="44"/>
      <c r="I88" s="44"/>
      <c r="J88" s="45"/>
    </row>
    <row r="89" ht="225">
      <c r="A89" s="35" t="s">
        <v>54</v>
      </c>
      <c r="B89" s="43"/>
      <c r="C89" s="44"/>
      <c r="D89" s="44"/>
      <c r="E89" s="37" t="s">
        <v>180</v>
      </c>
      <c r="F89" s="44"/>
      <c r="G89" s="44"/>
      <c r="H89" s="44"/>
      <c r="I89" s="44"/>
      <c r="J89" s="45"/>
    </row>
    <row r="90">
      <c r="A90" s="29" t="s">
        <v>41</v>
      </c>
      <c r="B90" s="30"/>
      <c r="C90" s="31" t="s">
        <v>181</v>
      </c>
      <c r="D90" s="32"/>
      <c r="E90" s="29" t="s">
        <v>14</v>
      </c>
      <c r="F90" s="32"/>
      <c r="G90" s="32"/>
      <c r="H90" s="32"/>
      <c r="I90" s="33">
        <f>SUMIFS(I91:I118,A91:A118,"P")</f>
        <v>0</v>
      </c>
      <c r="J90" s="34"/>
    </row>
    <row r="91">
      <c r="A91" s="35" t="s">
        <v>44</v>
      </c>
      <c r="B91" s="35">
        <v>19</v>
      </c>
      <c r="C91" s="36" t="s">
        <v>182</v>
      </c>
      <c r="D91" s="35" t="s">
        <v>65</v>
      </c>
      <c r="E91" s="37" t="s">
        <v>183</v>
      </c>
      <c r="F91" s="38" t="s">
        <v>67</v>
      </c>
      <c r="G91" s="39">
        <v>83</v>
      </c>
      <c r="H91" s="40">
        <v>0</v>
      </c>
      <c r="I91" s="41">
        <f>ROUND(G91*H91,P4)</f>
        <v>0</v>
      </c>
      <c r="J91" s="38" t="s">
        <v>49</v>
      </c>
      <c r="O91" s="42">
        <f>I91*0.21</f>
        <v>0</v>
      </c>
      <c r="P91">
        <v>3</v>
      </c>
    </row>
    <row r="92">
      <c r="A92" s="35" t="s">
        <v>50</v>
      </c>
      <c r="B92" s="43"/>
      <c r="C92" s="44"/>
      <c r="D92" s="44"/>
      <c r="E92" s="37" t="s">
        <v>184</v>
      </c>
      <c r="F92" s="44"/>
      <c r="G92" s="44"/>
      <c r="H92" s="44"/>
      <c r="I92" s="44"/>
      <c r="J92" s="45"/>
    </row>
    <row r="93">
      <c r="A93" s="35" t="s">
        <v>52</v>
      </c>
      <c r="B93" s="43"/>
      <c r="C93" s="44"/>
      <c r="D93" s="44"/>
      <c r="E93" s="46" t="s">
        <v>185</v>
      </c>
      <c r="F93" s="44"/>
      <c r="G93" s="44"/>
      <c r="H93" s="44"/>
      <c r="I93" s="44"/>
      <c r="J93" s="45"/>
    </row>
    <row r="94" ht="90">
      <c r="A94" s="35" t="s">
        <v>54</v>
      </c>
      <c r="B94" s="43"/>
      <c r="C94" s="44"/>
      <c r="D94" s="44"/>
      <c r="E94" s="37" t="s">
        <v>186</v>
      </c>
      <c r="F94" s="44"/>
      <c r="G94" s="44"/>
      <c r="H94" s="44"/>
      <c r="I94" s="44"/>
      <c r="J94" s="45"/>
    </row>
    <row r="95">
      <c r="A95" s="35" t="s">
        <v>44</v>
      </c>
      <c r="B95" s="35">
        <v>20</v>
      </c>
      <c r="C95" s="36" t="s">
        <v>187</v>
      </c>
      <c r="D95" s="35" t="s">
        <v>65</v>
      </c>
      <c r="E95" s="37" t="s">
        <v>188</v>
      </c>
      <c r="F95" s="38" t="s">
        <v>67</v>
      </c>
      <c r="G95" s="39">
        <v>99.599999999999994</v>
      </c>
      <c r="H95" s="40">
        <v>0</v>
      </c>
      <c r="I95" s="41">
        <f>ROUND(G95*H95,P4)</f>
        <v>0</v>
      </c>
      <c r="J95" s="38" t="s">
        <v>49</v>
      </c>
      <c r="O95" s="42">
        <f>I95*0.21</f>
        <v>0</v>
      </c>
      <c r="P95">
        <v>3</v>
      </c>
    </row>
    <row r="96" ht="45">
      <c r="A96" s="35" t="s">
        <v>50</v>
      </c>
      <c r="B96" s="43"/>
      <c r="C96" s="44"/>
      <c r="D96" s="44"/>
      <c r="E96" s="37" t="s">
        <v>189</v>
      </c>
      <c r="F96" s="44"/>
      <c r="G96" s="44"/>
      <c r="H96" s="44"/>
      <c r="I96" s="44"/>
      <c r="J96" s="45"/>
    </row>
    <row r="97">
      <c r="A97" s="35" t="s">
        <v>52</v>
      </c>
      <c r="B97" s="43"/>
      <c r="C97" s="44"/>
      <c r="D97" s="44"/>
      <c r="E97" s="46" t="s">
        <v>190</v>
      </c>
      <c r="F97" s="44"/>
      <c r="G97" s="44"/>
      <c r="H97" s="44"/>
      <c r="I97" s="44"/>
      <c r="J97" s="45"/>
    </row>
    <row r="98" ht="90">
      <c r="A98" s="35" t="s">
        <v>54</v>
      </c>
      <c r="B98" s="43"/>
      <c r="C98" s="44"/>
      <c r="D98" s="44"/>
      <c r="E98" s="37" t="s">
        <v>186</v>
      </c>
      <c r="F98" s="44"/>
      <c r="G98" s="44"/>
      <c r="H98" s="44"/>
      <c r="I98" s="44"/>
      <c r="J98" s="45"/>
    </row>
    <row r="99">
      <c r="A99" s="35" t="s">
        <v>44</v>
      </c>
      <c r="B99" s="35">
        <v>21</v>
      </c>
      <c r="C99" s="36" t="s">
        <v>191</v>
      </c>
      <c r="D99" s="35" t="s">
        <v>65</v>
      </c>
      <c r="E99" s="37" t="s">
        <v>192</v>
      </c>
      <c r="F99" s="38" t="s">
        <v>67</v>
      </c>
      <c r="G99" s="39">
        <v>83</v>
      </c>
      <c r="H99" s="40">
        <v>0</v>
      </c>
      <c r="I99" s="41">
        <f>ROUND(G99*H99,P4)</f>
        <v>0</v>
      </c>
      <c r="J99" s="38" t="s">
        <v>49</v>
      </c>
      <c r="O99" s="42">
        <f>I99*0.21</f>
        <v>0</v>
      </c>
      <c r="P99">
        <v>3</v>
      </c>
    </row>
    <row r="100" ht="30">
      <c r="A100" s="35" t="s">
        <v>50</v>
      </c>
      <c r="B100" s="43"/>
      <c r="C100" s="44"/>
      <c r="D100" s="44"/>
      <c r="E100" s="37" t="s">
        <v>193</v>
      </c>
      <c r="F100" s="44"/>
      <c r="G100" s="44"/>
      <c r="H100" s="44"/>
      <c r="I100" s="44"/>
      <c r="J100" s="45"/>
    </row>
    <row r="101">
      <c r="A101" s="35" t="s">
        <v>52</v>
      </c>
      <c r="B101" s="43"/>
      <c r="C101" s="44"/>
      <c r="D101" s="44"/>
      <c r="E101" s="46" t="s">
        <v>185</v>
      </c>
      <c r="F101" s="44"/>
      <c r="G101" s="44"/>
      <c r="H101" s="44"/>
      <c r="I101" s="44"/>
      <c r="J101" s="45"/>
    </row>
    <row r="102" ht="120">
      <c r="A102" s="35" t="s">
        <v>54</v>
      </c>
      <c r="B102" s="43"/>
      <c r="C102" s="44"/>
      <c r="D102" s="44"/>
      <c r="E102" s="37" t="s">
        <v>194</v>
      </c>
      <c r="F102" s="44"/>
      <c r="G102" s="44"/>
      <c r="H102" s="44"/>
      <c r="I102" s="44"/>
      <c r="J102" s="45"/>
    </row>
    <row r="103">
      <c r="A103" s="35" t="s">
        <v>44</v>
      </c>
      <c r="B103" s="35">
        <v>22</v>
      </c>
      <c r="C103" s="36" t="s">
        <v>195</v>
      </c>
      <c r="D103" s="35" t="s">
        <v>65</v>
      </c>
      <c r="E103" s="37" t="s">
        <v>196</v>
      </c>
      <c r="F103" s="38" t="s">
        <v>67</v>
      </c>
      <c r="G103" s="39">
        <v>142</v>
      </c>
      <c r="H103" s="40">
        <v>0</v>
      </c>
      <c r="I103" s="41">
        <f>ROUND(G103*H103,P4)</f>
        <v>0</v>
      </c>
      <c r="J103" s="38" t="s">
        <v>49</v>
      </c>
      <c r="O103" s="42">
        <f>I103*0.21</f>
        <v>0</v>
      </c>
      <c r="P103">
        <v>3</v>
      </c>
    </row>
    <row r="104">
      <c r="A104" s="35" t="s">
        <v>50</v>
      </c>
      <c r="B104" s="43"/>
      <c r="C104" s="44"/>
      <c r="D104" s="44"/>
      <c r="E104" s="37" t="s">
        <v>197</v>
      </c>
      <c r="F104" s="44"/>
      <c r="G104" s="44"/>
      <c r="H104" s="44"/>
      <c r="I104" s="44"/>
      <c r="J104" s="45"/>
    </row>
    <row r="105" ht="30">
      <c r="A105" s="35" t="s">
        <v>52</v>
      </c>
      <c r="B105" s="43"/>
      <c r="C105" s="44"/>
      <c r="D105" s="44"/>
      <c r="E105" s="46" t="s">
        <v>198</v>
      </c>
      <c r="F105" s="44"/>
      <c r="G105" s="44"/>
      <c r="H105" s="44"/>
      <c r="I105" s="44"/>
      <c r="J105" s="45"/>
    </row>
    <row r="106" ht="120">
      <c r="A106" s="35" t="s">
        <v>54</v>
      </c>
      <c r="B106" s="43"/>
      <c r="C106" s="44"/>
      <c r="D106" s="44"/>
      <c r="E106" s="37" t="s">
        <v>194</v>
      </c>
      <c r="F106" s="44"/>
      <c r="G106" s="44"/>
      <c r="H106" s="44"/>
      <c r="I106" s="44"/>
      <c r="J106" s="45"/>
    </row>
    <row r="107">
      <c r="A107" s="35" t="s">
        <v>44</v>
      </c>
      <c r="B107" s="35">
        <v>23</v>
      </c>
      <c r="C107" s="36" t="s">
        <v>199</v>
      </c>
      <c r="D107" s="35" t="s">
        <v>65</v>
      </c>
      <c r="E107" s="37" t="s">
        <v>200</v>
      </c>
      <c r="F107" s="38" t="s">
        <v>67</v>
      </c>
      <c r="G107" s="39">
        <v>142</v>
      </c>
      <c r="H107" s="40">
        <v>0</v>
      </c>
      <c r="I107" s="41">
        <f>ROUND(G107*H107,P4)</f>
        <v>0</v>
      </c>
      <c r="J107" s="38" t="s">
        <v>49</v>
      </c>
      <c r="O107" s="42">
        <f>I107*0.21</f>
        <v>0</v>
      </c>
      <c r="P107">
        <v>3</v>
      </c>
    </row>
    <row r="108">
      <c r="A108" s="35" t="s">
        <v>50</v>
      </c>
      <c r="B108" s="43"/>
      <c r="C108" s="44"/>
      <c r="D108" s="44"/>
      <c r="E108" s="37" t="s">
        <v>201</v>
      </c>
      <c r="F108" s="44"/>
      <c r="G108" s="44"/>
      <c r="H108" s="44"/>
      <c r="I108" s="44"/>
      <c r="J108" s="45"/>
    </row>
    <row r="109" ht="30">
      <c r="A109" s="35" t="s">
        <v>52</v>
      </c>
      <c r="B109" s="43"/>
      <c r="C109" s="44"/>
      <c r="D109" s="44"/>
      <c r="E109" s="46" t="s">
        <v>198</v>
      </c>
      <c r="F109" s="44"/>
      <c r="G109" s="44"/>
      <c r="H109" s="44"/>
      <c r="I109" s="44"/>
      <c r="J109" s="45"/>
    </row>
    <row r="110" ht="195">
      <c r="A110" s="35" t="s">
        <v>54</v>
      </c>
      <c r="B110" s="43"/>
      <c r="C110" s="44"/>
      <c r="D110" s="44"/>
      <c r="E110" s="37" t="s">
        <v>202</v>
      </c>
      <c r="F110" s="44"/>
      <c r="G110" s="44"/>
      <c r="H110" s="44"/>
      <c r="I110" s="44"/>
      <c r="J110" s="45"/>
    </row>
    <row r="111">
      <c r="A111" s="35" t="s">
        <v>44</v>
      </c>
      <c r="B111" s="35">
        <v>24</v>
      </c>
      <c r="C111" s="36" t="s">
        <v>203</v>
      </c>
      <c r="D111" s="35" t="s">
        <v>65</v>
      </c>
      <c r="E111" s="37" t="s">
        <v>204</v>
      </c>
      <c r="F111" s="38" t="s">
        <v>67</v>
      </c>
      <c r="G111" s="39">
        <v>83</v>
      </c>
      <c r="H111" s="40">
        <v>0</v>
      </c>
      <c r="I111" s="41">
        <f>ROUND(G111*H111,P4)</f>
        <v>0</v>
      </c>
      <c r="J111" s="38" t="s">
        <v>49</v>
      </c>
      <c r="O111" s="42">
        <f>I111*0.21</f>
        <v>0</v>
      </c>
      <c r="P111">
        <v>3</v>
      </c>
    </row>
    <row r="112">
      <c r="A112" s="35" t="s">
        <v>50</v>
      </c>
      <c r="B112" s="43"/>
      <c r="C112" s="44"/>
      <c r="D112" s="44"/>
      <c r="E112" s="50" t="s">
        <v>65</v>
      </c>
      <c r="F112" s="44"/>
      <c r="G112" s="44"/>
      <c r="H112" s="44"/>
      <c r="I112" s="44"/>
      <c r="J112" s="45"/>
    </row>
    <row r="113">
      <c r="A113" s="35" t="s">
        <v>52</v>
      </c>
      <c r="B113" s="43"/>
      <c r="C113" s="44"/>
      <c r="D113" s="44"/>
      <c r="E113" s="46" t="s">
        <v>185</v>
      </c>
      <c r="F113" s="44"/>
      <c r="G113" s="44"/>
      <c r="H113" s="44"/>
      <c r="I113" s="44"/>
      <c r="J113" s="45"/>
    </row>
    <row r="114" ht="195">
      <c r="A114" s="35" t="s">
        <v>54</v>
      </c>
      <c r="B114" s="43"/>
      <c r="C114" s="44"/>
      <c r="D114" s="44"/>
      <c r="E114" s="37" t="s">
        <v>202</v>
      </c>
      <c r="F114" s="44"/>
      <c r="G114" s="44"/>
      <c r="H114" s="44"/>
      <c r="I114" s="44"/>
      <c r="J114" s="45"/>
    </row>
    <row r="115">
      <c r="A115" s="35" t="s">
        <v>44</v>
      </c>
      <c r="B115" s="35">
        <v>25</v>
      </c>
      <c r="C115" s="36" t="s">
        <v>205</v>
      </c>
      <c r="D115" s="35" t="s">
        <v>65</v>
      </c>
      <c r="E115" s="37" t="s">
        <v>206</v>
      </c>
      <c r="F115" s="38" t="s">
        <v>117</v>
      </c>
      <c r="G115" s="39">
        <v>9.6999999999999993</v>
      </c>
      <c r="H115" s="40">
        <v>0</v>
      </c>
      <c r="I115" s="41">
        <f>ROUND(G115*H115,P4)</f>
        <v>0</v>
      </c>
      <c r="J115" s="38" t="s">
        <v>49</v>
      </c>
      <c r="O115" s="42">
        <f>I115*0.21</f>
        <v>0</v>
      </c>
      <c r="P115">
        <v>3</v>
      </c>
    </row>
    <row r="116">
      <c r="A116" s="35" t="s">
        <v>50</v>
      </c>
      <c r="B116" s="43"/>
      <c r="C116" s="44"/>
      <c r="D116" s="44"/>
      <c r="E116" s="50" t="s">
        <v>65</v>
      </c>
      <c r="F116" s="44"/>
      <c r="G116" s="44"/>
      <c r="H116" s="44"/>
      <c r="I116" s="44"/>
      <c r="J116" s="45"/>
    </row>
    <row r="117">
      <c r="A117" s="35" t="s">
        <v>52</v>
      </c>
      <c r="B117" s="43"/>
      <c r="C117" s="44"/>
      <c r="D117" s="44"/>
      <c r="E117" s="46" t="s">
        <v>207</v>
      </c>
      <c r="F117" s="44"/>
      <c r="G117" s="44"/>
      <c r="H117" s="44"/>
      <c r="I117" s="44"/>
      <c r="J117" s="45"/>
    </row>
    <row r="118" ht="75">
      <c r="A118" s="35" t="s">
        <v>54</v>
      </c>
      <c r="B118" s="43"/>
      <c r="C118" s="44"/>
      <c r="D118" s="44"/>
      <c r="E118" s="37" t="s">
        <v>208</v>
      </c>
      <c r="F118" s="44"/>
      <c r="G118" s="44"/>
      <c r="H118" s="44"/>
      <c r="I118" s="44"/>
      <c r="J118" s="45"/>
    </row>
    <row r="119">
      <c r="A119" s="29" t="s">
        <v>41</v>
      </c>
      <c r="B119" s="30"/>
      <c r="C119" s="31" t="s">
        <v>80</v>
      </c>
      <c r="D119" s="32"/>
      <c r="E119" s="29" t="s">
        <v>81</v>
      </c>
      <c r="F119" s="32"/>
      <c r="G119" s="32"/>
      <c r="H119" s="32"/>
      <c r="I119" s="33">
        <f>SUMIFS(I120:I175,A120:A175,"P")</f>
        <v>0</v>
      </c>
      <c r="J119" s="34"/>
    </row>
    <row r="120" ht="30">
      <c r="A120" s="35" t="s">
        <v>44</v>
      </c>
      <c r="B120" s="35">
        <v>26</v>
      </c>
      <c r="C120" s="36" t="s">
        <v>209</v>
      </c>
      <c r="D120" s="35" t="s">
        <v>65</v>
      </c>
      <c r="E120" s="37" t="s">
        <v>210</v>
      </c>
      <c r="F120" s="38" t="s">
        <v>73</v>
      </c>
      <c r="G120" s="39">
        <v>2</v>
      </c>
      <c r="H120" s="40">
        <v>0</v>
      </c>
      <c r="I120" s="41">
        <f>ROUND(G120*H120,P4)</f>
        <v>0</v>
      </c>
      <c r="J120" s="38" t="s">
        <v>49</v>
      </c>
      <c r="O120" s="42">
        <f>I120*0.21</f>
        <v>0</v>
      </c>
      <c r="P120">
        <v>3</v>
      </c>
    </row>
    <row r="121">
      <c r="A121" s="35" t="s">
        <v>50</v>
      </c>
      <c r="B121" s="43"/>
      <c r="C121" s="44"/>
      <c r="D121" s="44"/>
      <c r="E121" s="50" t="s">
        <v>65</v>
      </c>
      <c r="F121" s="44"/>
      <c r="G121" s="44"/>
      <c r="H121" s="44"/>
      <c r="I121" s="44"/>
      <c r="J121" s="45"/>
    </row>
    <row r="122">
      <c r="A122" s="35" t="s">
        <v>52</v>
      </c>
      <c r="B122" s="43"/>
      <c r="C122" s="44"/>
      <c r="D122" s="44"/>
      <c r="E122" s="46" t="s">
        <v>211</v>
      </c>
      <c r="F122" s="44"/>
      <c r="G122" s="44"/>
      <c r="H122" s="44"/>
      <c r="I122" s="44"/>
      <c r="J122" s="45"/>
    </row>
    <row r="123" ht="60">
      <c r="A123" s="35" t="s">
        <v>54</v>
      </c>
      <c r="B123" s="43"/>
      <c r="C123" s="44"/>
      <c r="D123" s="44"/>
      <c r="E123" s="37" t="s">
        <v>212</v>
      </c>
      <c r="F123" s="44"/>
      <c r="G123" s="44"/>
      <c r="H123" s="44"/>
      <c r="I123" s="44"/>
      <c r="J123" s="45"/>
    </row>
    <row r="124" ht="30">
      <c r="A124" s="35" t="s">
        <v>44</v>
      </c>
      <c r="B124" s="35">
        <v>27</v>
      </c>
      <c r="C124" s="36" t="s">
        <v>213</v>
      </c>
      <c r="D124" s="35" t="s">
        <v>65</v>
      </c>
      <c r="E124" s="37" t="s">
        <v>214</v>
      </c>
      <c r="F124" s="38" t="s">
        <v>73</v>
      </c>
      <c r="G124" s="39">
        <v>4</v>
      </c>
      <c r="H124" s="40">
        <v>0</v>
      </c>
      <c r="I124" s="41">
        <f>ROUND(G124*H124,P4)</f>
        <v>0</v>
      </c>
      <c r="J124" s="38" t="s">
        <v>49</v>
      </c>
      <c r="O124" s="42">
        <f>I124*0.21</f>
        <v>0</v>
      </c>
      <c r="P124">
        <v>3</v>
      </c>
    </row>
    <row r="125" ht="30">
      <c r="A125" s="35" t="s">
        <v>50</v>
      </c>
      <c r="B125" s="43"/>
      <c r="C125" s="44"/>
      <c r="D125" s="44"/>
      <c r="E125" s="37" t="s">
        <v>215</v>
      </c>
      <c r="F125" s="44"/>
      <c r="G125" s="44"/>
      <c r="H125" s="44"/>
      <c r="I125" s="44"/>
      <c r="J125" s="45"/>
    </row>
    <row r="126">
      <c r="A126" s="35" t="s">
        <v>52</v>
      </c>
      <c r="B126" s="43"/>
      <c r="C126" s="44"/>
      <c r="D126" s="44"/>
      <c r="E126" s="46" t="s">
        <v>216</v>
      </c>
      <c r="F126" s="44"/>
      <c r="G126" s="44"/>
      <c r="H126" s="44"/>
      <c r="I126" s="44"/>
      <c r="J126" s="45"/>
    </row>
    <row r="127" ht="90">
      <c r="A127" s="35" t="s">
        <v>54</v>
      </c>
      <c r="B127" s="43"/>
      <c r="C127" s="44"/>
      <c r="D127" s="44"/>
      <c r="E127" s="37" t="s">
        <v>217</v>
      </c>
      <c r="F127" s="44"/>
      <c r="G127" s="44"/>
      <c r="H127" s="44"/>
      <c r="I127" s="44"/>
      <c r="J127" s="45"/>
    </row>
    <row r="128">
      <c r="A128" s="35" t="s">
        <v>44</v>
      </c>
      <c r="B128" s="35">
        <v>28</v>
      </c>
      <c r="C128" s="36" t="s">
        <v>218</v>
      </c>
      <c r="D128" s="35" t="s">
        <v>46</v>
      </c>
      <c r="E128" s="37" t="s">
        <v>219</v>
      </c>
      <c r="F128" s="38" t="s">
        <v>73</v>
      </c>
      <c r="G128" s="39">
        <v>2</v>
      </c>
      <c r="H128" s="40">
        <v>0</v>
      </c>
      <c r="I128" s="41">
        <f>ROUND(G128*H128,P4)</f>
        <v>0</v>
      </c>
      <c r="J128" s="38" t="s">
        <v>49</v>
      </c>
      <c r="O128" s="42">
        <f>I128*0.21</f>
        <v>0</v>
      </c>
      <c r="P128">
        <v>3</v>
      </c>
    </row>
    <row r="129">
      <c r="A129" s="35" t="s">
        <v>50</v>
      </c>
      <c r="B129" s="43"/>
      <c r="C129" s="44"/>
      <c r="D129" s="44"/>
      <c r="E129" s="37" t="s">
        <v>220</v>
      </c>
      <c r="F129" s="44"/>
      <c r="G129" s="44"/>
      <c r="H129" s="44"/>
      <c r="I129" s="44"/>
      <c r="J129" s="45"/>
    </row>
    <row r="130">
      <c r="A130" s="35" t="s">
        <v>52</v>
      </c>
      <c r="B130" s="43"/>
      <c r="C130" s="44"/>
      <c r="D130" s="44"/>
      <c r="E130" s="46" t="s">
        <v>221</v>
      </c>
      <c r="F130" s="44"/>
      <c r="G130" s="44"/>
      <c r="H130" s="44"/>
      <c r="I130" s="44"/>
      <c r="J130" s="45"/>
    </row>
    <row r="131" ht="75">
      <c r="A131" s="35" t="s">
        <v>54</v>
      </c>
      <c r="B131" s="43"/>
      <c r="C131" s="44"/>
      <c r="D131" s="44"/>
      <c r="E131" s="37" t="s">
        <v>222</v>
      </c>
      <c r="F131" s="44"/>
      <c r="G131" s="44"/>
      <c r="H131" s="44"/>
      <c r="I131" s="44"/>
      <c r="J131" s="45"/>
    </row>
    <row r="132">
      <c r="A132" s="35" t="s">
        <v>44</v>
      </c>
      <c r="B132" s="35">
        <v>29</v>
      </c>
      <c r="C132" s="36" t="s">
        <v>218</v>
      </c>
      <c r="D132" s="35" t="s">
        <v>56</v>
      </c>
      <c r="E132" s="37" t="s">
        <v>219</v>
      </c>
      <c r="F132" s="38" t="s">
        <v>73</v>
      </c>
      <c r="G132" s="39">
        <v>4</v>
      </c>
      <c r="H132" s="40">
        <v>0</v>
      </c>
      <c r="I132" s="41">
        <f>ROUND(G132*H132,P4)</f>
        <v>0</v>
      </c>
      <c r="J132" s="38" t="s">
        <v>49</v>
      </c>
      <c r="O132" s="42">
        <f>I132*0.21</f>
        <v>0</v>
      </c>
      <c r="P132">
        <v>3</v>
      </c>
    </row>
    <row r="133">
      <c r="A133" s="35" t="s">
        <v>50</v>
      </c>
      <c r="B133" s="43"/>
      <c r="C133" s="44"/>
      <c r="D133" s="44"/>
      <c r="E133" s="37" t="s">
        <v>223</v>
      </c>
      <c r="F133" s="44"/>
      <c r="G133" s="44"/>
      <c r="H133" s="44"/>
      <c r="I133" s="44"/>
      <c r="J133" s="45"/>
    </row>
    <row r="134">
      <c r="A134" s="35" t="s">
        <v>52</v>
      </c>
      <c r="B134" s="43"/>
      <c r="C134" s="44"/>
      <c r="D134" s="44"/>
      <c r="E134" s="46" t="s">
        <v>224</v>
      </c>
      <c r="F134" s="44"/>
      <c r="G134" s="44"/>
      <c r="H134" s="44"/>
      <c r="I134" s="44"/>
      <c r="J134" s="45"/>
    </row>
    <row r="135" ht="75">
      <c r="A135" s="35" t="s">
        <v>54</v>
      </c>
      <c r="B135" s="43"/>
      <c r="C135" s="44"/>
      <c r="D135" s="44"/>
      <c r="E135" s="37" t="s">
        <v>222</v>
      </c>
      <c r="F135" s="44"/>
      <c r="G135" s="44"/>
      <c r="H135" s="44"/>
      <c r="I135" s="44"/>
      <c r="J135" s="45"/>
    </row>
    <row r="136">
      <c r="A136" s="35" t="s">
        <v>44</v>
      </c>
      <c r="B136" s="35">
        <v>30</v>
      </c>
      <c r="C136" s="36" t="s">
        <v>225</v>
      </c>
      <c r="D136" s="35" t="s">
        <v>65</v>
      </c>
      <c r="E136" s="37" t="s">
        <v>226</v>
      </c>
      <c r="F136" s="38" t="s">
        <v>73</v>
      </c>
      <c r="G136" s="39">
        <v>4</v>
      </c>
      <c r="H136" s="40">
        <v>0</v>
      </c>
      <c r="I136" s="41">
        <f>ROUND(G136*H136,P4)</f>
        <v>0</v>
      </c>
      <c r="J136" s="38" t="s">
        <v>49</v>
      </c>
      <c r="O136" s="42">
        <f>I136*0.21</f>
        <v>0</v>
      </c>
      <c r="P136">
        <v>3</v>
      </c>
    </row>
    <row r="137" ht="45">
      <c r="A137" s="35" t="s">
        <v>50</v>
      </c>
      <c r="B137" s="43"/>
      <c r="C137" s="44"/>
      <c r="D137" s="44"/>
      <c r="E137" s="37" t="s">
        <v>227</v>
      </c>
      <c r="F137" s="44"/>
      <c r="G137" s="44"/>
      <c r="H137" s="44"/>
      <c r="I137" s="44"/>
      <c r="J137" s="45"/>
    </row>
    <row r="138">
      <c r="A138" s="35" t="s">
        <v>52</v>
      </c>
      <c r="B138" s="43"/>
      <c r="C138" s="44"/>
      <c r="D138" s="44"/>
      <c r="E138" s="46" t="s">
        <v>228</v>
      </c>
      <c r="F138" s="44"/>
      <c r="G138" s="44"/>
      <c r="H138" s="44"/>
      <c r="I138" s="44"/>
      <c r="J138" s="45"/>
    </row>
    <row r="139" ht="75">
      <c r="A139" s="35" t="s">
        <v>54</v>
      </c>
      <c r="B139" s="43"/>
      <c r="C139" s="44"/>
      <c r="D139" s="44"/>
      <c r="E139" s="37" t="s">
        <v>222</v>
      </c>
      <c r="F139" s="44"/>
      <c r="G139" s="44"/>
      <c r="H139" s="44"/>
      <c r="I139" s="44"/>
      <c r="J139" s="45"/>
    </row>
    <row r="140" ht="30">
      <c r="A140" s="35" t="s">
        <v>44</v>
      </c>
      <c r="B140" s="35">
        <v>31</v>
      </c>
      <c r="C140" s="36" t="s">
        <v>229</v>
      </c>
      <c r="D140" s="35" t="s">
        <v>65</v>
      </c>
      <c r="E140" s="37" t="s">
        <v>230</v>
      </c>
      <c r="F140" s="38" t="s">
        <v>73</v>
      </c>
      <c r="G140" s="39">
        <v>2</v>
      </c>
      <c r="H140" s="40">
        <v>0</v>
      </c>
      <c r="I140" s="41">
        <f>ROUND(G140*H140,P4)</f>
        <v>0</v>
      </c>
      <c r="J140" s="38" t="s">
        <v>49</v>
      </c>
      <c r="O140" s="42">
        <f>I140*0.21</f>
        <v>0</v>
      </c>
      <c r="P140">
        <v>3</v>
      </c>
    </row>
    <row r="141">
      <c r="A141" s="35" t="s">
        <v>50</v>
      </c>
      <c r="B141" s="43"/>
      <c r="C141" s="44"/>
      <c r="D141" s="44"/>
      <c r="E141" s="50" t="s">
        <v>65</v>
      </c>
      <c r="F141" s="44"/>
      <c r="G141" s="44"/>
      <c r="H141" s="44"/>
      <c r="I141" s="44"/>
      <c r="J141" s="45"/>
    </row>
    <row r="142">
      <c r="A142" s="35" t="s">
        <v>52</v>
      </c>
      <c r="B142" s="43"/>
      <c r="C142" s="44"/>
      <c r="D142" s="44"/>
      <c r="E142" s="46" t="s">
        <v>231</v>
      </c>
      <c r="F142" s="44"/>
      <c r="G142" s="44"/>
      <c r="H142" s="44"/>
      <c r="I142" s="44"/>
      <c r="J142" s="45"/>
    </row>
    <row r="143" ht="90">
      <c r="A143" s="35" t="s">
        <v>54</v>
      </c>
      <c r="B143" s="43"/>
      <c r="C143" s="44"/>
      <c r="D143" s="44"/>
      <c r="E143" s="37" t="s">
        <v>232</v>
      </c>
      <c r="F143" s="44"/>
      <c r="G143" s="44"/>
      <c r="H143" s="44"/>
      <c r="I143" s="44"/>
      <c r="J143" s="45"/>
    </row>
    <row r="144">
      <c r="A144" s="35" t="s">
        <v>44</v>
      </c>
      <c r="B144" s="35">
        <v>32</v>
      </c>
      <c r="C144" s="36" t="s">
        <v>233</v>
      </c>
      <c r="D144" s="35" t="s">
        <v>65</v>
      </c>
      <c r="E144" s="37" t="s">
        <v>234</v>
      </c>
      <c r="F144" s="38" t="s">
        <v>117</v>
      </c>
      <c r="G144" s="39">
        <v>4</v>
      </c>
      <c r="H144" s="40">
        <v>0</v>
      </c>
      <c r="I144" s="41">
        <f>ROUND(G144*H144,P4)</f>
        <v>0</v>
      </c>
      <c r="J144" s="38" t="s">
        <v>49</v>
      </c>
      <c r="O144" s="42">
        <f>I144*0.21</f>
        <v>0</v>
      </c>
      <c r="P144">
        <v>3</v>
      </c>
    </row>
    <row r="145">
      <c r="A145" s="35" t="s">
        <v>50</v>
      </c>
      <c r="B145" s="43"/>
      <c r="C145" s="44"/>
      <c r="D145" s="44"/>
      <c r="E145" s="37" t="s">
        <v>220</v>
      </c>
      <c r="F145" s="44"/>
      <c r="G145" s="44"/>
      <c r="H145" s="44"/>
      <c r="I145" s="44"/>
      <c r="J145" s="45"/>
    </row>
    <row r="146" ht="30">
      <c r="A146" s="35" t="s">
        <v>52</v>
      </c>
      <c r="B146" s="43"/>
      <c r="C146" s="44"/>
      <c r="D146" s="44"/>
      <c r="E146" s="46" t="s">
        <v>235</v>
      </c>
      <c r="F146" s="44"/>
      <c r="G146" s="44"/>
      <c r="H146" s="44"/>
      <c r="I146" s="44"/>
      <c r="J146" s="45"/>
    </row>
    <row r="147" ht="105">
      <c r="A147" s="35" t="s">
        <v>54</v>
      </c>
      <c r="B147" s="43"/>
      <c r="C147" s="44"/>
      <c r="D147" s="44"/>
      <c r="E147" s="37" t="s">
        <v>236</v>
      </c>
      <c r="F147" s="44"/>
      <c r="G147" s="44"/>
      <c r="H147" s="44"/>
      <c r="I147" s="44"/>
      <c r="J147" s="45"/>
    </row>
    <row r="148" ht="30">
      <c r="A148" s="35" t="s">
        <v>44</v>
      </c>
      <c r="B148" s="35">
        <v>33</v>
      </c>
      <c r="C148" s="36" t="s">
        <v>237</v>
      </c>
      <c r="D148" s="35" t="s">
        <v>65</v>
      </c>
      <c r="E148" s="37" t="s">
        <v>238</v>
      </c>
      <c r="F148" s="38" t="s">
        <v>117</v>
      </c>
      <c r="G148" s="39">
        <v>45</v>
      </c>
      <c r="H148" s="40">
        <v>0</v>
      </c>
      <c r="I148" s="41">
        <f>ROUND(G148*H148,P4)</f>
        <v>0</v>
      </c>
      <c r="J148" s="38" t="s">
        <v>49</v>
      </c>
      <c r="O148" s="42">
        <f>I148*0.21</f>
        <v>0</v>
      </c>
      <c r="P148">
        <v>3</v>
      </c>
    </row>
    <row r="149" ht="30">
      <c r="A149" s="35" t="s">
        <v>50</v>
      </c>
      <c r="B149" s="43"/>
      <c r="C149" s="44"/>
      <c r="D149" s="44"/>
      <c r="E149" s="37" t="s">
        <v>239</v>
      </c>
      <c r="F149" s="44"/>
      <c r="G149" s="44"/>
      <c r="H149" s="44"/>
      <c r="I149" s="44"/>
      <c r="J149" s="45"/>
    </row>
    <row r="150">
      <c r="A150" s="35" t="s">
        <v>52</v>
      </c>
      <c r="B150" s="43"/>
      <c r="C150" s="44"/>
      <c r="D150" s="44"/>
      <c r="E150" s="46" t="s">
        <v>240</v>
      </c>
      <c r="F150" s="44"/>
      <c r="G150" s="44"/>
      <c r="H150" s="44"/>
      <c r="I150" s="44"/>
      <c r="J150" s="45"/>
    </row>
    <row r="151">
      <c r="A151" s="35" t="s">
        <v>52</v>
      </c>
      <c r="B151" s="43"/>
      <c r="C151" s="44"/>
      <c r="D151" s="44"/>
      <c r="E151" s="46" t="s">
        <v>241</v>
      </c>
      <c r="F151" s="44"/>
      <c r="G151" s="44"/>
      <c r="H151" s="44"/>
      <c r="I151" s="44"/>
      <c r="J151" s="45"/>
    </row>
    <row r="152">
      <c r="A152" s="35" t="s">
        <v>52</v>
      </c>
      <c r="B152" s="43"/>
      <c r="C152" s="44"/>
      <c r="D152" s="44"/>
      <c r="E152" s="46" t="s">
        <v>242</v>
      </c>
      <c r="F152" s="44"/>
      <c r="G152" s="44"/>
      <c r="H152" s="44"/>
      <c r="I152" s="44"/>
      <c r="J152" s="45"/>
    </row>
    <row r="153">
      <c r="A153" s="35" t="s">
        <v>52</v>
      </c>
      <c r="B153" s="43"/>
      <c r="C153" s="44"/>
      <c r="D153" s="44"/>
      <c r="E153" s="46" t="s">
        <v>243</v>
      </c>
      <c r="F153" s="44"/>
      <c r="G153" s="44"/>
      <c r="H153" s="44"/>
      <c r="I153" s="44"/>
      <c r="J153" s="45"/>
    </row>
    <row r="154">
      <c r="A154" s="35" t="s">
        <v>52</v>
      </c>
      <c r="B154" s="43"/>
      <c r="C154" s="44"/>
      <c r="D154" s="44"/>
      <c r="E154" s="46" t="s">
        <v>244</v>
      </c>
      <c r="F154" s="44"/>
      <c r="G154" s="44"/>
      <c r="H154" s="44"/>
      <c r="I154" s="44"/>
      <c r="J154" s="45"/>
    </row>
    <row r="155" ht="90">
      <c r="A155" s="35" t="s">
        <v>54</v>
      </c>
      <c r="B155" s="43"/>
      <c r="C155" s="44"/>
      <c r="D155" s="44"/>
      <c r="E155" s="37" t="s">
        <v>245</v>
      </c>
      <c r="F155" s="44"/>
      <c r="G155" s="44"/>
      <c r="H155" s="44"/>
      <c r="I155" s="44"/>
      <c r="J155" s="45"/>
    </row>
    <row r="156">
      <c r="A156" s="35" t="s">
        <v>44</v>
      </c>
      <c r="B156" s="35">
        <v>34</v>
      </c>
      <c r="C156" s="36" t="s">
        <v>246</v>
      </c>
      <c r="D156" s="35" t="s">
        <v>65</v>
      </c>
      <c r="E156" s="37" t="s">
        <v>247</v>
      </c>
      <c r="F156" s="38" t="s">
        <v>117</v>
      </c>
      <c r="G156" s="39">
        <v>16.600000000000001</v>
      </c>
      <c r="H156" s="40">
        <v>0</v>
      </c>
      <c r="I156" s="41">
        <f>ROUND(G156*H156,P4)</f>
        <v>0</v>
      </c>
      <c r="J156" s="38" t="s">
        <v>49</v>
      </c>
      <c r="O156" s="42">
        <f>I156*0.21</f>
        <v>0</v>
      </c>
      <c r="P156">
        <v>3</v>
      </c>
    </row>
    <row r="157" ht="30">
      <c r="A157" s="35" t="s">
        <v>50</v>
      </c>
      <c r="B157" s="43"/>
      <c r="C157" s="44"/>
      <c r="D157" s="44"/>
      <c r="E157" s="37" t="s">
        <v>248</v>
      </c>
      <c r="F157" s="44"/>
      <c r="G157" s="44"/>
      <c r="H157" s="44"/>
      <c r="I157" s="44"/>
      <c r="J157" s="45"/>
    </row>
    <row r="158">
      <c r="A158" s="35" t="s">
        <v>52</v>
      </c>
      <c r="B158" s="43"/>
      <c r="C158" s="44"/>
      <c r="D158" s="44"/>
      <c r="E158" s="46" t="s">
        <v>249</v>
      </c>
      <c r="F158" s="44"/>
      <c r="G158" s="44"/>
      <c r="H158" s="44"/>
      <c r="I158" s="44"/>
      <c r="J158" s="45"/>
    </row>
    <row r="159" ht="75">
      <c r="A159" s="35" t="s">
        <v>54</v>
      </c>
      <c r="B159" s="43"/>
      <c r="C159" s="44"/>
      <c r="D159" s="44"/>
      <c r="E159" s="37" t="s">
        <v>250</v>
      </c>
      <c r="F159" s="44"/>
      <c r="G159" s="44"/>
      <c r="H159" s="44"/>
      <c r="I159" s="44"/>
      <c r="J159" s="45"/>
    </row>
    <row r="160">
      <c r="A160" s="35" t="s">
        <v>44</v>
      </c>
      <c r="B160" s="35">
        <v>35</v>
      </c>
      <c r="C160" s="36" t="s">
        <v>251</v>
      </c>
      <c r="D160" s="35" t="s">
        <v>65</v>
      </c>
      <c r="E160" s="37" t="s">
        <v>252</v>
      </c>
      <c r="F160" s="38" t="s">
        <v>117</v>
      </c>
      <c r="G160" s="39">
        <v>9.6999999999999993</v>
      </c>
      <c r="H160" s="40">
        <v>0</v>
      </c>
      <c r="I160" s="41">
        <f>ROUND(G160*H160,P4)</f>
        <v>0</v>
      </c>
      <c r="J160" s="38" t="s">
        <v>49</v>
      </c>
      <c r="O160" s="42">
        <f>I160*0.21</f>
        <v>0</v>
      </c>
      <c r="P160">
        <v>3</v>
      </c>
    </row>
    <row r="161">
      <c r="A161" s="35" t="s">
        <v>50</v>
      </c>
      <c r="B161" s="43"/>
      <c r="C161" s="44"/>
      <c r="D161" s="44"/>
      <c r="E161" s="50" t="s">
        <v>65</v>
      </c>
      <c r="F161" s="44"/>
      <c r="G161" s="44"/>
      <c r="H161" s="44"/>
      <c r="I161" s="44"/>
      <c r="J161" s="45"/>
    </row>
    <row r="162">
      <c r="A162" s="35" t="s">
        <v>52</v>
      </c>
      <c r="B162" s="43"/>
      <c r="C162" s="44"/>
      <c r="D162" s="44"/>
      <c r="E162" s="46" t="s">
        <v>207</v>
      </c>
      <c r="F162" s="44"/>
      <c r="G162" s="44"/>
      <c r="H162" s="44"/>
      <c r="I162" s="44"/>
      <c r="J162" s="45"/>
    </row>
    <row r="163" ht="75">
      <c r="A163" s="35" t="s">
        <v>54</v>
      </c>
      <c r="B163" s="43"/>
      <c r="C163" s="44"/>
      <c r="D163" s="44"/>
      <c r="E163" s="37" t="s">
        <v>250</v>
      </c>
      <c r="F163" s="44"/>
      <c r="G163" s="44"/>
      <c r="H163" s="44"/>
      <c r="I163" s="44"/>
      <c r="J163" s="45"/>
    </row>
    <row r="164">
      <c r="A164" s="35" t="s">
        <v>44</v>
      </c>
      <c r="B164" s="35">
        <v>36</v>
      </c>
      <c r="C164" s="36" t="s">
        <v>253</v>
      </c>
      <c r="D164" s="35" t="s">
        <v>65</v>
      </c>
      <c r="E164" s="37" t="s">
        <v>254</v>
      </c>
      <c r="F164" s="38" t="s">
        <v>117</v>
      </c>
      <c r="G164" s="39">
        <v>16.600000000000001</v>
      </c>
      <c r="H164" s="40">
        <v>0</v>
      </c>
      <c r="I164" s="41">
        <f>ROUND(G164*H164,P4)</f>
        <v>0</v>
      </c>
      <c r="J164" s="38" t="s">
        <v>49</v>
      </c>
      <c r="O164" s="42">
        <f>I164*0.21</f>
        <v>0</v>
      </c>
      <c r="P164">
        <v>3</v>
      </c>
    </row>
    <row r="165" ht="30">
      <c r="A165" s="35" t="s">
        <v>50</v>
      </c>
      <c r="B165" s="43"/>
      <c r="C165" s="44"/>
      <c r="D165" s="44"/>
      <c r="E165" s="37" t="s">
        <v>255</v>
      </c>
      <c r="F165" s="44"/>
      <c r="G165" s="44"/>
      <c r="H165" s="44"/>
      <c r="I165" s="44"/>
      <c r="J165" s="45"/>
    </row>
    <row r="166">
      <c r="A166" s="35" t="s">
        <v>52</v>
      </c>
      <c r="B166" s="43"/>
      <c r="C166" s="44"/>
      <c r="D166" s="44"/>
      <c r="E166" s="46" t="s">
        <v>129</v>
      </c>
      <c r="F166" s="44"/>
      <c r="G166" s="44"/>
      <c r="H166" s="44"/>
      <c r="I166" s="44"/>
      <c r="J166" s="45"/>
    </row>
    <row r="167" ht="90">
      <c r="A167" s="35" t="s">
        <v>54</v>
      </c>
      <c r="B167" s="43"/>
      <c r="C167" s="44"/>
      <c r="D167" s="44"/>
      <c r="E167" s="37" t="s">
        <v>256</v>
      </c>
      <c r="F167" s="44"/>
      <c r="G167" s="44"/>
      <c r="H167" s="44"/>
      <c r="I167" s="44"/>
      <c r="J167" s="45"/>
    </row>
    <row r="168" ht="30">
      <c r="A168" s="35" t="s">
        <v>44</v>
      </c>
      <c r="B168" s="35">
        <v>37</v>
      </c>
      <c r="C168" s="36" t="s">
        <v>257</v>
      </c>
      <c r="D168" s="35" t="s">
        <v>65</v>
      </c>
      <c r="E168" s="37" t="s">
        <v>258</v>
      </c>
      <c r="F168" s="38" t="s">
        <v>117</v>
      </c>
      <c r="G168" s="39">
        <v>18</v>
      </c>
      <c r="H168" s="40">
        <v>0</v>
      </c>
      <c r="I168" s="41">
        <f>ROUND(G168*H168,P4)</f>
        <v>0</v>
      </c>
      <c r="J168" s="38" t="s">
        <v>49</v>
      </c>
      <c r="O168" s="42">
        <f>I168*0.21</f>
        <v>0</v>
      </c>
      <c r="P168">
        <v>3</v>
      </c>
    </row>
    <row r="169">
      <c r="A169" s="35" t="s">
        <v>50</v>
      </c>
      <c r="B169" s="43"/>
      <c r="C169" s="44"/>
      <c r="D169" s="44"/>
      <c r="E169" s="37" t="s">
        <v>259</v>
      </c>
      <c r="F169" s="44"/>
      <c r="G169" s="44"/>
      <c r="H169" s="44"/>
      <c r="I169" s="44"/>
      <c r="J169" s="45"/>
    </row>
    <row r="170" ht="30">
      <c r="A170" s="35" t="s">
        <v>52</v>
      </c>
      <c r="B170" s="43"/>
      <c r="C170" s="44"/>
      <c r="D170" s="44"/>
      <c r="E170" s="46" t="s">
        <v>260</v>
      </c>
      <c r="F170" s="44"/>
      <c r="G170" s="44"/>
      <c r="H170" s="44"/>
      <c r="I170" s="44"/>
      <c r="J170" s="45"/>
    </row>
    <row r="171" ht="165">
      <c r="A171" s="35" t="s">
        <v>54</v>
      </c>
      <c r="B171" s="43"/>
      <c r="C171" s="44"/>
      <c r="D171" s="44"/>
      <c r="E171" s="37" t="s">
        <v>261</v>
      </c>
      <c r="F171" s="44"/>
      <c r="G171" s="44"/>
      <c r="H171" s="44"/>
      <c r="I171" s="44"/>
      <c r="J171" s="45"/>
    </row>
    <row r="172">
      <c r="A172" s="35" t="s">
        <v>44</v>
      </c>
      <c r="B172" s="35">
        <v>38</v>
      </c>
      <c r="C172" s="36" t="s">
        <v>262</v>
      </c>
      <c r="D172" s="35" t="s">
        <v>65</v>
      </c>
      <c r="E172" s="37" t="s">
        <v>263</v>
      </c>
      <c r="F172" s="38" t="s">
        <v>67</v>
      </c>
      <c r="G172" s="39">
        <v>3</v>
      </c>
      <c r="H172" s="40">
        <v>0</v>
      </c>
      <c r="I172" s="41">
        <f>ROUND(G172*H172,P4)</f>
        <v>0</v>
      </c>
      <c r="J172" s="38" t="s">
        <v>49</v>
      </c>
      <c r="O172" s="42">
        <f>I172*0.21</f>
        <v>0</v>
      </c>
      <c r="P172">
        <v>3</v>
      </c>
    </row>
    <row r="173">
      <c r="A173" s="35" t="s">
        <v>50</v>
      </c>
      <c r="B173" s="43"/>
      <c r="C173" s="44"/>
      <c r="D173" s="44"/>
      <c r="E173" s="37" t="s">
        <v>259</v>
      </c>
      <c r="F173" s="44"/>
      <c r="G173" s="44"/>
      <c r="H173" s="44"/>
      <c r="I173" s="44"/>
      <c r="J173" s="45"/>
    </row>
    <row r="174" ht="30">
      <c r="A174" s="35" t="s">
        <v>52</v>
      </c>
      <c r="B174" s="43"/>
      <c r="C174" s="44"/>
      <c r="D174" s="44"/>
      <c r="E174" s="46" t="s">
        <v>264</v>
      </c>
      <c r="F174" s="44"/>
      <c r="G174" s="44"/>
      <c r="H174" s="44"/>
      <c r="I174" s="44"/>
      <c r="J174" s="45"/>
    </row>
    <row r="175" ht="150">
      <c r="A175" s="35" t="s">
        <v>54</v>
      </c>
      <c r="B175" s="47"/>
      <c r="C175" s="48"/>
      <c r="D175" s="48"/>
      <c r="E175" s="37" t="s">
        <v>265</v>
      </c>
      <c r="F175" s="48"/>
      <c r="G175" s="48"/>
      <c r="H175" s="48"/>
      <c r="I175" s="48"/>
      <c r="J175" s="49"/>
    </row>
  </sheetData>
  <sheetProtection sheet="1" objects="1" scenarios="1" spinCount="100000" saltValue="fIlE13WMMLpyTi5ezUQ99PHX0ZOO73/lUEuS+ZJCxbXDXs+owuUysCmyFEl+3PT3ZAbqI+NUahfr+XPykn2AQg==" hashValue="JZosmgyHU5MwO8uYuORVT84zonfMFD+BqqgC7mxOYrTdxIC+1COv2R/O4GFD5G6VMyLQKmyD8yfZFwqEiDmA7Q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23</v>
      </c>
      <c r="F2" s="15"/>
      <c r="G2" s="15"/>
      <c r="H2" s="15"/>
      <c r="I2" s="15"/>
      <c r="J2" s="17"/>
    </row>
    <row r="3">
      <c r="A3" s="3" t="s">
        <v>24</v>
      </c>
      <c r="B3" s="18" t="s">
        <v>25</v>
      </c>
      <c r="C3" s="19" t="s">
        <v>26</v>
      </c>
      <c r="D3" s="20"/>
      <c r="E3" s="21" t="s">
        <v>27</v>
      </c>
      <c r="F3" s="15"/>
      <c r="G3" s="15"/>
      <c r="H3" s="22" t="s">
        <v>15</v>
      </c>
      <c r="I3" s="23">
        <f>SUMIFS(I8:I11,A8:A11,"SD")</f>
        <v>0</v>
      </c>
      <c r="J3" s="17"/>
      <c r="O3">
        <v>0</v>
      </c>
      <c r="P3">
        <v>2</v>
      </c>
    </row>
    <row r="4">
      <c r="A4" s="3" t="s">
        <v>28</v>
      </c>
      <c r="B4" s="18" t="s">
        <v>29</v>
      </c>
      <c r="C4" s="19" t="s">
        <v>15</v>
      </c>
      <c r="D4" s="20"/>
      <c r="E4" s="21" t="s">
        <v>16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30</v>
      </c>
      <c r="B5" s="25" t="s">
        <v>31</v>
      </c>
      <c r="C5" s="7" t="s">
        <v>32</v>
      </c>
      <c r="D5" s="7" t="s">
        <v>33</v>
      </c>
      <c r="E5" s="7" t="s">
        <v>34</v>
      </c>
      <c r="F5" s="7" t="s">
        <v>35</v>
      </c>
      <c r="G5" s="7" t="s">
        <v>36</v>
      </c>
      <c r="H5" s="7" t="s">
        <v>37</v>
      </c>
      <c r="I5" s="7"/>
      <c r="J5" s="26" t="s">
        <v>38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39</v>
      </c>
      <c r="I6" s="7" t="s">
        <v>40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41</v>
      </c>
      <c r="B8" s="30"/>
      <c r="C8" s="31" t="s">
        <v>42</v>
      </c>
      <c r="D8" s="32"/>
      <c r="E8" s="29" t="s">
        <v>43</v>
      </c>
      <c r="F8" s="32"/>
      <c r="G8" s="32"/>
      <c r="H8" s="32"/>
      <c r="I8" s="33">
        <f>SUMIFS(I9:I11,A9:A11,"P")</f>
        <v>0</v>
      </c>
      <c r="J8" s="34"/>
    </row>
    <row r="9">
      <c r="A9" s="35" t="s">
        <v>44</v>
      </c>
      <c r="B9" s="35">
        <v>1</v>
      </c>
      <c r="C9" s="36" t="s">
        <v>266</v>
      </c>
      <c r="D9" s="35" t="s">
        <v>65</v>
      </c>
      <c r="E9" s="37" t="s">
        <v>267</v>
      </c>
      <c r="F9" s="38" t="s">
        <v>268</v>
      </c>
      <c r="G9" s="39">
        <v>1</v>
      </c>
      <c r="H9" s="40">
        <v>0</v>
      </c>
      <c r="I9" s="41">
        <f>ROUND(G9*H9,P4)</f>
        <v>0</v>
      </c>
      <c r="J9" s="38" t="s">
        <v>49</v>
      </c>
      <c r="O9" s="42">
        <f>I9*0.21</f>
        <v>0</v>
      </c>
      <c r="P9">
        <v>3</v>
      </c>
    </row>
    <row r="10" ht="180">
      <c r="A10" s="35" t="s">
        <v>50</v>
      </c>
      <c r="B10" s="43"/>
      <c r="C10" s="44"/>
      <c r="D10" s="44"/>
      <c r="E10" s="37" t="s">
        <v>269</v>
      </c>
      <c r="F10" s="44"/>
      <c r="G10" s="44"/>
      <c r="H10" s="44"/>
      <c r="I10" s="44"/>
      <c r="J10" s="45"/>
    </row>
    <row r="11" ht="75">
      <c r="A11" s="35" t="s">
        <v>54</v>
      </c>
      <c r="B11" s="47"/>
      <c r="C11" s="48"/>
      <c r="D11" s="48"/>
      <c r="E11" s="37" t="s">
        <v>270</v>
      </c>
      <c r="F11" s="48"/>
      <c r="G11" s="48"/>
      <c r="H11" s="48"/>
      <c r="I11" s="48"/>
      <c r="J11" s="49"/>
    </row>
  </sheetData>
  <sheetProtection sheet="1" objects="1" scenarios="1" spinCount="100000" saltValue="wJ+8PNapjHmucHr+bMROQT2PnfxmTZDSN8Uakz7dK5fywPT+YSXOOOJDp9D/BdA4jZoTFdjfC7wq1zjr4HCREA==" hashValue="2oCvxjcAELe4kqVi2isibvPxZC5VOALDA+WN3f2cL2e491rHvAye/l0lRYbHJW/bjcs4Yt1BbXpVxhDt91j0pA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23</v>
      </c>
      <c r="F2" s="15"/>
      <c r="G2" s="15"/>
      <c r="H2" s="15"/>
      <c r="I2" s="15"/>
      <c r="J2" s="17"/>
    </row>
    <row r="3">
      <c r="A3" s="3" t="s">
        <v>24</v>
      </c>
      <c r="B3" s="18" t="s">
        <v>25</v>
      </c>
      <c r="C3" s="19" t="s">
        <v>26</v>
      </c>
      <c r="D3" s="20"/>
      <c r="E3" s="21" t="s">
        <v>27</v>
      </c>
      <c r="F3" s="15"/>
      <c r="G3" s="15"/>
      <c r="H3" s="22" t="s">
        <v>17</v>
      </c>
      <c r="I3" s="23">
        <f>SUMIFS(I8:I224,A8:A224,"SD")</f>
        <v>0</v>
      </c>
      <c r="J3" s="17"/>
      <c r="O3">
        <v>0</v>
      </c>
      <c r="P3">
        <v>2</v>
      </c>
    </row>
    <row r="4">
      <c r="A4" s="3" t="s">
        <v>28</v>
      </c>
      <c r="B4" s="18" t="s">
        <v>29</v>
      </c>
      <c r="C4" s="19" t="s">
        <v>17</v>
      </c>
      <c r="D4" s="20"/>
      <c r="E4" s="21" t="s">
        <v>18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30</v>
      </c>
      <c r="B5" s="25" t="s">
        <v>31</v>
      </c>
      <c r="C5" s="7" t="s">
        <v>32</v>
      </c>
      <c r="D5" s="7" t="s">
        <v>33</v>
      </c>
      <c r="E5" s="7" t="s">
        <v>34</v>
      </c>
      <c r="F5" s="7" t="s">
        <v>35</v>
      </c>
      <c r="G5" s="7" t="s">
        <v>36</v>
      </c>
      <c r="H5" s="7" t="s">
        <v>37</v>
      </c>
      <c r="I5" s="7"/>
      <c r="J5" s="26" t="s">
        <v>38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39</v>
      </c>
      <c r="I6" s="7" t="s">
        <v>40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41</v>
      </c>
      <c r="B8" s="30"/>
      <c r="C8" s="31" t="s">
        <v>42</v>
      </c>
      <c r="D8" s="32"/>
      <c r="E8" s="29" t="s">
        <v>43</v>
      </c>
      <c r="F8" s="32"/>
      <c r="G8" s="32"/>
      <c r="H8" s="32"/>
      <c r="I8" s="33">
        <f>SUMIFS(I9:I18,A9:A18,"P")</f>
        <v>0</v>
      </c>
      <c r="J8" s="34"/>
    </row>
    <row r="9">
      <c r="A9" s="35" t="s">
        <v>44</v>
      </c>
      <c r="B9" s="35">
        <v>1</v>
      </c>
      <c r="C9" s="36" t="s">
        <v>45</v>
      </c>
      <c r="D9" s="35" t="s">
        <v>103</v>
      </c>
      <c r="E9" s="37" t="s">
        <v>47</v>
      </c>
      <c r="F9" s="38" t="s">
        <v>48</v>
      </c>
      <c r="G9" s="39">
        <v>1476.8779999999999</v>
      </c>
      <c r="H9" s="40">
        <v>0</v>
      </c>
      <c r="I9" s="41">
        <f>ROUND(G9*H9,P4)</f>
        <v>0</v>
      </c>
      <c r="J9" s="38" t="s">
        <v>49</v>
      </c>
      <c r="O9" s="42">
        <f>I9*0.21</f>
        <v>0</v>
      </c>
      <c r="P9">
        <v>3</v>
      </c>
    </row>
    <row r="10" ht="45">
      <c r="A10" s="35" t="s">
        <v>50</v>
      </c>
      <c r="B10" s="43"/>
      <c r="C10" s="44"/>
      <c r="D10" s="44"/>
      <c r="E10" s="37" t="s">
        <v>271</v>
      </c>
      <c r="F10" s="44"/>
      <c r="G10" s="44"/>
      <c r="H10" s="44"/>
      <c r="I10" s="44"/>
      <c r="J10" s="45"/>
    </row>
    <row r="11">
      <c r="A11" s="35" t="s">
        <v>52</v>
      </c>
      <c r="B11" s="43"/>
      <c r="C11" s="44"/>
      <c r="D11" s="44"/>
      <c r="E11" s="46" t="s">
        <v>272</v>
      </c>
      <c r="F11" s="44"/>
      <c r="G11" s="44"/>
      <c r="H11" s="44"/>
      <c r="I11" s="44"/>
      <c r="J11" s="45"/>
    </row>
    <row r="12">
      <c r="A12" s="35" t="s">
        <v>52</v>
      </c>
      <c r="B12" s="43"/>
      <c r="C12" s="44"/>
      <c r="D12" s="44"/>
      <c r="E12" s="46" t="s">
        <v>273</v>
      </c>
      <c r="F12" s="44"/>
      <c r="G12" s="44"/>
      <c r="H12" s="44"/>
      <c r="I12" s="44"/>
      <c r="J12" s="45"/>
    </row>
    <row r="13">
      <c r="A13" s="35" t="s">
        <v>52</v>
      </c>
      <c r="B13" s="43"/>
      <c r="C13" s="44"/>
      <c r="D13" s="44"/>
      <c r="E13" s="46" t="s">
        <v>274</v>
      </c>
      <c r="F13" s="44"/>
      <c r="G13" s="44"/>
      <c r="H13" s="44"/>
      <c r="I13" s="44"/>
      <c r="J13" s="45"/>
    </row>
    <row r="14" ht="75">
      <c r="A14" s="35" t="s">
        <v>54</v>
      </c>
      <c r="B14" s="43"/>
      <c r="C14" s="44"/>
      <c r="D14" s="44"/>
      <c r="E14" s="37" t="s">
        <v>55</v>
      </c>
      <c r="F14" s="44"/>
      <c r="G14" s="44"/>
      <c r="H14" s="44"/>
      <c r="I14" s="44"/>
      <c r="J14" s="45"/>
    </row>
    <row r="15">
      <c r="A15" s="35" t="s">
        <v>44</v>
      </c>
      <c r="B15" s="35">
        <v>2</v>
      </c>
      <c r="C15" s="36" t="s">
        <v>275</v>
      </c>
      <c r="D15" s="35" t="s">
        <v>65</v>
      </c>
      <c r="E15" s="37" t="s">
        <v>276</v>
      </c>
      <c r="F15" s="38" t="s">
        <v>73</v>
      </c>
      <c r="G15" s="39">
        <v>2</v>
      </c>
      <c r="H15" s="40">
        <v>0</v>
      </c>
      <c r="I15" s="41">
        <f>ROUND(G15*H15,P4)</f>
        <v>0</v>
      </c>
      <c r="J15" s="38" t="s">
        <v>49</v>
      </c>
      <c r="O15" s="42">
        <f>I15*0.21</f>
        <v>0</v>
      </c>
      <c r="P15">
        <v>3</v>
      </c>
    </row>
    <row r="16">
      <c r="A16" s="35" t="s">
        <v>50</v>
      </c>
      <c r="B16" s="43"/>
      <c r="C16" s="44"/>
      <c r="D16" s="44"/>
      <c r="E16" s="50" t="s">
        <v>65</v>
      </c>
      <c r="F16" s="44"/>
      <c r="G16" s="44"/>
      <c r="H16" s="44"/>
      <c r="I16" s="44"/>
      <c r="J16" s="45"/>
    </row>
    <row r="17" ht="30">
      <c r="A17" s="35" t="s">
        <v>52</v>
      </c>
      <c r="B17" s="43"/>
      <c r="C17" s="44"/>
      <c r="D17" s="44"/>
      <c r="E17" s="46" t="s">
        <v>277</v>
      </c>
      <c r="F17" s="44"/>
      <c r="G17" s="44"/>
      <c r="H17" s="44"/>
      <c r="I17" s="44"/>
      <c r="J17" s="45"/>
    </row>
    <row r="18" ht="135">
      <c r="A18" s="35" t="s">
        <v>54</v>
      </c>
      <c r="B18" s="43"/>
      <c r="C18" s="44"/>
      <c r="D18" s="44"/>
      <c r="E18" s="37" t="s">
        <v>278</v>
      </c>
      <c r="F18" s="44"/>
      <c r="G18" s="44"/>
      <c r="H18" s="44"/>
      <c r="I18" s="44"/>
      <c r="J18" s="45"/>
    </row>
    <row r="19">
      <c r="A19" s="29" t="s">
        <v>41</v>
      </c>
      <c r="B19" s="30"/>
      <c r="C19" s="31" t="s">
        <v>62</v>
      </c>
      <c r="D19" s="32"/>
      <c r="E19" s="29" t="s">
        <v>63</v>
      </c>
      <c r="F19" s="32"/>
      <c r="G19" s="32"/>
      <c r="H19" s="32"/>
      <c r="I19" s="33">
        <f>SUMIFS(I20:I93,A20:A93,"P")</f>
        <v>0</v>
      </c>
      <c r="J19" s="34"/>
    </row>
    <row r="20">
      <c r="A20" s="35" t="s">
        <v>44</v>
      </c>
      <c r="B20" s="35">
        <v>3</v>
      </c>
      <c r="C20" s="36" t="s">
        <v>279</v>
      </c>
      <c r="D20" s="35" t="s">
        <v>65</v>
      </c>
      <c r="E20" s="37" t="s">
        <v>280</v>
      </c>
      <c r="F20" s="38" t="s">
        <v>117</v>
      </c>
      <c r="G20" s="39">
        <v>20.100000000000001</v>
      </c>
      <c r="H20" s="40">
        <v>0</v>
      </c>
      <c r="I20" s="41">
        <f>ROUND(G20*H20,P4)</f>
        <v>0</v>
      </c>
      <c r="J20" s="38" t="s">
        <v>49</v>
      </c>
      <c r="O20" s="42">
        <f>I20*0.21</f>
        <v>0</v>
      </c>
      <c r="P20">
        <v>3</v>
      </c>
    </row>
    <row r="21">
      <c r="A21" s="35" t="s">
        <v>50</v>
      </c>
      <c r="B21" s="43"/>
      <c r="C21" s="44"/>
      <c r="D21" s="44"/>
      <c r="E21" s="37" t="s">
        <v>281</v>
      </c>
      <c r="F21" s="44"/>
      <c r="G21" s="44"/>
      <c r="H21" s="44"/>
      <c r="I21" s="44"/>
      <c r="J21" s="45"/>
    </row>
    <row r="22">
      <c r="A22" s="35" t="s">
        <v>52</v>
      </c>
      <c r="B22" s="43"/>
      <c r="C22" s="44"/>
      <c r="D22" s="44"/>
      <c r="E22" s="46" t="s">
        <v>282</v>
      </c>
      <c r="F22" s="44"/>
      <c r="G22" s="44"/>
      <c r="H22" s="44"/>
      <c r="I22" s="44"/>
      <c r="J22" s="45"/>
    </row>
    <row r="23" ht="75">
      <c r="A23" s="35" t="s">
        <v>54</v>
      </c>
      <c r="B23" s="43"/>
      <c r="C23" s="44"/>
      <c r="D23" s="44"/>
      <c r="E23" s="37" t="s">
        <v>130</v>
      </c>
      <c r="F23" s="44"/>
      <c r="G23" s="44"/>
      <c r="H23" s="44"/>
      <c r="I23" s="44"/>
      <c r="J23" s="45"/>
    </row>
    <row r="24">
      <c r="A24" s="35" t="s">
        <v>44</v>
      </c>
      <c r="B24" s="35">
        <v>4</v>
      </c>
      <c r="C24" s="36" t="s">
        <v>283</v>
      </c>
      <c r="D24" s="35" t="s">
        <v>65</v>
      </c>
      <c r="E24" s="37" t="s">
        <v>284</v>
      </c>
      <c r="F24" s="38" t="s">
        <v>285</v>
      </c>
      <c r="G24" s="39">
        <v>1000</v>
      </c>
      <c r="H24" s="40">
        <v>0</v>
      </c>
      <c r="I24" s="41">
        <f>ROUND(G24*H24,P4)</f>
        <v>0</v>
      </c>
      <c r="J24" s="38" t="s">
        <v>49</v>
      </c>
      <c r="O24" s="42">
        <f>I24*0.21</f>
        <v>0</v>
      </c>
      <c r="P24">
        <v>3</v>
      </c>
    </row>
    <row r="25" ht="30">
      <c r="A25" s="35" t="s">
        <v>50</v>
      </c>
      <c r="B25" s="43"/>
      <c r="C25" s="44"/>
      <c r="D25" s="44"/>
      <c r="E25" s="37" t="s">
        <v>286</v>
      </c>
      <c r="F25" s="44"/>
      <c r="G25" s="44"/>
      <c r="H25" s="44"/>
      <c r="I25" s="44"/>
      <c r="J25" s="45"/>
    </row>
    <row r="26" ht="30">
      <c r="A26" s="35" t="s">
        <v>52</v>
      </c>
      <c r="B26" s="43"/>
      <c r="C26" s="44"/>
      <c r="D26" s="44"/>
      <c r="E26" s="46" t="s">
        <v>287</v>
      </c>
      <c r="F26" s="44"/>
      <c r="G26" s="44"/>
      <c r="H26" s="44"/>
      <c r="I26" s="44"/>
      <c r="J26" s="45"/>
    </row>
    <row r="27" ht="120">
      <c r="A27" s="35" t="s">
        <v>54</v>
      </c>
      <c r="B27" s="43"/>
      <c r="C27" s="44"/>
      <c r="D27" s="44"/>
      <c r="E27" s="37" t="s">
        <v>288</v>
      </c>
      <c r="F27" s="44"/>
      <c r="G27" s="44"/>
      <c r="H27" s="44"/>
      <c r="I27" s="44"/>
      <c r="J27" s="45"/>
    </row>
    <row r="28">
      <c r="A28" s="35" t="s">
        <v>44</v>
      </c>
      <c r="B28" s="35">
        <v>5</v>
      </c>
      <c r="C28" s="36" t="s">
        <v>289</v>
      </c>
      <c r="D28" s="35" t="s">
        <v>65</v>
      </c>
      <c r="E28" s="37" t="s">
        <v>290</v>
      </c>
      <c r="F28" s="38" t="s">
        <v>117</v>
      </c>
      <c r="G28" s="39">
        <v>26.399999999999999</v>
      </c>
      <c r="H28" s="40">
        <v>0</v>
      </c>
      <c r="I28" s="41">
        <f>ROUND(G28*H28,P4)</f>
        <v>0</v>
      </c>
      <c r="J28" s="38" t="s">
        <v>49</v>
      </c>
      <c r="O28" s="42">
        <f>I28*0.21</f>
        <v>0</v>
      </c>
      <c r="P28">
        <v>3</v>
      </c>
    </row>
    <row r="29" ht="60">
      <c r="A29" s="35" t="s">
        <v>50</v>
      </c>
      <c r="B29" s="43"/>
      <c r="C29" s="44"/>
      <c r="D29" s="44"/>
      <c r="E29" s="37" t="s">
        <v>291</v>
      </c>
      <c r="F29" s="44"/>
      <c r="G29" s="44"/>
      <c r="H29" s="44"/>
      <c r="I29" s="44"/>
      <c r="J29" s="45"/>
    </row>
    <row r="30" ht="30">
      <c r="A30" s="35" t="s">
        <v>52</v>
      </c>
      <c r="B30" s="43"/>
      <c r="C30" s="44"/>
      <c r="D30" s="44"/>
      <c r="E30" s="46" t="s">
        <v>292</v>
      </c>
      <c r="F30" s="44"/>
      <c r="G30" s="44"/>
      <c r="H30" s="44"/>
      <c r="I30" s="44"/>
      <c r="J30" s="45"/>
    </row>
    <row r="31" ht="120">
      <c r="A31" s="35" t="s">
        <v>54</v>
      </c>
      <c r="B31" s="43"/>
      <c r="C31" s="44"/>
      <c r="D31" s="44"/>
      <c r="E31" s="37" t="s">
        <v>293</v>
      </c>
      <c r="F31" s="44"/>
      <c r="G31" s="44"/>
      <c r="H31" s="44"/>
      <c r="I31" s="44"/>
      <c r="J31" s="45"/>
    </row>
    <row r="32">
      <c r="A32" s="35" t="s">
        <v>44</v>
      </c>
      <c r="B32" s="35">
        <v>6</v>
      </c>
      <c r="C32" s="36" t="s">
        <v>294</v>
      </c>
      <c r="D32" s="35" t="s">
        <v>46</v>
      </c>
      <c r="E32" s="37" t="s">
        <v>295</v>
      </c>
      <c r="F32" s="38" t="s">
        <v>84</v>
      </c>
      <c r="G32" s="39">
        <v>174.40000000000001</v>
      </c>
      <c r="H32" s="40">
        <v>0</v>
      </c>
      <c r="I32" s="41">
        <f>ROUND(G32*H32,P4)</f>
        <v>0</v>
      </c>
      <c r="J32" s="38" t="s">
        <v>49</v>
      </c>
      <c r="O32" s="42">
        <f>I32*0.21</f>
        <v>0</v>
      </c>
      <c r="P32">
        <v>3</v>
      </c>
    </row>
    <row r="33" ht="45">
      <c r="A33" s="35" t="s">
        <v>50</v>
      </c>
      <c r="B33" s="43"/>
      <c r="C33" s="44"/>
      <c r="D33" s="44"/>
      <c r="E33" s="37" t="s">
        <v>296</v>
      </c>
      <c r="F33" s="44"/>
      <c r="G33" s="44"/>
      <c r="H33" s="44"/>
      <c r="I33" s="44"/>
      <c r="J33" s="45"/>
    </row>
    <row r="34" ht="30">
      <c r="A34" s="35" t="s">
        <v>52</v>
      </c>
      <c r="B34" s="43"/>
      <c r="C34" s="44"/>
      <c r="D34" s="44"/>
      <c r="E34" s="46" t="s">
        <v>297</v>
      </c>
      <c r="F34" s="44"/>
      <c r="G34" s="44"/>
      <c r="H34" s="44"/>
      <c r="I34" s="44"/>
      <c r="J34" s="45"/>
    </row>
    <row r="35" ht="409.5">
      <c r="A35" s="35" t="s">
        <v>54</v>
      </c>
      <c r="B35" s="43"/>
      <c r="C35" s="44"/>
      <c r="D35" s="44"/>
      <c r="E35" s="37" t="s">
        <v>298</v>
      </c>
      <c r="F35" s="44"/>
      <c r="G35" s="44"/>
      <c r="H35" s="44"/>
      <c r="I35" s="44"/>
      <c r="J35" s="45"/>
    </row>
    <row r="36">
      <c r="A36" s="35" t="s">
        <v>44</v>
      </c>
      <c r="B36" s="35">
        <v>7</v>
      </c>
      <c r="C36" s="36" t="s">
        <v>294</v>
      </c>
      <c r="D36" s="35" t="s">
        <v>56</v>
      </c>
      <c r="E36" s="37" t="s">
        <v>295</v>
      </c>
      <c r="F36" s="38" t="s">
        <v>84</v>
      </c>
      <c r="G36" s="39">
        <v>49.688000000000002</v>
      </c>
      <c r="H36" s="40">
        <v>0</v>
      </c>
      <c r="I36" s="41">
        <f>ROUND(G36*H36,P4)</f>
        <v>0</v>
      </c>
      <c r="J36" s="38" t="s">
        <v>49</v>
      </c>
      <c r="O36" s="42">
        <f>I36*0.21</f>
        <v>0</v>
      </c>
      <c r="P36">
        <v>3</v>
      </c>
    </row>
    <row r="37" ht="45">
      <c r="A37" s="35" t="s">
        <v>50</v>
      </c>
      <c r="B37" s="43"/>
      <c r="C37" s="44"/>
      <c r="D37" s="44"/>
      <c r="E37" s="37" t="s">
        <v>296</v>
      </c>
      <c r="F37" s="44"/>
      <c r="G37" s="44"/>
      <c r="H37" s="44"/>
      <c r="I37" s="44"/>
      <c r="J37" s="45"/>
    </row>
    <row r="38" ht="30">
      <c r="A38" s="35" t="s">
        <v>52</v>
      </c>
      <c r="B38" s="43"/>
      <c r="C38" s="44"/>
      <c r="D38" s="44"/>
      <c r="E38" s="46" t="s">
        <v>299</v>
      </c>
      <c r="F38" s="44"/>
      <c r="G38" s="44"/>
      <c r="H38" s="44"/>
      <c r="I38" s="44"/>
      <c r="J38" s="45"/>
    </row>
    <row r="39" ht="409.5">
      <c r="A39" s="35" t="s">
        <v>54</v>
      </c>
      <c r="B39" s="43"/>
      <c r="C39" s="44"/>
      <c r="D39" s="44"/>
      <c r="E39" s="37" t="s">
        <v>298</v>
      </c>
      <c r="F39" s="44"/>
      <c r="G39" s="44"/>
      <c r="H39" s="44"/>
      <c r="I39" s="44"/>
      <c r="J39" s="45"/>
    </row>
    <row r="40">
      <c r="A40" s="35" t="s">
        <v>44</v>
      </c>
      <c r="B40" s="35">
        <v>8</v>
      </c>
      <c r="C40" s="36" t="s">
        <v>300</v>
      </c>
      <c r="D40" s="35" t="s">
        <v>65</v>
      </c>
      <c r="E40" s="37" t="s">
        <v>301</v>
      </c>
      <c r="F40" s="38" t="s">
        <v>84</v>
      </c>
      <c r="G40" s="39">
        <v>596.39999999999998</v>
      </c>
      <c r="H40" s="40">
        <v>0</v>
      </c>
      <c r="I40" s="41">
        <f>ROUND(G40*H40,P4)</f>
        <v>0</v>
      </c>
      <c r="J40" s="38" t="s">
        <v>49</v>
      </c>
      <c r="O40" s="42">
        <f>I40*0.21</f>
        <v>0</v>
      </c>
      <c r="P40">
        <v>3</v>
      </c>
    </row>
    <row r="41" ht="45">
      <c r="A41" s="35" t="s">
        <v>50</v>
      </c>
      <c r="B41" s="43"/>
      <c r="C41" s="44"/>
      <c r="D41" s="44"/>
      <c r="E41" s="37" t="s">
        <v>296</v>
      </c>
      <c r="F41" s="44"/>
      <c r="G41" s="44"/>
      <c r="H41" s="44"/>
      <c r="I41" s="44"/>
      <c r="J41" s="45"/>
    </row>
    <row r="42" ht="30">
      <c r="A42" s="35" t="s">
        <v>52</v>
      </c>
      <c r="B42" s="43"/>
      <c r="C42" s="44"/>
      <c r="D42" s="44"/>
      <c r="E42" s="46" t="s">
        <v>302</v>
      </c>
      <c r="F42" s="44"/>
      <c r="G42" s="44"/>
      <c r="H42" s="44"/>
      <c r="I42" s="44"/>
      <c r="J42" s="45"/>
    </row>
    <row r="43" ht="409.5">
      <c r="A43" s="35" t="s">
        <v>54</v>
      </c>
      <c r="B43" s="43"/>
      <c r="C43" s="44"/>
      <c r="D43" s="44"/>
      <c r="E43" s="37" t="s">
        <v>303</v>
      </c>
      <c r="F43" s="44"/>
      <c r="G43" s="44"/>
      <c r="H43" s="44"/>
      <c r="I43" s="44"/>
      <c r="J43" s="45"/>
    </row>
    <row r="44">
      <c r="A44" s="35" t="s">
        <v>44</v>
      </c>
      <c r="B44" s="35">
        <v>9</v>
      </c>
      <c r="C44" s="36" t="s">
        <v>140</v>
      </c>
      <c r="D44" s="35" t="s">
        <v>65</v>
      </c>
      <c r="E44" s="37" t="s">
        <v>141</v>
      </c>
      <c r="F44" s="38" t="s">
        <v>84</v>
      </c>
      <c r="G44" s="39">
        <v>820.48800000000006</v>
      </c>
      <c r="H44" s="40">
        <v>0</v>
      </c>
      <c r="I44" s="41">
        <f>ROUND(G44*H44,P4)</f>
        <v>0</v>
      </c>
      <c r="J44" s="38" t="s">
        <v>49</v>
      </c>
      <c r="O44" s="42">
        <f>I44*0.21</f>
        <v>0</v>
      </c>
      <c r="P44">
        <v>3</v>
      </c>
    </row>
    <row r="45">
      <c r="A45" s="35" t="s">
        <v>50</v>
      </c>
      <c r="B45" s="43"/>
      <c r="C45" s="44"/>
      <c r="D45" s="44"/>
      <c r="E45" s="50" t="s">
        <v>65</v>
      </c>
      <c r="F45" s="44"/>
      <c r="G45" s="44"/>
      <c r="H45" s="44"/>
      <c r="I45" s="44"/>
      <c r="J45" s="45"/>
    </row>
    <row r="46">
      <c r="A46" s="35" t="s">
        <v>52</v>
      </c>
      <c r="B46" s="43"/>
      <c r="C46" s="44"/>
      <c r="D46" s="44"/>
      <c r="E46" s="46" t="s">
        <v>304</v>
      </c>
      <c r="F46" s="44"/>
      <c r="G46" s="44"/>
      <c r="H46" s="44"/>
      <c r="I46" s="44"/>
      <c r="J46" s="45"/>
    </row>
    <row r="47">
      <c r="A47" s="35" t="s">
        <v>52</v>
      </c>
      <c r="B47" s="43"/>
      <c r="C47" s="44"/>
      <c r="D47" s="44"/>
      <c r="E47" s="46" t="s">
        <v>305</v>
      </c>
      <c r="F47" s="44"/>
      <c r="G47" s="44"/>
      <c r="H47" s="44"/>
      <c r="I47" s="44"/>
      <c r="J47" s="45"/>
    </row>
    <row r="48">
      <c r="A48" s="35" t="s">
        <v>52</v>
      </c>
      <c r="B48" s="43"/>
      <c r="C48" s="44"/>
      <c r="D48" s="44"/>
      <c r="E48" s="46" t="s">
        <v>306</v>
      </c>
      <c r="F48" s="44"/>
      <c r="G48" s="44"/>
      <c r="H48" s="44"/>
      <c r="I48" s="44"/>
      <c r="J48" s="45"/>
    </row>
    <row r="49" ht="270">
      <c r="A49" s="35" t="s">
        <v>54</v>
      </c>
      <c r="B49" s="43"/>
      <c r="C49" s="44"/>
      <c r="D49" s="44"/>
      <c r="E49" s="37" t="s">
        <v>143</v>
      </c>
      <c r="F49" s="44"/>
      <c r="G49" s="44"/>
      <c r="H49" s="44"/>
      <c r="I49" s="44"/>
      <c r="J49" s="45"/>
    </row>
    <row r="50">
      <c r="A50" s="35" t="s">
        <v>44</v>
      </c>
      <c r="B50" s="35">
        <v>10</v>
      </c>
      <c r="C50" s="36" t="s">
        <v>307</v>
      </c>
      <c r="D50" s="35" t="s">
        <v>65</v>
      </c>
      <c r="E50" s="37" t="s">
        <v>308</v>
      </c>
      <c r="F50" s="38" t="s">
        <v>84</v>
      </c>
      <c r="G50" s="39">
        <v>6.4000000000000004</v>
      </c>
      <c r="H50" s="40">
        <v>0</v>
      </c>
      <c r="I50" s="41">
        <f>ROUND(G50*H50,P4)</f>
        <v>0</v>
      </c>
      <c r="J50" s="38" t="s">
        <v>49</v>
      </c>
      <c r="O50" s="42">
        <f>I50*0.21</f>
        <v>0</v>
      </c>
      <c r="P50">
        <v>3</v>
      </c>
    </row>
    <row r="51">
      <c r="A51" s="35" t="s">
        <v>50</v>
      </c>
      <c r="B51" s="43"/>
      <c r="C51" s="44"/>
      <c r="D51" s="44"/>
      <c r="E51" s="50" t="s">
        <v>65</v>
      </c>
      <c r="F51" s="44"/>
      <c r="G51" s="44"/>
      <c r="H51" s="44"/>
      <c r="I51" s="44"/>
      <c r="J51" s="45"/>
    </row>
    <row r="52">
      <c r="A52" s="35" t="s">
        <v>52</v>
      </c>
      <c r="B52" s="43"/>
      <c r="C52" s="44"/>
      <c r="D52" s="44"/>
      <c r="E52" s="46" t="s">
        <v>309</v>
      </c>
      <c r="F52" s="44"/>
      <c r="G52" s="44"/>
      <c r="H52" s="44"/>
      <c r="I52" s="44"/>
      <c r="J52" s="45"/>
    </row>
    <row r="53" ht="390">
      <c r="A53" s="35" t="s">
        <v>54</v>
      </c>
      <c r="B53" s="43"/>
      <c r="C53" s="44"/>
      <c r="D53" s="44"/>
      <c r="E53" s="37" t="s">
        <v>310</v>
      </c>
      <c r="F53" s="44"/>
      <c r="G53" s="44"/>
      <c r="H53" s="44"/>
      <c r="I53" s="44"/>
      <c r="J53" s="45"/>
    </row>
    <row r="54">
      <c r="A54" s="35" t="s">
        <v>44</v>
      </c>
      <c r="B54" s="35">
        <v>11</v>
      </c>
      <c r="C54" s="36" t="s">
        <v>311</v>
      </c>
      <c r="D54" s="35" t="s">
        <v>65</v>
      </c>
      <c r="E54" s="37" t="s">
        <v>312</v>
      </c>
      <c r="F54" s="38" t="s">
        <v>84</v>
      </c>
      <c r="G54" s="39">
        <v>56</v>
      </c>
      <c r="H54" s="40">
        <v>0</v>
      </c>
      <c r="I54" s="41">
        <f>ROUND(G54*H54,P4)</f>
        <v>0</v>
      </c>
      <c r="J54" s="38" t="s">
        <v>49</v>
      </c>
      <c r="O54" s="42">
        <f>I54*0.21</f>
        <v>0</v>
      </c>
      <c r="P54">
        <v>3</v>
      </c>
    </row>
    <row r="55">
      <c r="A55" s="35" t="s">
        <v>50</v>
      </c>
      <c r="B55" s="43"/>
      <c r="C55" s="44"/>
      <c r="D55" s="44"/>
      <c r="E55" s="50" t="s">
        <v>65</v>
      </c>
      <c r="F55" s="44"/>
      <c r="G55" s="44"/>
      <c r="H55" s="44"/>
      <c r="I55" s="44"/>
      <c r="J55" s="45"/>
    </row>
    <row r="56" ht="30">
      <c r="A56" s="35" t="s">
        <v>52</v>
      </c>
      <c r="B56" s="43"/>
      <c r="C56" s="44"/>
      <c r="D56" s="44"/>
      <c r="E56" s="46" t="s">
        <v>313</v>
      </c>
      <c r="F56" s="44"/>
      <c r="G56" s="44"/>
      <c r="H56" s="44"/>
      <c r="I56" s="44"/>
      <c r="J56" s="45"/>
    </row>
    <row r="57" ht="330">
      <c r="A57" s="35" t="s">
        <v>54</v>
      </c>
      <c r="B57" s="43"/>
      <c r="C57" s="44"/>
      <c r="D57" s="44"/>
      <c r="E57" s="37" t="s">
        <v>314</v>
      </c>
      <c r="F57" s="44"/>
      <c r="G57" s="44"/>
      <c r="H57" s="44"/>
      <c r="I57" s="44"/>
      <c r="J57" s="45"/>
    </row>
    <row r="58">
      <c r="A58" s="35" t="s">
        <v>44</v>
      </c>
      <c r="B58" s="35">
        <v>12</v>
      </c>
      <c r="C58" s="36" t="s">
        <v>315</v>
      </c>
      <c r="D58" s="35" t="s">
        <v>65</v>
      </c>
      <c r="E58" s="37" t="s">
        <v>316</v>
      </c>
      <c r="F58" s="38" t="s">
        <v>84</v>
      </c>
      <c r="G58" s="39">
        <v>430.80000000000001</v>
      </c>
      <c r="H58" s="40">
        <v>0</v>
      </c>
      <c r="I58" s="41">
        <f>ROUND(G58*H58,P4)</f>
        <v>0</v>
      </c>
      <c r="J58" s="38" t="s">
        <v>49</v>
      </c>
      <c r="O58" s="42">
        <f>I58*0.21</f>
        <v>0</v>
      </c>
      <c r="P58">
        <v>3</v>
      </c>
    </row>
    <row r="59">
      <c r="A59" s="35" t="s">
        <v>50</v>
      </c>
      <c r="B59" s="43"/>
      <c r="C59" s="44"/>
      <c r="D59" s="44"/>
      <c r="E59" s="50" t="s">
        <v>65</v>
      </c>
      <c r="F59" s="44"/>
      <c r="G59" s="44"/>
      <c r="H59" s="44"/>
      <c r="I59" s="44"/>
      <c r="J59" s="45"/>
    </row>
    <row r="60">
      <c r="A60" s="35" t="s">
        <v>52</v>
      </c>
      <c r="B60" s="43"/>
      <c r="C60" s="44"/>
      <c r="D60" s="44"/>
      <c r="E60" s="46" t="s">
        <v>317</v>
      </c>
      <c r="F60" s="44"/>
      <c r="G60" s="44"/>
      <c r="H60" s="44"/>
      <c r="I60" s="44"/>
      <c r="J60" s="45"/>
    </row>
    <row r="61" ht="360">
      <c r="A61" s="35" t="s">
        <v>54</v>
      </c>
      <c r="B61" s="43"/>
      <c r="C61" s="44"/>
      <c r="D61" s="44"/>
      <c r="E61" s="37" t="s">
        <v>318</v>
      </c>
      <c r="F61" s="44"/>
      <c r="G61" s="44"/>
      <c r="H61" s="44"/>
      <c r="I61" s="44"/>
      <c r="J61" s="45"/>
    </row>
    <row r="62">
      <c r="A62" s="35" t="s">
        <v>44</v>
      </c>
      <c r="B62" s="35">
        <v>13</v>
      </c>
      <c r="C62" s="36" t="s">
        <v>319</v>
      </c>
      <c r="D62" s="35" t="s">
        <v>65</v>
      </c>
      <c r="E62" s="37" t="s">
        <v>320</v>
      </c>
      <c r="F62" s="38" t="s">
        <v>84</v>
      </c>
      <c r="G62" s="39">
        <v>8</v>
      </c>
      <c r="H62" s="40">
        <v>0</v>
      </c>
      <c r="I62" s="41">
        <f>ROUND(G62*H62,P4)</f>
        <v>0</v>
      </c>
      <c r="J62" s="38" t="s">
        <v>49</v>
      </c>
      <c r="O62" s="42">
        <f>I62*0.21</f>
        <v>0</v>
      </c>
      <c r="P62">
        <v>3</v>
      </c>
    </row>
    <row r="63">
      <c r="A63" s="35" t="s">
        <v>50</v>
      </c>
      <c r="B63" s="43"/>
      <c r="C63" s="44"/>
      <c r="D63" s="44"/>
      <c r="E63" s="50" t="s">
        <v>65</v>
      </c>
      <c r="F63" s="44"/>
      <c r="G63" s="44"/>
      <c r="H63" s="44"/>
      <c r="I63" s="44"/>
      <c r="J63" s="45"/>
    </row>
    <row r="64" ht="30">
      <c r="A64" s="35" t="s">
        <v>52</v>
      </c>
      <c r="B64" s="43"/>
      <c r="C64" s="44"/>
      <c r="D64" s="44"/>
      <c r="E64" s="46" t="s">
        <v>321</v>
      </c>
      <c r="F64" s="44"/>
      <c r="G64" s="44"/>
      <c r="H64" s="44"/>
      <c r="I64" s="44"/>
      <c r="J64" s="45"/>
    </row>
    <row r="65" ht="409.5">
      <c r="A65" s="35" t="s">
        <v>54</v>
      </c>
      <c r="B65" s="43"/>
      <c r="C65" s="44"/>
      <c r="D65" s="44"/>
      <c r="E65" s="37" t="s">
        <v>322</v>
      </c>
      <c r="F65" s="44"/>
      <c r="G65" s="44"/>
      <c r="H65" s="44"/>
      <c r="I65" s="44"/>
      <c r="J65" s="45"/>
    </row>
    <row r="66">
      <c r="A66" s="35" t="s">
        <v>44</v>
      </c>
      <c r="B66" s="35">
        <v>14</v>
      </c>
      <c r="C66" s="36" t="s">
        <v>323</v>
      </c>
      <c r="D66" s="35" t="s">
        <v>65</v>
      </c>
      <c r="E66" s="37" t="s">
        <v>324</v>
      </c>
      <c r="F66" s="38" t="s">
        <v>84</v>
      </c>
      <c r="G66" s="39">
        <v>49.688000000000002</v>
      </c>
      <c r="H66" s="40">
        <v>0</v>
      </c>
      <c r="I66" s="41">
        <f>ROUND(G66*H66,P4)</f>
        <v>0</v>
      </c>
      <c r="J66" s="38" t="s">
        <v>49</v>
      </c>
      <c r="O66" s="42">
        <f>I66*0.21</f>
        <v>0</v>
      </c>
      <c r="P66">
        <v>3</v>
      </c>
    </row>
    <row r="67">
      <c r="A67" s="35" t="s">
        <v>50</v>
      </c>
      <c r="B67" s="43"/>
      <c r="C67" s="44"/>
      <c r="D67" s="44"/>
      <c r="E67" s="37" t="s">
        <v>325</v>
      </c>
      <c r="F67" s="44"/>
      <c r="G67" s="44"/>
      <c r="H67" s="44"/>
      <c r="I67" s="44"/>
      <c r="J67" s="45"/>
    </row>
    <row r="68" ht="30">
      <c r="A68" s="35" t="s">
        <v>52</v>
      </c>
      <c r="B68" s="43"/>
      <c r="C68" s="44"/>
      <c r="D68" s="44"/>
      <c r="E68" s="46" t="s">
        <v>326</v>
      </c>
      <c r="F68" s="44"/>
      <c r="G68" s="44"/>
      <c r="H68" s="44"/>
      <c r="I68" s="44"/>
      <c r="J68" s="45"/>
    </row>
    <row r="69" ht="405">
      <c r="A69" s="35" t="s">
        <v>54</v>
      </c>
      <c r="B69" s="43"/>
      <c r="C69" s="44"/>
      <c r="D69" s="44"/>
      <c r="E69" s="37" t="s">
        <v>327</v>
      </c>
      <c r="F69" s="44"/>
      <c r="G69" s="44"/>
      <c r="H69" s="44"/>
      <c r="I69" s="44"/>
      <c r="J69" s="45"/>
    </row>
    <row r="70">
      <c r="A70" s="35" t="s">
        <v>44</v>
      </c>
      <c r="B70" s="35">
        <v>15</v>
      </c>
      <c r="C70" s="36" t="s">
        <v>152</v>
      </c>
      <c r="D70" s="35" t="s">
        <v>65</v>
      </c>
      <c r="E70" s="37" t="s">
        <v>153</v>
      </c>
      <c r="F70" s="38" t="s">
        <v>67</v>
      </c>
      <c r="G70" s="39">
        <v>191.59999999999999</v>
      </c>
      <c r="H70" s="40">
        <v>0</v>
      </c>
      <c r="I70" s="41">
        <f>ROUND(G70*H70,P4)</f>
        <v>0</v>
      </c>
      <c r="J70" s="38" t="s">
        <v>49</v>
      </c>
      <c r="O70" s="42">
        <f>I70*0.21</f>
        <v>0</v>
      </c>
      <c r="P70">
        <v>3</v>
      </c>
    </row>
    <row r="71">
      <c r="A71" s="35" t="s">
        <v>50</v>
      </c>
      <c r="B71" s="43"/>
      <c r="C71" s="44"/>
      <c r="D71" s="44"/>
      <c r="E71" s="37" t="s">
        <v>328</v>
      </c>
      <c r="F71" s="44"/>
      <c r="G71" s="44"/>
      <c r="H71" s="44"/>
      <c r="I71" s="44"/>
      <c r="J71" s="45"/>
    </row>
    <row r="72">
      <c r="A72" s="35" t="s">
        <v>52</v>
      </c>
      <c r="B72" s="43"/>
      <c r="C72" s="44"/>
      <c r="D72" s="44"/>
      <c r="E72" s="46" t="s">
        <v>329</v>
      </c>
      <c r="F72" s="44"/>
      <c r="G72" s="44"/>
      <c r="H72" s="44"/>
      <c r="I72" s="44"/>
      <c r="J72" s="45"/>
    </row>
    <row r="73" ht="60">
      <c r="A73" s="35" t="s">
        <v>54</v>
      </c>
      <c r="B73" s="43"/>
      <c r="C73" s="44"/>
      <c r="D73" s="44"/>
      <c r="E73" s="37" t="s">
        <v>155</v>
      </c>
      <c r="F73" s="44"/>
      <c r="G73" s="44"/>
      <c r="H73" s="44"/>
      <c r="I73" s="44"/>
      <c r="J73" s="45"/>
    </row>
    <row r="74">
      <c r="A74" s="35" t="s">
        <v>44</v>
      </c>
      <c r="B74" s="35">
        <v>16</v>
      </c>
      <c r="C74" s="36" t="s">
        <v>330</v>
      </c>
      <c r="D74" s="35" t="s">
        <v>65</v>
      </c>
      <c r="E74" s="37" t="s">
        <v>331</v>
      </c>
      <c r="F74" s="38" t="s">
        <v>67</v>
      </c>
      <c r="G74" s="39">
        <v>102.59999999999999</v>
      </c>
      <c r="H74" s="40">
        <v>0</v>
      </c>
      <c r="I74" s="41">
        <f>ROUND(G74*H74,P4)</f>
        <v>0</v>
      </c>
      <c r="J74" s="38" t="s">
        <v>49</v>
      </c>
      <c r="O74" s="42">
        <f>I74*0.21</f>
        <v>0</v>
      </c>
      <c r="P74">
        <v>3</v>
      </c>
    </row>
    <row r="75">
      <c r="A75" s="35" t="s">
        <v>50</v>
      </c>
      <c r="B75" s="43"/>
      <c r="C75" s="44"/>
      <c r="D75" s="44"/>
      <c r="E75" s="50" t="s">
        <v>65</v>
      </c>
      <c r="F75" s="44"/>
      <c r="G75" s="44"/>
      <c r="H75" s="44"/>
      <c r="I75" s="44"/>
      <c r="J75" s="45"/>
    </row>
    <row r="76" ht="30">
      <c r="A76" s="35" t="s">
        <v>52</v>
      </c>
      <c r="B76" s="43"/>
      <c r="C76" s="44"/>
      <c r="D76" s="44"/>
      <c r="E76" s="46" t="s">
        <v>332</v>
      </c>
      <c r="F76" s="44"/>
      <c r="G76" s="44"/>
      <c r="H76" s="44"/>
      <c r="I76" s="44"/>
      <c r="J76" s="45"/>
    </row>
    <row r="77" ht="75">
      <c r="A77" s="35" t="s">
        <v>54</v>
      </c>
      <c r="B77" s="43"/>
      <c r="C77" s="44"/>
      <c r="D77" s="44"/>
      <c r="E77" s="37" t="s">
        <v>160</v>
      </c>
      <c r="F77" s="44"/>
      <c r="G77" s="44"/>
      <c r="H77" s="44"/>
      <c r="I77" s="44"/>
      <c r="J77" s="45"/>
    </row>
    <row r="78">
      <c r="A78" s="35" t="s">
        <v>44</v>
      </c>
      <c r="B78" s="35">
        <v>17</v>
      </c>
      <c r="C78" s="36" t="s">
        <v>333</v>
      </c>
      <c r="D78" s="35" t="s">
        <v>65</v>
      </c>
      <c r="E78" s="37" t="s">
        <v>334</v>
      </c>
      <c r="F78" s="38" t="s">
        <v>67</v>
      </c>
      <c r="G78" s="39">
        <v>89</v>
      </c>
      <c r="H78" s="40">
        <v>0</v>
      </c>
      <c r="I78" s="41">
        <f>ROUND(G78*H78,P4)</f>
        <v>0</v>
      </c>
      <c r="J78" s="38" t="s">
        <v>49</v>
      </c>
      <c r="O78" s="42">
        <f>I78*0.21</f>
        <v>0</v>
      </c>
      <c r="P78">
        <v>3</v>
      </c>
    </row>
    <row r="79">
      <c r="A79" s="35" t="s">
        <v>50</v>
      </c>
      <c r="B79" s="43"/>
      <c r="C79" s="44"/>
      <c r="D79" s="44"/>
      <c r="E79" s="50" t="s">
        <v>65</v>
      </c>
      <c r="F79" s="44"/>
      <c r="G79" s="44"/>
      <c r="H79" s="44"/>
      <c r="I79" s="44"/>
      <c r="J79" s="45"/>
    </row>
    <row r="80" ht="30">
      <c r="A80" s="35" t="s">
        <v>52</v>
      </c>
      <c r="B80" s="43"/>
      <c r="C80" s="44"/>
      <c r="D80" s="44"/>
      <c r="E80" s="46" t="s">
        <v>335</v>
      </c>
      <c r="F80" s="44"/>
      <c r="G80" s="44"/>
      <c r="H80" s="44"/>
      <c r="I80" s="44"/>
      <c r="J80" s="45"/>
    </row>
    <row r="81" ht="75">
      <c r="A81" s="35" t="s">
        <v>54</v>
      </c>
      <c r="B81" s="43"/>
      <c r="C81" s="44"/>
      <c r="D81" s="44"/>
      <c r="E81" s="37" t="s">
        <v>160</v>
      </c>
      <c r="F81" s="44"/>
      <c r="G81" s="44"/>
      <c r="H81" s="44"/>
      <c r="I81" s="44"/>
      <c r="J81" s="45"/>
    </row>
    <row r="82">
      <c r="A82" s="35" t="s">
        <v>44</v>
      </c>
      <c r="B82" s="35">
        <v>18</v>
      </c>
      <c r="C82" s="36" t="s">
        <v>161</v>
      </c>
      <c r="D82" s="35" t="s">
        <v>65</v>
      </c>
      <c r="E82" s="37" t="s">
        <v>162</v>
      </c>
      <c r="F82" s="38" t="s">
        <v>67</v>
      </c>
      <c r="G82" s="39">
        <v>191.59999999999999</v>
      </c>
      <c r="H82" s="40">
        <v>0</v>
      </c>
      <c r="I82" s="41">
        <f>ROUND(G82*H82,P4)</f>
        <v>0</v>
      </c>
      <c r="J82" s="38" t="s">
        <v>49</v>
      </c>
      <c r="O82" s="42">
        <f>I82*0.21</f>
        <v>0</v>
      </c>
      <c r="P82">
        <v>3</v>
      </c>
    </row>
    <row r="83">
      <c r="A83" s="35" t="s">
        <v>50</v>
      </c>
      <c r="B83" s="43"/>
      <c r="C83" s="44"/>
      <c r="D83" s="44"/>
      <c r="E83" s="50" t="s">
        <v>65</v>
      </c>
      <c r="F83" s="44"/>
      <c r="G83" s="44"/>
      <c r="H83" s="44"/>
      <c r="I83" s="44"/>
      <c r="J83" s="45"/>
    </row>
    <row r="84">
      <c r="A84" s="35" t="s">
        <v>52</v>
      </c>
      <c r="B84" s="43"/>
      <c r="C84" s="44"/>
      <c r="D84" s="44"/>
      <c r="E84" s="46" t="s">
        <v>329</v>
      </c>
      <c r="F84" s="44"/>
      <c r="G84" s="44"/>
      <c r="H84" s="44"/>
      <c r="I84" s="44"/>
      <c r="J84" s="45"/>
    </row>
    <row r="85" ht="75">
      <c r="A85" s="35" t="s">
        <v>54</v>
      </c>
      <c r="B85" s="43"/>
      <c r="C85" s="44"/>
      <c r="D85" s="44"/>
      <c r="E85" s="37" t="s">
        <v>164</v>
      </c>
      <c r="F85" s="44"/>
      <c r="G85" s="44"/>
      <c r="H85" s="44"/>
      <c r="I85" s="44"/>
      <c r="J85" s="45"/>
    </row>
    <row r="86">
      <c r="A86" s="35" t="s">
        <v>44</v>
      </c>
      <c r="B86" s="35">
        <v>19</v>
      </c>
      <c r="C86" s="36" t="s">
        <v>165</v>
      </c>
      <c r="D86" s="35" t="s">
        <v>65</v>
      </c>
      <c r="E86" s="37" t="s">
        <v>166</v>
      </c>
      <c r="F86" s="38" t="s">
        <v>67</v>
      </c>
      <c r="G86" s="39">
        <v>191.59999999999999</v>
      </c>
      <c r="H86" s="40">
        <v>0</v>
      </c>
      <c r="I86" s="41">
        <f>ROUND(G86*H86,P4)</f>
        <v>0</v>
      </c>
      <c r="J86" s="38" t="s">
        <v>49</v>
      </c>
      <c r="O86" s="42">
        <f>I86*0.21</f>
        <v>0</v>
      </c>
      <c r="P86">
        <v>3</v>
      </c>
    </row>
    <row r="87">
      <c r="A87" s="35" t="s">
        <v>50</v>
      </c>
      <c r="B87" s="43"/>
      <c r="C87" s="44"/>
      <c r="D87" s="44"/>
      <c r="E87" s="37" t="s">
        <v>336</v>
      </c>
      <c r="F87" s="44"/>
      <c r="G87" s="44"/>
      <c r="H87" s="44"/>
      <c r="I87" s="44"/>
      <c r="J87" s="45"/>
    </row>
    <row r="88">
      <c r="A88" s="35" t="s">
        <v>52</v>
      </c>
      <c r="B88" s="43"/>
      <c r="C88" s="44"/>
      <c r="D88" s="44"/>
      <c r="E88" s="46" t="s">
        <v>329</v>
      </c>
      <c r="F88" s="44"/>
      <c r="G88" s="44"/>
      <c r="H88" s="44"/>
      <c r="I88" s="44"/>
      <c r="J88" s="45"/>
    </row>
    <row r="89" ht="90">
      <c r="A89" s="35" t="s">
        <v>54</v>
      </c>
      <c r="B89" s="43"/>
      <c r="C89" s="44"/>
      <c r="D89" s="44"/>
      <c r="E89" s="37" t="s">
        <v>168</v>
      </c>
      <c r="F89" s="44"/>
      <c r="G89" s="44"/>
      <c r="H89" s="44"/>
      <c r="I89" s="44"/>
      <c r="J89" s="45"/>
    </row>
    <row r="90" ht="30">
      <c r="A90" s="35" t="s">
        <v>44</v>
      </c>
      <c r="B90" s="35">
        <v>20</v>
      </c>
      <c r="C90" s="36" t="s">
        <v>337</v>
      </c>
      <c r="D90" s="35" t="s">
        <v>65</v>
      </c>
      <c r="E90" s="37" t="s">
        <v>338</v>
      </c>
      <c r="F90" s="38" t="s">
        <v>73</v>
      </c>
      <c r="G90" s="39">
        <v>21</v>
      </c>
      <c r="H90" s="40">
        <v>0</v>
      </c>
      <c r="I90" s="41">
        <f>ROUND(G90*H90,P4)</f>
        <v>0</v>
      </c>
      <c r="J90" s="38" t="s">
        <v>49</v>
      </c>
      <c r="O90" s="42">
        <f>I90*0.21</f>
        <v>0</v>
      </c>
      <c r="P90">
        <v>3</v>
      </c>
    </row>
    <row r="91">
      <c r="A91" s="35" t="s">
        <v>50</v>
      </c>
      <c r="B91" s="43"/>
      <c r="C91" s="44"/>
      <c r="D91" s="44"/>
      <c r="E91" s="50" t="s">
        <v>65</v>
      </c>
      <c r="F91" s="44"/>
      <c r="G91" s="44"/>
      <c r="H91" s="44"/>
      <c r="I91" s="44"/>
      <c r="J91" s="45"/>
    </row>
    <row r="92" ht="30">
      <c r="A92" s="35" t="s">
        <v>52</v>
      </c>
      <c r="B92" s="43"/>
      <c r="C92" s="44"/>
      <c r="D92" s="44"/>
      <c r="E92" s="46" t="s">
        <v>339</v>
      </c>
      <c r="F92" s="44"/>
      <c r="G92" s="44"/>
      <c r="H92" s="44"/>
      <c r="I92" s="44"/>
      <c r="J92" s="45"/>
    </row>
    <row r="93" ht="210">
      <c r="A93" s="35" t="s">
        <v>54</v>
      </c>
      <c r="B93" s="43"/>
      <c r="C93" s="44"/>
      <c r="D93" s="44"/>
      <c r="E93" s="37" t="s">
        <v>340</v>
      </c>
      <c r="F93" s="44"/>
      <c r="G93" s="44"/>
      <c r="H93" s="44"/>
      <c r="I93" s="44"/>
      <c r="J93" s="45"/>
    </row>
    <row r="94">
      <c r="A94" s="29" t="s">
        <v>41</v>
      </c>
      <c r="B94" s="30"/>
      <c r="C94" s="31" t="s">
        <v>169</v>
      </c>
      <c r="D94" s="32"/>
      <c r="E94" s="29" t="s">
        <v>170</v>
      </c>
      <c r="F94" s="32"/>
      <c r="G94" s="32"/>
      <c r="H94" s="32"/>
      <c r="I94" s="33">
        <f>SUMIFS(I95:I102,A95:A102,"P")</f>
        <v>0</v>
      </c>
      <c r="J94" s="34"/>
    </row>
    <row r="95">
      <c r="A95" s="35" t="s">
        <v>44</v>
      </c>
      <c r="B95" s="35">
        <v>21</v>
      </c>
      <c r="C95" s="36" t="s">
        <v>341</v>
      </c>
      <c r="D95" s="35" t="s">
        <v>65</v>
      </c>
      <c r="E95" s="37" t="s">
        <v>342</v>
      </c>
      <c r="F95" s="38" t="s">
        <v>84</v>
      </c>
      <c r="G95" s="39">
        <v>15.48</v>
      </c>
      <c r="H95" s="40">
        <v>0</v>
      </c>
      <c r="I95" s="41">
        <f>ROUND(G95*H95,P4)</f>
        <v>0</v>
      </c>
      <c r="J95" s="38" t="s">
        <v>49</v>
      </c>
      <c r="O95" s="42">
        <f>I95*0.21</f>
        <v>0</v>
      </c>
      <c r="P95">
        <v>3</v>
      </c>
    </row>
    <row r="96" ht="75">
      <c r="A96" s="35" t="s">
        <v>50</v>
      </c>
      <c r="B96" s="43"/>
      <c r="C96" s="44"/>
      <c r="D96" s="44"/>
      <c r="E96" s="37" t="s">
        <v>343</v>
      </c>
      <c r="F96" s="44"/>
      <c r="G96" s="44"/>
      <c r="H96" s="44"/>
      <c r="I96" s="44"/>
      <c r="J96" s="45"/>
    </row>
    <row r="97">
      <c r="A97" s="35" t="s">
        <v>52</v>
      </c>
      <c r="B97" s="43"/>
      <c r="C97" s="44"/>
      <c r="D97" s="44"/>
      <c r="E97" s="46" t="s">
        <v>344</v>
      </c>
      <c r="F97" s="44"/>
      <c r="G97" s="44"/>
      <c r="H97" s="44"/>
      <c r="I97" s="44"/>
      <c r="J97" s="45"/>
    </row>
    <row r="98" ht="409.5">
      <c r="A98" s="35" t="s">
        <v>54</v>
      </c>
      <c r="B98" s="43"/>
      <c r="C98" s="44"/>
      <c r="D98" s="44"/>
      <c r="E98" s="37" t="s">
        <v>345</v>
      </c>
      <c r="F98" s="44"/>
      <c r="G98" s="44"/>
      <c r="H98" s="44"/>
      <c r="I98" s="44"/>
      <c r="J98" s="45"/>
    </row>
    <row r="99">
      <c r="A99" s="35" t="s">
        <v>44</v>
      </c>
      <c r="B99" s="35">
        <v>22</v>
      </c>
      <c r="C99" s="36" t="s">
        <v>346</v>
      </c>
      <c r="D99" s="35" t="s">
        <v>65</v>
      </c>
      <c r="E99" s="37" t="s">
        <v>347</v>
      </c>
      <c r="F99" s="38" t="s">
        <v>48</v>
      </c>
      <c r="G99" s="39">
        <v>1.8580000000000001</v>
      </c>
      <c r="H99" s="40">
        <v>0</v>
      </c>
      <c r="I99" s="41">
        <f>ROUND(G99*H99,P4)</f>
        <v>0</v>
      </c>
      <c r="J99" s="38" t="s">
        <v>49</v>
      </c>
      <c r="O99" s="42">
        <f>I99*0.21</f>
        <v>0</v>
      </c>
      <c r="P99">
        <v>3</v>
      </c>
    </row>
    <row r="100">
      <c r="A100" s="35" t="s">
        <v>50</v>
      </c>
      <c r="B100" s="43"/>
      <c r="C100" s="44"/>
      <c r="D100" s="44"/>
      <c r="E100" s="37" t="s">
        <v>348</v>
      </c>
      <c r="F100" s="44"/>
      <c r="G100" s="44"/>
      <c r="H100" s="44"/>
      <c r="I100" s="44"/>
      <c r="J100" s="45"/>
    </row>
    <row r="101" ht="30">
      <c r="A101" s="35" t="s">
        <v>52</v>
      </c>
      <c r="B101" s="43"/>
      <c r="C101" s="44"/>
      <c r="D101" s="44"/>
      <c r="E101" s="46" t="s">
        <v>349</v>
      </c>
      <c r="F101" s="44"/>
      <c r="G101" s="44"/>
      <c r="H101" s="44"/>
      <c r="I101" s="44"/>
      <c r="J101" s="45"/>
    </row>
    <row r="102" ht="375">
      <c r="A102" s="35" t="s">
        <v>54</v>
      </c>
      <c r="B102" s="43"/>
      <c r="C102" s="44"/>
      <c r="D102" s="44"/>
      <c r="E102" s="37" t="s">
        <v>350</v>
      </c>
      <c r="F102" s="44"/>
      <c r="G102" s="44"/>
      <c r="H102" s="44"/>
      <c r="I102" s="44"/>
      <c r="J102" s="45"/>
    </row>
    <row r="103">
      <c r="A103" s="29" t="s">
        <v>41</v>
      </c>
      <c r="B103" s="30"/>
      <c r="C103" s="31" t="s">
        <v>351</v>
      </c>
      <c r="D103" s="32"/>
      <c r="E103" s="29" t="s">
        <v>352</v>
      </c>
      <c r="F103" s="32"/>
      <c r="G103" s="32"/>
      <c r="H103" s="32"/>
      <c r="I103" s="33">
        <f>SUMIFS(I104:I123,A104:A123,"P")</f>
        <v>0</v>
      </c>
      <c r="J103" s="34"/>
    </row>
    <row r="104">
      <c r="A104" s="35" t="s">
        <v>44</v>
      </c>
      <c r="B104" s="35">
        <v>23</v>
      </c>
      <c r="C104" s="36" t="s">
        <v>353</v>
      </c>
      <c r="D104" s="35" t="s">
        <v>65</v>
      </c>
      <c r="E104" s="37" t="s">
        <v>354</v>
      </c>
      <c r="F104" s="38" t="s">
        <v>84</v>
      </c>
      <c r="G104" s="39">
        <v>1.9350000000000001</v>
      </c>
      <c r="H104" s="40">
        <v>0</v>
      </c>
      <c r="I104" s="41">
        <f>ROUND(G104*H104,P4)</f>
        <v>0</v>
      </c>
      <c r="J104" s="38" t="s">
        <v>49</v>
      </c>
      <c r="O104" s="42">
        <f>I104*0.21</f>
        <v>0</v>
      </c>
      <c r="P104">
        <v>3</v>
      </c>
    </row>
    <row r="105">
      <c r="A105" s="35" t="s">
        <v>50</v>
      </c>
      <c r="B105" s="43"/>
      <c r="C105" s="44"/>
      <c r="D105" s="44"/>
      <c r="E105" s="37" t="s">
        <v>355</v>
      </c>
      <c r="F105" s="44"/>
      <c r="G105" s="44"/>
      <c r="H105" s="44"/>
      <c r="I105" s="44"/>
      <c r="J105" s="45"/>
    </row>
    <row r="106" ht="30">
      <c r="A106" s="35" t="s">
        <v>52</v>
      </c>
      <c r="B106" s="43"/>
      <c r="C106" s="44"/>
      <c r="D106" s="44"/>
      <c r="E106" s="46" t="s">
        <v>356</v>
      </c>
      <c r="F106" s="44"/>
      <c r="G106" s="44"/>
      <c r="H106" s="44"/>
      <c r="I106" s="44"/>
      <c r="J106" s="45"/>
    </row>
    <row r="107" ht="409.5">
      <c r="A107" s="35" t="s">
        <v>54</v>
      </c>
      <c r="B107" s="43"/>
      <c r="C107" s="44"/>
      <c r="D107" s="44"/>
      <c r="E107" s="37" t="s">
        <v>357</v>
      </c>
      <c r="F107" s="44"/>
      <c r="G107" s="44"/>
      <c r="H107" s="44"/>
      <c r="I107" s="44"/>
      <c r="J107" s="45"/>
    </row>
    <row r="108">
      <c r="A108" s="35" t="s">
        <v>44</v>
      </c>
      <c r="B108" s="35">
        <v>24</v>
      </c>
      <c r="C108" s="36" t="s">
        <v>358</v>
      </c>
      <c r="D108" s="35" t="s">
        <v>65</v>
      </c>
      <c r="E108" s="37" t="s">
        <v>359</v>
      </c>
      <c r="F108" s="38" t="s">
        <v>84</v>
      </c>
      <c r="G108" s="39">
        <v>10.481</v>
      </c>
      <c r="H108" s="40">
        <v>0</v>
      </c>
      <c r="I108" s="41">
        <f>ROUND(G108*H108,P4)</f>
        <v>0</v>
      </c>
      <c r="J108" s="38" t="s">
        <v>49</v>
      </c>
      <c r="O108" s="42">
        <f>I108*0.21</f>
        <v>0</v>
      </c>
      <c r="P108">
        <v>3</v>
      </c>
    </row>
    <row r="109" ht="60">
      <c r="A109" s="35" t="s">
        <v>50</v>
      </c>
      <c r="B109" s="43"/>
      <c r="C109" s="44"/>
      <c r="D109" s="44"/>
      <c r="E109" s="37" t="s">
        <v>360</v>
      </c>
      <c r="F109" s="44"/>
      <c r="G109" s="44"/>
      <c r="H109" s="44"/>
      <c r="I109" s="44"/>
      <c r="J109" s="45"/>
    </row>
    <row r="110">
      <c r="A110" s="35" t="s">
        <v>52</v>
      </c>
      <c r="B110" s="43"/>
      <c r="C110" s="44"/>
      <c r="D110" s="44"/>
      <c r="E110" s="46" t="s">
        <v>361</v>
      </c>
      <c r="F110" s="44"/>
      <c r="G110" s="44"/>
      <c r="H110" s="44"/>
      <c r="I110" s="44"/>
      <c r="J110" s="45"/>
    </row>
    <row r="111" ht="409.5">
      <c r="A111" s="35" t="s">
        <v>54</v>
      </c>
      <c r="B111" s="43"/>
      <c r="C111" s="44"/>
      <c r="D111" s="44"/>
      <c r="E111" s="37" t="s">
        <v>345</v>
      </c>
      <c r="F111" s="44"/>
      <c r="G111" s="44"/>
      <c r="H111" s="44"/>
      <c r="I111" s="44"/>
      <c r="J111" s="45"/>
    </row>
    <row r="112">
      <c r="A112" s="35" t="s">
        <v>44</v>
      </c>
      <c r="B112" s="35">
        <v>25</v>
      </c>
      <c r="C112" s="36" t="s">
        <v>362</v>
      </c>
      <c r="D112" s="35" t="s">
        <v>65</v>
      </c>
      <c r="E112" s="37" t="s">
        <v>363</v>
      </c>
      <c r="F112" s="38" t="s">
        <v>48</v>
      </c>
      <c r="G112" s="39">
        <v>1.258</v>
      </c>
      <c r="H112" s="40">
        <v>0</v>
      </c>
      <c r="I112" s="41">
        <f>ROUND(G112*H112,P4)</f>
        <v>0</v>
      </c>
      <c r="J112" s="38" t="s">
        <v>49</v>
      </c>
      <c r="O112" s="42">
        <f>I112*0.21</f>
        <v>0</v>
      </c>
      <c r="P112">
        <v>3</v>
      </c>
    </row>
    <row r="113">
      <c r="A113" s="35" t="s">
        <v>50</v>
      </c>
      <c r="B113" s="43"/>
      <c r="C113" s="44"/>
      <c r="D113" s="44"/>
      <c r="E113" s="37" t="s">
        <v>348</v>
      </c>
      <c r="F113" s="44"/>
      <c r="G113" s="44"/>
      <c r="H113" s="44"/>
      <c r="I113" s="44"/>
      <c r="J113" s="45"/>
    </row>
    <row r="114" ht="30">
      <c r="A114" s="35" t="s">
        <v>52</v>
      </c>
      <c r="B114" s="43"/>
      <c r="C114" s="44"/>
      <c r="D114" s="44"/>
      <c r="E114" s="46" t="s">
        <v>364</v>
      </c>
      <c r="F114" s="44"/>
      <c r="G114" s="44"/>
      <c r="H114" s="44"/>
      <c r="I114" s="44"/>
      <c r="J114" s="45"/>
    </row>
    <row r="115" ht="375">
      <c r="A115" s="35" t="s">
        <v>54</v>
      </c>
      <c r="B115" s="43"/>
      <c r="C115" s="44"/>
      <c r="D115" s="44"/>
      <c r="E115" s="37" t="s">
        <v>365</v>
      </c>
      <c r="F115" s="44"/>
      <c r="G115" s="44"/>
      <c r="H115" s="44"/>
      <c r="I115" s="44"/>
      <c r="J115" s="45"/>
    </row>
    <row r="116">
      <c r="A116" s="35" t="s">
        <v>44</v>
      </c>
      <c r="B116" s="35">
        <v>26</v>
      </c>
      <c r="C116" s="36" t="s">
        <v>366</v>
      </c>
      <c r="D116" s="35" t="s">
        <v>65</v>
      </c>
      <c r="E116" s="37" t="s">
        <v>367</v>
      </c>
      <c r="F116" s="38" t="s">
        <v>84</v>
      </c>
      <c r="G116" s="39">
        <v>38.200000000000003</v>
      </c>
      <c r="H116" s="40">
        <v>0</v>
      </c>
      <c r="I116" s="41">
        <f>ROUND(G116*H116,P4)</f>
        <v>0</v>
      </c>
      <c r="J116" s="38" t="s">
        <v>49</v>
      </c>
      <c r="O116" s="42">
        <f>I116*0.21</f>
        <v>0</v>
      </c>
      <c r="P116">
        <v>3</v>
      </c>
    </row>
    <row r="117" ht="75">
      <c r="A117" s="35" t="s">
        <v>50</v>
      </c>
      <c r="B117" s="43"/>
      <c r="C117" s="44"/>
      <c r="D117" s="44"/>
      <c r="E117" s="37" t="s">
        <v>368</v>
      </c>
      <c r="F117" s="44"/>
      <c r="G117" s="44"/>
      <c r="H117" s="44"/>
      <c r="I117" s="44"/>
      <c r="J117" s="45"/>
    </row>
    <row r="118" ht="30">
      <c r="A118" s="35" t="s">
        <v>52</v>
      </c>
      <c r="B118" s="43"/>
      <c r="C118" s="44"/>
      <c r="D118" s="44"/>
      <c r="E118" s="46" t="s">
        <v>369</v>
      </c>
      <c r="F118" s="44"/>
      <c r="G118" s="44"/>
      <c r="H118" s="44"/>
      <c r="I118" s="44"/>
      <c r="J118" s="45"/>
    </row>
    <row r="119" ht="409.5">
      <c r="A119" s="35" t="s">
        <v>54</v>
      </c>
      <c r="B119" s="43"/>
      <c r="C119" s="44"/>
      <c r="D119" s="44"/>
      <c r="E119" s="37" t="s">
        <v>345</v>
      </c>
      <c r="F119" s="44"/>
      <c r="G119" s="44"/>
      <c r="H119" s="44"/>
      <c r="I119" s="44"/>
      <c r="J119" s="45"/>
    </row>
    <row r="120">
      <c r="A120" s="35" t="s">
        <v>44</v>
      </c>
      <c r="B120" s="35">
        <v>27</v>
      </c>
      <c r="C120" s="36" t="s">
        <v>370</v>
      </c>
      <c r="D120" s="35" t="s">
        <v>65</v>
      </c>
      <c r="E120" s="37" t="s">
        <v>371</v>
      </c>
      <c r="F120" s="38" t="s">
        <v>48</v>
      </c>
      <c r="G120" s="39">
        <v>5.7300000000000004</v>
      </c>
      <c r="H120" s="40">
        <v>0</v>
      </c>
      <c r="I120" s="41">
        <f>ROUND(G120*H120,P4)</f>
        <v>0</v>
      </c>
      <c r="J120" s="38" t="s">
        <v>49</v>
      </c>
      <c r="O120" s="42">
        <f>I120*0.21</f>
        <v>0</v>
      </c>
      <c r="P120">
        <v>3</v>
      </c>
    </row>
    <row r="121">
      <c r="A121" s="35" t="s">
        <v>50</v>
      </c>
      <c r="B121" s="43"/>
      <c r="C121" s="44"/>
      <c r="D121" s="44"/>
      <c r="E121" s="37" t="s">
        <v>348</v>
      </c>
      <c r="F121" s="44"/>
      <c r="G121" s="44"/>
      <c r="H121" s="44"/>
      <c r="I121" s="44"/>
      <c r="J121" s="45"/>
    </row>
    <row r="122" ht="30">
      <c r="A122" s="35" t="s">
        <v>52</v>
      </c>
      <c r="B122" s="43"/>
      <c r="C122" s="44"/>
      <c r="D122" s="44"/>
      <c r="E122" s="46" t="s">
        <v>372</v>
      </c>
      <c r="F122" s="44"/>
      <c r="G122" s="44"/>
      <c r="H122" s="44"/>
      <c r="I122" s="44"/>
      <c r="J122" s="45"/>
    </row>
    <row r="123" ht="375">
      <c r="A123" s="35" t="s">
        <v>54</v>
      </c>
      <c r="B123" s="43"/>
      <c r="C123" s="44"/>
      <c r="D123" s="44"/>
      <c r="E123" s="37" t="s">
        <v>365</v>
      </c>
      <c r="F123" s="44"/>
      <c r="G123" s="44"/>
      <c r="H123" s="44"/>
      <c r="I123" s="44"/>
      <c r="J123" s="45"/>
    </row>
    <row r="124">
      <c r="A124" s="29" t="s">
        <v>41</v>
      </c>
      <c r="B124" s="30"/>
      <c r="C124" s="31" t="s">
        <v>373</v>
      </c>
      <c r="D124" s="32"/>
      <c r="E124" s="29" t="s">
        <v>374</v>
      </c>
      <c r="F124" s="32"/>
      <c r="G124" s="32"/>
      <c r="H124" s="32"/>
      <c r="I124" s="33">
        <f>SUMIFS(I125:I152,A125:A152,"P")</f>
        <v>0</v>
      </c>
      <c r="J124" s="34"/>
    </row>
    <row r="125">
      <c r="A125" s="35" t="s">
        <v>44</v>
      </c>
      <c r="B125" s="35">
        <v>28</v>
      </c>
      <c r="C125" s="36" t="s">
        <v>375</v>
      </c>
      <c r="D125" s="35" t="s">
        <v>65</v>
      </c>
      <c r="E125" s="37" t="s">
        <v>376</v>
      </c>
      <c r="F125" s="38" t="s">
        <v>84</v>
      </c>
      <c r="G125" s="39">
        <v>22.210000000000001</v>
      </c>
      <c r="H125" s="40">
        <v>0</v>
      </c>
      <c r="I125" s="41">
        <f>ROUND(G125*H125,P4)</f>
        <v>0</v>
      </c>
      <c r="J125" s="38" t="s">
        <v>49</v>
      </c>
      <c r="O125" s="42">
        <f>I125*0.21</f>
        <v>0</v>
      </c>
      <c r="P125">
        <v>3</v>
      </c>
    </row>
    <row r="126" ht="60">
      <c r="A126" s="35" t="s">
        <v>50</v>
      </c>
      <c r="B126" s="43"/>
      <c r="C126" s="44"/>
      <c r="D126" s="44"/>
      <c r="E126" s="37" t="s">
        <v>377</v>
      </c>
      <c r="F126" s="44"/>
      <c r="G126" s="44"/>
      <c r="H126" s="44"/>
      <c r="I126" s="44"/>
      <c r="J126" s="45"/>
    </row>
    <row r="127">
      <c r="A127" s="35" t="s">
        <v>52</v>
      </c>
      <c r="B127" s="43"/>
      <c r="C127" s="44"/>
      <c r="D127" s="44"/>
      <c r="E127" s="46" t="s">
        <v>378</v>
      </c>
      <c r="F127" s="44"/>
      <c r="G127" s="44"/>
      <c r="H127" s="44"/>
      <c r="I127" s="44"/>
      <c r="J127" s="45"/>
    </row>
    <row r="128" ht="409.5">
      <c r="A128" s="35" t="s">
        <v>54</v>
      </c>
      <c r="B128" s="43"/>
      <c r="C128" s="44"/>
      <c r="D128" s="44"/>
      <c r="E128" s="37" t="s">
        <v>345</v>
      </c>
      <c r="F128" s="44"/>
      <c r="G128" s="44"/>
      <c r="H128" s="44"/>
      <c r="I128" s="44"/>
      <c r="J128" s="45"/>
    </row>
    <row r="129">
      <c r="A129" s="35" t="s">
        <v>44</v>
      </c>
      <c r="B129" s="35">
        <v>29</v>
      </c>
      <c r="C129" s="36" t="s">
        <v>379</v>
      </c>
      <c r="D129" s="35" t="s">
        <v>65</v>
      </c>
      <c r="E129" s="37" t="s">
        <v>380</v>
      </c>
      <c r="F129" s="38" t="s">
        <v>48</v>
      </c>
      <c r="G129" s="39">
        <v>3.9980000000000002</v>
      </c>
      <c r="H129" s="40">
        <v>0</v>
      </c>
      <c r="I129" s="41">
        <f>ROUND(G129*H129,P4)</f>
        <v>0</v>
      </c>
      <c r="J129" s="38" t="s">
        <v>49</v>
      </c>
      <c r="O129" s="42">
        <f>I129*0.21</f>
        <v>0</v>
      </c>
      <c r="P129">
        <v>3</v>
      </c>
    </row>
    <row r="130">
      <c r="A130" s="35" t="s">
        <v>50</v>
      </c>
      <c r="B130" s="43"/>
      <c r="C130" s="44"/>
      <c r="D130" s="44"/>
      <c r="E130" s="37" t="s">
        <v>348</v>
      </c>
      <c r="F130" s="44"/>
      <c r="G130" s="44"/>
      <c r="H130" s="44"/>
      <c r="I130" s="44"/>
      <c r="J130" s="45"/>
    </row>
    <row r="131" ht="30">
      <c r="A131" s="35" t="s">
        <v>52</v>
      </c>
      <c r="B131" s="43"/>
      <c r="C131" s="44"/>
      <c r="D131" s="44"/>
      <c r="E131" s="46" t="s">
        <v>381</v>
      </c>
      <c r="F131" s="44"/>
      <c r="G131" s="44"/>
      <c r="H131" s="44"/>
      <c r="I131" s="44"/>
      <c r="J131" s="45"/>
    </row>
    <row r="132" ht="375">
      <c r="A132" s="35" t="s">
        <v>54</v>
      </c>
      <c r="B132" s="43"/>
      <c r="C132" s="44"/>
      <c r="D132" s="44"/>
      <c r="E132" s="37" t="s">
        <v>365</v>
      </c>
      <c r="F132" s="44"/>
      <c r="G132" s="44"/>
      <c r="H132" s="44"/>
      <c r="I132" s="44"/>
      <c r="J132" s="45"/>
    </row>
    <row r="133">
      <c r="A133" s="35" t="s">
        <v>44</v>
      </c>
      <c r="B133" s="35">
        <v>30</v>
      </c>
      <c r="C133" s="36" t="s">
        <v>382</v>
      </c>
      <c r="D133" s="35" t="s">
        <v>65</v>
      </c>
      <c r="E133" s="37" t="s">
        <v>383</v>
      </c>
      <c r="F133" s="38" t="s">
        <v>84</v>
      </c>
      <c r="G133" s="39">
        <v>3.5779999999999998</v>
      </c>
      <c r="H133" s="40">
        <v>0</v>
      </c>
      <c r="I133" s="41">
        <f>ROUND(G133*H133,P4)</f>
        <v>0</v>
      </c>
      <c r="J133" s="38" t="s">
        <v>49</v>
      </c>
      <c r="O133" s="42">
        <f>I133*0.21</f>
        <v>0</v>
      </c>
      <c r="P133">
        <v>3</v>
      </c>
    </row>
    <row r="134">
      <c r="A134" s="35" t="s">
        <v>50</v>
      </c>
      <c r="B134" s="43"/>
      <c r="C134" s="44"/>
      <c r="D134" s="44"/>
      <c r="E134" s="37" t="s">
        <v>384</v>
      </c>
      <c r="F134" s="44"/>
      <c r="G134" s="44"/>
      <c r="H134" s="44"/>
      <c r="I134" s="44"/>
      <c r="J134" s="45"/>
    </row>
    <row r="135" ht="30">
      <c r="A135" s="35" t="s">
        <v>52</v>
      </c>
      <c r="B135" s="43"/>
      <c r="C135" s="44"/>
      <c r="D135" s="44"/>
      <c r="E135" s="46" t="s">
        <v>385</v>
      </c>
      <c r="F135" s="44"/>
      <c r="G135" s="44"/>
      <c r="H135" s="44"/>
      <c r="I135" s="44"/>
      <c r="J135" s="45"/>
    </row>
    <row r="136" ht="409.5">
      <c r="A136" s="35" t="s">
        <v>54</v>
      </c>
      <c r="B136" s="43"/>
      <c r="C136" s="44"/>
      <c r="D136" s="44"/>
      <c r="E136" s="37" t="s">
        <v>357</v>
      </c>
      <c r="F136" s="44"/>
      <c r="G136" s="44"/>
      <c r="H136" s="44"/>
      <c r="I136" s="44"/>
      <c r="J136" s="45"/>
    </row>
    <row r="137">
      <c r="A137" s="35" t="s">
        <v>44</v>
      </c>
      <c r="B137" s="35">
        <v>31</v>
      </c>
      <c r="C137" s="36" t="s">
        <v>386</v>
      </c>
      <c r="D137" s="35" t="s">
        <v>65</v>
      </c>
      <c r="E137" s="37" t="s">
        <v>387</v>
      </c>
      <c r="F137" s="38" t="s">
        <v>84</v>
      </c>
      <c r="G137" s="39">
        <v>34.880000000000003</v>
      </c>
      <c r="H137" s="40">
        <v>0</v>
      </c>
      <c r="I137" s="41">
        <f>ROUND(G137*H137,P4)</f>
        <v>0</v>
      </c>
      <c r="J137" s="38" t="s">
        <v>49</v>
      </c>
      <c r="O137" s="42">
        <f>I137*0.21</f>
        <v>0</v>
      </c>
      <c r="P137">
        <v>3</v>
      </c>
    </row>
    <row r="138" ht="30">
      <c r="A138" s="35" t="s">
        <v>50</v>
      </c>
      <c r="B138" s="43"/>
      <c r="C138" s="44"/>
      <c r="D138" s="44"/>
      <c r="E138" s="37" t="s">
        <v>388</v>
      </c>
      <c r="F138" s="44"/>
      <c r="G138" s="44"/>
      <c r="H138" s="44"/>
      <c r="I138" s="44"/>
      <c r="J138" s="45"/>
    </row>
    <row r="139" ht="45">
      <c r="A139" s="35" t="s">
        <v>52</v>
      </c>
      <c r="B139" s="43"/>
      <c r="C139" s="44"/>
      <c r="D139" s="44"/>
      <c r="E139" s="46" t="s">
        <v>389</v>
      </c>
      <c r="F139" s="44"/>
      <c r="G139" s="44"/>
      <c r="H139" s="44"/>
      <c r="I139" s="44"/>
      <c r="J139" s="45"/>
    </row>
    <row r="140" ht="409.5">
      <c r="A140" s="35" t="s">
        <v>54</v>
      </c>
      <c r="B140" s="43"/>
      <c r="C140" s="44"/>
      <c r="D140" s="44"/>
      <c r="E140" s="37" t="s">
        <v>390</v>
      </c>
      <c r="F140" s="44"/>
      <c r="G140" s="44"/>
      <c r="H140" s="44"/>
      <c r="I140" s="44"/>
      <c r="J140" s="45"/>
    </row>
    <row r="141">
      <c r="A141" s="35" t="s">
        <v>44</v>
      </c>
      <c r="B141" s="35">
        <v>32</v>
      </c>
      <c r="C141" s="36" t="s">
        <v>391</v>
      </c>
      <c r="D141" s="35" t="s">
        <v>65</v>
      </c>
      <c r="E141" s="37" t="s">
        <v>392</v>
      </c>
      <c r="F141" s="38" t="s">
        <v>84</v>
      </c>
      <c r="G141" s="39">
        <v>29.600000000000001</v>
      </c>
      <c r="H141" s="40">
        <v>0</v>
      </c>
      <c r="I141" s="41">
        <f>ROUND(G141*H141,P4)</f>
        <v>0</v>
      </c>
      <c r="J141" s="38" t="s">
        <v>49</v>
      </c>
      <c r="O141" s="42">
        <f>I141*0.21</f>
        <v>0</v>
      </c>
      <c r="P141">
        <v>3</v>
      </c>
    </row>
    <row r="142">
      <c r="A142" s="35" t="s">
        <v>50</v>
      </c>
      <c r="B142" s="43"/>
      <c r="C142" s="44"/>
      <c r="D142" s="44"/>
      <c r="E142" s="50" t="s">
        <v>65</v>
      </c>
      <c r="F142" s="44"/>
      <c r="G142" s="44"/>
      <c r="H142" s="44"/>
      <c r="I142" s="44"/>
      <c r="J142" s="45"/>
    </row>
    <row r="143" ht="30">
      <c r="A143" s="35" t="s">
        <v>52</v>
      </c>
      <c r="B143" s="43"/>
      <c r="C143" s="44"/>
      <c r="D143" s="44"/>
      <c r="E143" s="46" t="s">
        <v>393</v>
      </c>
      <c r="F143" s="44"/>
      <c r="G143" s="44"/>
      <c r="H143" s="44"/>
      <c r="I143" s="44"/>
      <c r="J143" s="45"/>
    </row>
    <row r="144" ht="75">
      <c r="A144" s="35" t="s">
        <v>54</v>
      </c>
      <c r="B144" s="43"/>
      <c r="C144" s="44"/>
      <c r="D144" s="44"/>
      <c r="E144" s="37" t="s">
        <v>394</v>
      </c>
      <c r="F144" s="44"/>
      <c r="G144" s="44"/>
      <c r="H144" s="44"/>
      <c r="I144" s="44"/>
      <c r="J144" s="45"/>
    </row>
    <row r="145">
      <c r="A145" s="35" t="s">
        <v>44</v>
      </c>
      <c r="B145" s="35">
        <v>33</v>
      </c>
      <c r="C145" s="36" t="s">
        <v>395</v>
      </c>
      <c r="D145" s="35" t="s">
        <v>65</v>
      </c>
      <c r="E145" s="37" t="s">
        <v>396</v>
      </c>
      <c r="F145" s="38" t="s">
        <v>84</v>
      </c>
      <c r="G145" s="39">
        <v>69.760000000000005</v>
      </c>
      <c r="H145" s="40">
        <v>0</v>
      </c>
      <c r="I145" s="41">
        <f>ROUND(G145*H145,P4)</f>
        <v>0</v>
      </c>
      <c r="J145" s="38" t="s">
        <v>49</v>
      </c>
      <c r="O145" s="42">
        <f>I145*0.21</f>
        <v>0</v>
      </c>
      <c r="P145">
        <v>3</v>
      </c>
    </row>
    <row r="146">
      <c r="A146" s="35" t="s">
        <v>50</v>
      </c>
      <c r="B146" s="43"/>
      <c r="C146" s="44"/>
      <c r="D146" s="44"/>
      <c r="E146" s="50" t="s">
        <v>65</v>
      </c>
      <c r="F146" s="44"/>
      <c r="G146" s="44"/>
      <c r="H146" s="44"/>
      <c r="I146" s="44"/>
      <c r="J146" s="45"/>
    </row>
    <row r="147" ht="30">
      <c r="A147" s="35" t="s">
        <v>52</v>
      </c>
      <c r="B147" s="43"/>
      <c r="C147" s="44"/>
      <c r="D147" s="44"/>
      <c r="E147" s="46" t="s">
        <v>397</v>
      </c>
      <c r="F147" s="44"/>
      <c r="G147" s="44"/>
      <c r="H147" s="44"/>
      <c r="I147" s="44"/>
      <c r="J147" s="45"/>
    </row>
    <row r="148" ht="150">
      <c r="A148" s="35" t="s">
        <v>54</v>
      </c>
      <c r="B148" s="43"/>
      <c r="C148" s="44"/>
      <c r="D148" s="44"/>
      <c r="E148" s="37" t="s">
        <v>398</v>
      </c>
      <c r="F148" s="44"/>
      <c r="G148" s="44"/>
      <c r="H148" s="44"/>
      <c r="I148" s="44"/>
      <c r="J148" s="45"/>
    </row>
    <row r="149">
      <c r="A149" s="35" t="s">
        <v>44</v>
      </c>
      <c r="B149" s="35">
        <v>34</v>
      </c>
      <c r="C149" s="36" t="s">
        <v>399</v>
      </c>
      <c r="D149" s="35" t="s">
        <v>65</v>
      </c>
      <c r="E149" s="37" t="s">
        <v>400</v>
      </c>
      <c r="F149" s="38" t="s">
        <v>84</v>
      </c>
      <c r="G149" s="39">
        <v>9.4000000000000004</v>
      </c>
      <c r="H149" s="40">
        <v>0</v>
      </c>
      <c r="I149" s="41">
        <f>ROUND(G149*H149,P4)</f>
        <v>0</v>
      </c>
      <c r="J149" s="38" t="s">
        <v>49</v>
      </c>
      <c r="O149" s="42">
        <f>I149*0.21</f>
        <v>0</v>
      </c>
      <c r="P149">
        <v>3</v>
      </c>
    </row>
    <row r="150">
      <c r="A150" s="35" t="s">
        <v>50</v>
      </c>
      <c r="B150" s="43"/>
      <c r="C150" s="44"/>
      <c r="D150" s="44"/>
      <c r="E150" s="37" t="s">
        <v>401</v>
      </c>
      <c r="F150" s="44"/>
      <c r="G150" s="44"/>
      <c r="H150" s="44"/>
      <c r="I150" s="44"/>
      <c r="J150" s="45"/>
    </row>
    <row r="151" ht="30">
      <c r="A151" s="35" t="s">
        <v>52</v>
      </c>
      <c r="B151" s="43"/>
      <c r="C151" s="44"/>
      <c r="D151" s="44"/>
      <c r="E151" s="46" t="s">
        <v>402</v>
      </c>
      <c r="F151" s="44"/>
      <c r="G151" s="44"/>
      <c r="H151" s="44"/>
      <c r="I151" s="44"/>
      <c r="J151" s="45"/>
    </row>
    <row r="152" ht="409.5">
      <c r="A152" s="35" t="s">
        <v>54</v>
      </c>
      <c r="B152" s="43"/>
      <c r="C152" s="44"/>
      <c r="D152" s="44"/>
      <c r="E152" s="37" t="s">
        <v>403</v>
      </c>
      <c r="F152" s="44"/>
      <c r="G152" s="44"/>
      <c r="H152" s="44"/>
      <c r="I152" s="44"/>
      <c r="J152" s="45"/>
    </row>
    <row r="153">
      <c r="A153" s="29" t="s">
        <v>41</v>
      </c>
      <c r="B153" s="30"/>
      <c r="C153" s="31" t="s">
        <v>181</v>
      </c>
      <c r="D153" s="32"/>
      <c r="E153" s="29" t="s">
        <v>14</v>
      </c>
      <c r="F153" s="32"/>
      <c r="G153" s="32"/>
      <c r="H153" s="32"/>
      <c r="I153" s="33">
        <f>SUMIFS(I154:I161,A154:A161,"P")</f>
        <v>0</v>
      </c>
      <c r="J153" s="34"/>
    </row>
    <row r="154">
      <c r="A154" s="35" t="s">
        <v>44</v>
      </c>
      <c r="B154" s="35">
        <v>35</v>
      </c>
      <c r="C154" s="36" t="s">
        <v>199</v>
      </c>
      <c r="D154" s="35" t="s">
        <v>65</v>
      </c>
      <c r="E154" s="37" t="s">
        <v>200</v>
      </c>
      <c r="F154" s="38" t="s">
        <v>67</v>
      </c>
      <c r="G154" s="39">
        <v>40.799999999999997</v>
      </c>
      <c r="H154" s="40">
        <v>0</v>
      </c>
      <c r="I154" s="41">
        <f>ROUND(G154*H154,P4)</f>
        <v>0</v>
      </c>
      <c r="J154" s="38" t="s">
        <v>49</v>
      </c>
      <c r="O154" s="42">
        <f>I154*0.21</f>
        <v>0</v>
      </c>
      <c r="P154">
        <v>3</v>
      </c>
    </row>
    <row r="155">
      <c r="A155" s="35" t="s">
        <v>50</v>
      </c>
      <c r="B155" s="43"/>
      <c r="C155" s="44"/>
      <c r="D155" s="44"/>
      <c r="E155" s="37" t="s">
        <v>201</v>
      </c>
      <c r="F155" s="44"/>
      <c r="G155" s="44"/>
      <c r="H155" s="44"/>
      <c r="I155" s="44"/>
      <c r="J155" s="45"/>
    </row>
    <row r="156">
      <c r="A156" s="35" t="s">
        <v>52</v>
      </c>
      <c r="B156" s="43"/>
      <c r="C156" s="44"/>
      <c r="D156" s="44"/>
      <c r="E156" s="46" t="s">
        <v>404</v>
      </c>
      <c r="F156" s="44"/>
      <c r="G156" s="44"/>
      <c r="H156" s="44"/>
      <c r="I156" s="44"/>
      <c r="J156" s="45"/>
    </row>
    <row r="157" ht="195">
      <c r="A157" s="35" t="s">
        <v>54</v>
      </c>
      <c r="B157" s="43"/>
      <c r="C157" s="44"/>
      <c r="D157" s="44"/>
      <c r="E157" s="37" t="s">
        <v>202</v>
      </c>
      <c r="F157" s="44"/>
      <c r="G157" s="44"/>
      <c r="H157" s="44"/>
      <c r="I157" s="44"/>
      <c r="J157" s="45"/>
    </row>
    <row r="158">
      <c r="A158" s="35" t="s">
        <v>44</v>
      </c>
      <c r="B158" s="35">
        <v>36</v>
      </c>
      <c r="C158" s="36" t="s">
        <v>405</v>
      </c>
      <c r="D158" s="35" t="s">
        <v>65</v>
      </c>
      <c r="E158" s="37" t="s">
        <v>406</v>
      </c>
      <c r="F158" s="38" t="s">
        <v>67</v>
      </c>
      <c r="G158" s="39">
        <v>40.799999999999997</v>
      </c>
      <c r="H158" s="40">
        <v>0</v>
      </c>
      <c r="I158" s="41">
        <f>ROUND(G158*H158,P4)</f>
        <v>0</v>
      </c>
      <c r="J158" s="38" t="s">
        <v>49</v>
      </c>
      <c r="O158" s="42">
        <f>I158*0.21</f>
        <v>0</v>
      </c>
      <c r="P158">
        <v>3</v>
      </c>
    </row>
    <row r="159">
      <c r="A159" s="35" t="s">
        <v>50</v>
      </c>
      <c r="B159" s="43"/>
      <c r="C159" s="44"/>
      <c r="D159" s="44"/>
      <c r="E159" s="37" t="s">
        <v>407</v>
      </c>
      <c r="F159" s="44"/>
      <c r="G159" s="44"/>
      <c r="H159" s="44"/>
      <c r="I159" s="44"/>
      <c r="J159" s="45"/>
    </row>
    <row r="160" ht="30">
      <c r="A160" s="35" t="s">
        <v>52</v>
      </c>
      <c r="B160" s="43"/>
      <c r="C160" s="44"/>
      <c r="D160" s="44"/>
      <c r="E160" s="46" t="s">
        <v>408</v>
      </c>
      <c r="F160" s="44"/>
      <c r="G160" s="44"/>
      <c r="H160" s="44"/>
      <c r="I160" s="44"/>
      <c r="J160" s="45"/>
    </row>
    <row r="161" ht="195">
      <c r="A161" s="35" t="s">
        <v>54</v>
      </c>
      <c r="B161" s="43"/>
      <c r="C161" s="44"/>
      <c r="D161" s="44"/>
      <c r="E161" s="37" t="s">
        <v>202</v>
      </c>
      <c r="F161" s="44"/>
      <c r="G161" s="44"/>
      <c r="H161" s="44"/>
      <c r="I161" s="44"/>
      <c r="J161" s="45"/>
    </row>
    <row r="162">
      <c r="A162" s="29" t="s">
        <v>41</v>
      </c>
      <c r="B162" s="30"/>
      <c r="C162" s="31" t="s">
        <v>409</v>
      </c>
      <c r="D162" s="32"/>
      <c r="E162" s="29" t="s">
        <v>410</v>
      </c>
      <c r="F162" s="32"/>
      <c r="G162" s="32"/>
      <c r="H162" s="32"/>
      <c r="I162" s="33">
        <f>SUMIFS(I163:I182,A163:A182,"P")</f>
        <v>0</v>
      </c>
      <c r="J162" s="34"/>
    </row>
    <row r="163">
      <c r="A163" s="35" t="s">
        <v>44</v>
      </c>
      <c r="B163" s="35">
        <v>37</v>
      </c>
      <c r="C163" s="36" t="s">
        <v>411</v>
      </c>
      <c r="D163" s="35" t="s">
        <v>65</v>
      </c>
      <c r="E163" s="37" t="s">
        <v>412</v>
      </c>
      <c r="F163" s="38" t="s">
        <v>67</v>
      </c>
      <c r="G163" s="39">
        <v>15.300000000000001</v>
      </c>
      <c r="H163" s="40">
        <v>0</v>
      </c>
      <c r="I163" s="41">
        <f>ROUND(G163*H163,P4)</f>
        <v>0</v>
      </c>
      <c r="J163" s="38" t="s">
        <v>49</v>
      </c>
      <c r="O163" s="42">
        <f>I163*0.21</f>
        <v>0</v>
      </c>
      <c r="P163">
        <v>3</v>
      </c>
    </row>
    <row r="164">
      <c r="A164" s="35" t="s">
        <v>50</v>
      </c>
      <c r="B164" s="43"/>
      <c r="C164" s="44"/>
      <c r="D164" s="44"/>
      <c r="E164" s="50" t="s">
        <v>65</v>
      </c>
      <c r="F164" s="44"/>
      <c r="G164" s="44"/>
      <c r="H164" s="44"/>
      <c r="I164" s="44"/>
      <c r="J164" s="45"/>
    </row>
    <row r="165">
      <c r="A165" s="35" t="s">
        <v>52</v>
      </c>
      <c r="B165" s="43"/>
      <c r="C165" s="44"/>
      <c r="D165" s="44"/>
      <c r="E165" s="46" t="s">
        <v>413</v>
      </c>
      <c r="F165" s="44"/>
      <c r="G165" s="44"/>
      <c r="H165" s="44"/>
      <c r="I165" s="44"/>
      <c r="J165" s="45"/>
    </row>
    <row r="166" ht="300">
      <c r="A166" s="35" t="s">
        <v>54</v>
      </c>
      <c r="B166" s="43"/>
      <c r="C166" s="44"/>
      <c r="D166" s="44"/>
      <c r="E166" s="37" t="s">
        <v>414</v>
      </c>
      <c r="F166" s="44"/>
      <c r="G166" s="44"/>
      <c r="H166" s="44"/>
      <c r="I166" s="44"/>
      <c r="J166" s="45"/>
    </row>
    <row r="167" ht="30">
      <c r="A167" s="35" t="s">
        <v>44</v>
      </c>
      <c r="B167" s="35">
        <v>38</v>
      </c>
      <c r="C167" s="36" t="s">
        <v>415</v>
      </c>
      <c r="D167" s="35" t="s">
        <v>65</v>
      </c>
      <c r="E167" s="37" t="s">
        <v>416</v>
      </c>
      <c r="F167" s="38" t="s">
        <v>67</v>
      </c>
      <c r="G167" s="39">
        <v>57.880000000000003</v>
      </c>
      <c r="H167" s="40">
        <v>0</v>
      </c>
      <c r="I167" s="41">
        <f>ROUND(G167*H167,P4)</f>
        <v>0</v>
      </c>
      <c r="J167" s="38" t="s">
        <v>49</v>
      </c>
      <c r="O167" s="42">
        <f>I167*0.21</f>
        <v>0</v>
      </c>
      <c r="P167">
        <v>3</v>
      </c>
    </row>
    <row r="168">
      <c r="A168" s="35" t="s">
        <v>50</v>
      </c>
      <c r="B168" s="43"/>
      <c r="C168" s="44"/>
      <c r="D168" s="44"/>
      <c r="E168" s="37" t="s">
        <v>417</v>
      </c>
      <c r="F168" s="44"/>
      <c r="G168" s="44"/>
      <c r="H168" s="44"/>
      <c r="I168" s="44"/>
      <c r="J168" s="45"/>
    </row>
    <row r="169">
      <c r="A169" s="35" t="s">
        <v>52</v>
      </c>
      <c r="B169" s="43"/>
      <c r="C169" s="44"/>
      <c r="D169" s="44"/>
      <c r="E169" s="46" t="s">
        <v>418</v>
      </c>
      <c r="F169" s="44"/>
      <c r="G169" s="44"/>
      <c r="H169" s="44"/>
      <c r="I169" s="44"/>
      <c r="J169" s="45"/>
    </row>
    <row r="170" ht="300">
      <c r="A170" s="35" t="s">
        <v>54</v>
      </c>
      <c r="B170" s="43"/>
      <c r="C170" s="44"/>
      <c r="D170" s="44"/>
      <c r="E170" s="37" t="s">
        <v>419</v>
      </c>
      <c r="F170" s="44"/>
      <c r="G170" s="44"/>
      <c r="H170" s="44"/>
      <c r="I170" s="44"/>
      <c r="J170" s="45"/>
    </row>
    <row r="171">
      <c r="A171" s="35" t="s">
        <v>44</v>
      </c>
      <c r="B171" s="35">
        <v>39</v>
      </c>
      <c r="C171" s="36" t="s">
        <v>420</v>
      </c>
      <c r="D171" s="35" t="s">
        <v>65</v>
      </c>
      <c r="E171" s="37" t="s">
        <v>421</v>
      </c>
      <c r="F171" s="38" t="s">
        <v>67</v>
      </c>
      <c r="G171" s="39">
        <v>72.010000000000005</v>
      </c>
      <c r="H171" s="40">
        <v>0</v>
      </c>
      <c r="I171" s="41">
        <f>ROUND(G171*H171,P4)</f>
        <v>0</v>
      </c>
      <c r="J171" s="38" t="s">
        <v>49</v>
      </c>
      <c r="O171" s="42">
        <f>I171*0.21</f>
        <v>0</v>
      </c>
      <c r="P171">
        <v>3</v>
      </c>
    </row>
    <row r="172">
      <c r="A172" s="35" t="s">
        <v>50</v>
      </c>
      <c r="B172" s="43"/>
      <c r="C172" s="44"/>
      <c r="D172" s="44"/>
      <c r="E172" s="50" t="s">
        <v>65</v>
      </c>
      <c r="F172" s="44"/>
      <c r="G172" s="44"/>
      <c r="H172" s="44"/>
      <c r="I172" s="44"/>
      <c r="J172" s="45"/>
    </row>
    <row r="173" ht="30">
      <c r="A173" s="35" t="s">
        <v>52</v>
      </c>
      <c r="B173" s="43"/>
      <c r="C173" s="44"/>
      <c r="D173" s="44"/>
      <c r="E173" s="46" t="s">
        <v>422</v>
      </c>
      <c r="F173" s="44"/>
      <c r="G173" s="44"/>
      <c r="H173" s="44"/>
      <c r="I173" s="44"/>
      <c r="J173" s="45"/>
    </row>
    <row r="174" ht="75">
      <c r="A174" s="35" t="s">
        <v>54</v>
      </c>
      <c r="B174" s="43"/>
      <c r="C174" s="44"/>
      <c r="D174" s="44"/>
      <c r="E174" s="37" t="s">
        <v>423</v>
      </c>
      <c r="F174" s="44"/>
      <c r="G174" s="44"/>
      <c r="H174" s="44"/>
      <c r="I174" s="44"/>
      <c r="J174" s="45"/>
    </row>
    <row r="175">
      <c r="A175" s="35" t="s">
        <v>44</v>
      </c>
      <c r="B175" s="35">
        <v>40</v>
      </c>
      <c r="C175" s="36" t="s">
        <v>424</v>
      </c>
      <c r="D175" s="35" t="s">
        <v>65</v>
      </c>
      <c r="E175" s="37" t="s">
        <v>425</v>
      </c>
      <c r="F175" s="38" t="s">
        <v>67</v>
      </c>
      <c r="G175" s="39">
        <v>44.520000000000003</v>
      </c>
      <c r="H175" s="40">
        <v>0</v>
      </c>
      <c r="I175" s="41">
        <f>ROUND(G175*H175,P4)</f>
        <v>0</v>
      </c>
      <c r="J175" s="38" t="s">
        <v>49</v>
      </c>
      <c r="O175" s="42">
        <f>I175*0.21</f>
        <v>0</v>
      </c>
      <c r="P175">
        <v>3</v>
      </c>
    </row>
    <row r="176">
      <c r="A176" s="35" t="s">
        <v>50</v>
      </c>
      <c r="B176" s="43"/>
      <c r="C176" s="44"/>
      <c r="D176" s="44"/>
      <c r="E176" s="50" t="s">
        <v>65</v>
      </c>
      <c r="F176" s="44"/>
      <c r="G176" s="44"/>
      <c r="H176" s="44"/>
      <c r="I176" s="44"/>
      <c r="J176" s="45"/>
    </row>
    <row r="177" ht="30">
      <c r="A177" s="35" t="s">
        <v>52</v>
      </c>
      <c r="B177" s="43"/>
      <c r="C177" s="44"/>
      <c r="D177" s="44"/>
      <c r="E177" s="46" t="s">
        <v>426</v>
      </c>
      <c r="F177" s="44"/>
      <c r="G177" s="44"/>
      <c r="H177" s="44"/>
      <c r="I177" s="44"/>
      <c r="J177" s="45"/>
    </row>
    <row r="178" ht="120">
      <c r="A178" s="35" t="s">
        <v>54</v>
      </c>
      <c r="B178" s="43"/>
      <c r="C178" s="44"/>
      <c r="D178" s="44"/>
      <c r="E178" s="37" t="s">
        <v>427</v>
      </c>
      <c r="F178" s="44"/>
      <c r="G178" s="44"/>
      <c r="H178" s="44"/>
      <c r="I178" s="44"/>
      <c r="J178" s="45"/>
    </row>
    <row r="179">
      <c r="A179" s="35" t="s">
        <v>44</v>
      </c>
      <c r="B179" s="35">
        <v>41</v>
      </c>
      <c r="C179" s="36" t="s">
        <v>428</v>
      </c>
      <c r="D179" s="35" t="s">
        <v>65</v>
      </c>
      <c r="E179" s="37" t="s">
        <v>429</v>
      </c>
      <c r="F179" s="38" t="s">
        <v>67</v>
      </c>
      <c r="G179" s="39">
        <v>14.92</v>
      </c>
      <c r="H179" s="40">
        <v>0</v>
      </c>
      <c r="I179" s="41">
        <f>ROUND(G179*H179,P4)</f>
        <v>0</v>
      </c>
      <c r="J179" s="38" t="s">
        <v>49</v>
      </c>
      <c r="O179" s="42">
        <f>I179*0.21</f>
        <v>0</v>
      </c>
      <c r="P179">
        <v>3</v>
      </c>
    </row>
    <row r="180">
      <c r="A180" s="35" t="s">
        <v>50</v>
      </c>
      <c r="B180" s="43"/>
      <c r="C180" s="44"/>
      <c r="D180" s="44"/>
      <c r="E180" s="50" t="s">
        <v>65</v>
      </c>
      <c r="F180" s="44"/>
      <c r="G180" s="44"/>
      <c r="H180" s="44"/>
      <c r="I180" s="44"/>
      <c r="J180" s="45"/>
    </row>
    <row r="181" ht="30">
      <c r="A181" s="35" t="s">
        <v>52</v>
      </c>
      <c r="B181" s="43"/>
      <c r="C181" s="44"/>
      <c r="D181" s="44"/>
      <c r="E181" s="46" t="s">
        <v>430</v>
      </c>
      <c r="F181" s="44"/>
      <c r="G181" s="44"/>
      <c r="H181" s="44"/>
      <c r="I181" s="44"/>
      <c r="J181" s="45"/>
    </row>
    <row r="182" ht="120">
      <c r="A182" s="35" t="s">
        <v>54</v>
      </c>
      <c r="B182" s="43"/>
      <c r="C182" s="44"/>
      <c r="D182" s="44"/>
      <c r="E182" s="37" t="s">
        <v>427</v>
      </c>
      <c r="F182" s="44"/>
      <c r="G182" s="44"/>
      <c r="H182" s="44"/>
      <c r="I182" s="44"/>
      <c r="J182" s="45"/>
    </row>
    <row r="183">
      <c r="A183" s="29" t="s">
        <v>41</v>
      </c>
      <c r="B183" s="30"/>
      <c r="C183" s="31" t="s">
        <v>431</v>
      </c>
      <c r="D183" s="32"/>
      <c r="E183" s="29" t="s">
        <v>432</v>
      </c>
      <c r="F183" s="32"/>
      <c r="G183" s="32"/>
      <c r="H183" s="32"/>
      <c r="I183" s="33">
        <f>SUMIFS(I184:I199,A184:A199,"P")</f>
        <v>0</v>
      </c>
      <c r="J183" s="34"/>
    </row>
    <row r="184">
      <c r="A184" s="35" t="s">
        <v>44</v>
      </c>
      <c r="B184" s="35">
        <v>42</v>
      </c>
      <c r="C184" s="36" t="s">
        <v>433</v>
      </c>
      <c r="D184" s="35" t="s">
        <v>65</v>
      </c>
      <c r="E184" s="37" t="s">
        <v>434</v>
      </c>
      <c r="F184" s="38" t="s">
        <v>73</v>
      </c>
      <c r="G184" s="39">
        <v>2</v>
      </c>
      <c r="H184" s="40">
        <v>0</v>
      </c>
      <c r="I184" s="41">
        <f>ROUND(G184*H184,P4)</f>
        <v>0</v>
      </c>
      <c r="J184" s="35"/>
      <c r="O184" s="42">
        <f>I184*0.21</f>
        <v>0</v>
      </c>
      <c r="P184">
        <v>3</v>
      </c>
    </row>
    <row r="185">
      <c r="A185" s="35" t="s">
        <v>50</v>
      </c>
      <c r="B185" s="43"/>
      <c r="C185" s="44"/>
      <c r="D185" s="44"/>
      <c r="E185" s="50" t="s">
        <v>65</v>
      </c>
      <c r="F185" s="44"/>
      <c r="G185" s="44"/>
      <c r="H185" s="44"/>
      <c r="I185" s="44"/>
      <c r="J185" s="45"/>
    </row>
    <row r="186">
      <c r="A186" s="35" t="s">
        <v>52</v>
      </c>
      <c r="B186" s="43"/>
      <c r="C186" s="44"/>
      <c r="D186" s="44"/>
      <c r="E186" s="46" t="s">
        <v>435</v>
      </c>
      <c r="F186" s="44"/>
      <c r="G186" s="44"/>
      <c r="H186" s="44"/>
      <c r="I186" s="44"/>
      <c r="J186" s="45"/>
    </row>
    <row r="187">
      <c r="A187" s="35" t="s">
        <v>54</v>
      </c>
      <c r="B187" s="43"/>
      <c r="C187" s="44"/>
      <c r="D187" s="44"/>
      <c r="E187" s="50"/>
      <c r="F187" s="44"/>
      <c r="G187" s="44"/>
      <c r="H187" s="44"/>
      <c r="I187" s="44"/>
      <c r="J187" s="45"/>
    </row>
    <row r="188">
      <c r="A188" s="35" t="s">
        <v>44</v>
      </c>
      <c r="B188" s="35">
        <v>43</v>
      </c>
      <c r="C188" s="36" t="s">
        <v>436</v>
      </c>
      <c r="D188" s="35" t="s">
        <v>65</v>
      </c>
      <c r="E188" s="37" t="s">
        <v>437</v>
      </c>
      <c r="F188" s="38" t="s">
        <v>117</v>
      </c>
      <c r="G188" s="39">
        <v>8.5999999999999996</v>
      </c>
      <c r="H188" s="40">
        <v>0</v>
      </c>
      <c r="I188" s="41">
        <f>ROUND(G188*H188,P4)</f>
        <v>0</v>
      </c>
      <c r="J188" s="38" t="s">
        <v>49</v>
      </c>
      <c r="O188" s="42">
        <f>I188*0.21</f>
        <v>0</v>
      </c>
      <c r="P188">
        <v>3</v>
      </c>
    </row>
    <row r="189">
      <c r="A189" s="35" t="s">
        <v>50</v>
      </c>
      <c r="B189" s="43"/>
      <c r="C189" s="44"/>
      <c r="D189" s="44"/>
      <c r="E189" s="50" t="s">
        <v>65</v>
      </c>
      <c r="F189" s="44"/>
      <c r="G189" s="44"/>
      <c r="H189" s="44"/>
      <c r="I189" s="44"/>
      <c r="J189" s="45"/>
    </row>
    <row r="190" ht="30">
      <c r="A190" s="35" t="s">
        <v>52</v>
      </c>
      <c r="B190" s="43"/>
      <c r="C190" s="44"/>
      <c r="D190" s="44"/>
      <c r="E190" s="46" t="s">
        <v>438</v>
      </c>
      <c r="F190" s="44"/>
      <c r="G190" s="44"/>
      <c r="H190" s="44"/>
      <c r="I190" s="44"/>
      <c r="J190" s="45"/>
    </row>
    <row r="191" ht="330">
      <c r="A191" s="35" t="s">
        <v>54</v>
      </c>
      <c r="B191" s="43"/>
      <c r="C191" s="44"/>
      <c r="D191" s="44"/>
      <c r="E191" s="37" t="s">
        <v>439</v>
      </c>
      <c r="F191" s="44"/>
      <c r="G191" s="44"/>
      <c r="H191" s="44"/>
      <c r="I191" s="44"/>
      <c r="J191" s="45"/>
    </row>
    <row r="192">
      <c r="A192" s="35" t="s">
        <v>44</v>
      </c>
      <c r="B192" s="35">
        <v>44</v>
      </c>
      <c r="C192" s="36" t="s">
        <v>440</v>
      </c>
      <c r="D192" s="35" t="s">
        <v>65</v>
      </c>
      <c r="E192" s="37" t="s">
        <v>441</v>
      </c>
      <c r="F192" s="38" t="s">
        <v>117</v>
      </c>
      <c r="G192" s="39">
        <v>74.599999999999994</v>
      </c>
      <c r="H192" s="40">
        <v>0</v>
      </c>
      <c r="I192" s="41">
        <f>ROUND(G192*H192,P4)</f>
        <v>0</v>
      </c>
      <c r="J192" s="38" t="s">
        <v>49</v>
      </c>
      <c r="O192" s="42">
        <f>I192*0.21</f>
        <v>0</v>
      </c>
      <c r="P192">
        <v>3</v>
      </c>
    </row>
    <row r="193">
      <c r="A193" s="35" t="s">
        <v>50</v>
      </c>
      <c r="B193" s="43"/>
      <c r="C193" s="44"/>
      <c r="D193" s="44"/>
      <c r="E193" s="50" t="s">
        <v>65</v>
      </c>
      <c r="F193" s="44"/>
      <c r="G193" s="44"/>
      <c r="H193" s="44"/>
      <c r="I193" s="44"/>
      <c r="J193" s="45"/>
    </row>
    <row r="194" ht="30">
      <c r="A194" s="35" t="s">
        <v>52</v>
      </c>
      <c r="B194" s="43"/>
      <c r="C194" s="44"/>
      <c r="D194" s="44"/>
      <c r="E194" s="46" t="s">
        <v>442</v>
      </c>
      <c r="F194" s="44"/>
      <c r="G194" s="44"/>
      <c r="H194" s="44"/>
      <c r="I194" s="44"/>
      <c r="J194" s="45"/>
    </row>
    <row r="195" ht="315">
      <c r="A195" s="35" t="s">
        <v>54</v>
      </c>
      <c r="B195" s="43"/>
      <c r="C195" s="44"/>
      <c r="D195" s="44"/>
      <c r="E195" s="37" t="s">
        <v>443</v>
      </c>
      <c r="F195" s="44"/>
      <c r="G195" s="44"/>
      <c r="H195" s="44"/>
      <c r="I195" s="44"/>
      <c r="J195" s="45"/>
    </row>
    <row r="196">
      <c r="A196" s="35" t="s">
        <v>44</v>
      </c>
      <c r="B196" s="35">
        <v>45</v>
      </c>
      <c r="C196" s="36" t="s">
        <v>444</v>
      </c>
      <c r="D196" s="35" t="s">
        <v>65</v>
      </c>
      <c r="E196" s="37" t="s">
        <v>445</v>
      </c>
      <c r="F196" s="38" t="s">
        <v>84</v>
      </c>
      <c r="G196" s="39">
        <v>0.77400000000000002</v>
      </c>
      <c r="H196" s="40">
        <v>0</v>
      </c>
      <c r="I196" s="41">
        <f>ROUND(G196*H196,P4)</f>
        <v>0</v>
      </c>
      <c r="J196" s="38" t="s">
        <v>49</v>
      </c>
      <c r="O196" s="42">
        <f>I196*0.21</f>
        <v>0</v>
      </c>
      <c r="P196">
        <v>3</v>
      </c>
    </row>
    <row r="197">
      <c r="A197" s="35" t="s">
        <v>50</v>
      </c>
      <c r="B197" s="43"/>
      <c r="C197" s="44"/>
      <c r="D197" s="44"/>
      <c r="E197" s="50" t="s">
        <v>65</v>
      </c>
      <c r="F197" s="44"/>
      <c r="G197" s="44"/>
      <c r="H197" s="44"/>
      <c r="I197" s="44"/>
      <c r="J197" s="45"/>
    </row>
    <row r="198" ht="30">
      <c r="A198" s="35" t="s">
        <v>52</v>
      </c>
      <c r="B198" s="43"/>
      <c r="C198" s="44"/>
      <c r="D198" s="44"/>
      <c r="E198" s="46" t="s">
        <v>446</v>
      </c>
      <c r="F198" s="44"/>
      <c r="G198" s="44"/>
      <c r="H198" s="44"/>
      <c r="I198" s="44"/>
      <c r="J198" s="45"/>
    </row>
    <row r="199" ht="409.5">
      <c r="A199" s="35" t="s">
        <v>54</v>
      </c>
      <c r="B199" s="43"/>
      <c r="C199" s="44"/>
      <c r="D199" s="44"/>
      <c r="E199" s="37" t="s">
        <v>447</v>
      </c>
      <c r="F199" s="44"/>
      <c r="G199" s="44"/>
      <c r="H199" s="44"/>
      <c r="I199" s="44"/>
      <c r="J199" s="45"/>
    </row>
    <row r="200">
      <c r="A200" s="29" t="s">
        <v>41</v>
      </c>
      <c r="B200" s="30"/>
      <c r="C200" s="31" t="s">
        <v>80</v>
      </c>
      <c r="D200" s="32"/>
      <c r="E200" s="29" t="s">
        <v>81</v>
      </c>
      <c r="F200" s="32"/>
      <c r="G200" s="32"/>
      <c r="H200" s="32"/>
      <c r="I200" s="33">
        <f>SUMIFS(I201:I224,A201:A224,"P")</f>
        <v>0</v>
      </c>
      <c r="J200" s="34"/>
    </row>
    <row r="201">
      <c r="A201" s="35" t="s">
        <v>44</v>
      </c>
      <c r="B201" s="35">
        <v>46</v>
      </c>
      <c r="C201" s="36" t="s">
        <v>448</v>
      </c>
      <c r="D201" s="35" t="s">
        <v>65</v>
      </c>
      <c r="E201" s="37" t="s">
        <v>449</v>
      </c>
      <c r="F201" s="38" t="s">
        <v>117</v>
      </c>
      <c r="G201" s="39">
        <v>37.299999999999997</v>
      </c>
      <c r="H201" s="40">
        <v>0</v>
      </c>
      <c r="I201" s="41">
        <f>ROUND(G201*H201,P4)</f>
        <v>0</v>
      </c>
      <c r="J201" s="38" t="s">
        <v>49</v>
      </c>
      <c r="O201" s="42">
        <f>I201*0.21</f>
        <v>0</v>
      </c>
      <c r="P201">
        <v>3</v>
      </c>
    </row>
    <row r="202">
      <c r="A202" s="35" t="s">
        <v>50</v>
      </c>
      <c r="B202" s="43"/>
      <c r="C202" s="44"/>
      <c r="D202" s="44"/>
      <c r="E202" s="37" t="s">
        <v>450</v>
      </c>
      <c r="F202" s="44"/>
      <c r="G202" s="44"/>
      <c r="H202" s="44"/>
      <c r="I202" s="44"/>
      <c r="J202" s="45"/>
    </row>
    <row r="203">
      <c r="A203" s="35" t="s">
        <v>52</v>
      </c>
      <c r="B203" s="43"/>
      <c r="C203" s="44"/>
      <c r="D203" s="44"/>
      <c r="E203" s="46" t="s">
        <v>451</v>
      </c>
      <c r="F203" s="44"/>
      <c r="G203" s="44"/>
      <c r="H203" s="44"/>
      <c r="I203" s="44"/>
      <c r="J203" s="45"/>
    </row>
    <row r="204" ht="120">
      <c r="A204" s="35" t="s">
        <v>54</v>
      </c>
      <c r="B204" s="43"/>
      <c r="C204" s="44"/>
      <c r="D204" s="44"/>
      <c r="E204" s="37" t="s">
        <v>452</v>
      </c>
      <c r="F204" s="44"/>
      <c r="G204" s="44"/>
      <c r="H204" s="44"/>
      <c r="I204" s="44"/>
      <c r="J204" s="45"/>
    </row>
    <row r="205">
      <c r="A205" s="35" t="s">
        <v>44</v>
      </c>
      <c r="B205" s="35">
        <v>47</v>
      </c>
      <c r="C205" s="36" t="s">
        <v>453</v>
      </c>
      <c r="D205" s="35" t="s">
        <v>65</v>
      </c>
      <c r="E205" s="37" t="s">
        <v>454</v>
      </c>
      <c r="F205" s="38" t="s">
        <v>117</v>
      </c>
      <c r="G205" s="39">
        <v>20.100000000000001</v>
      </c>
      <c r="H205" s="40">
        <v>0</v>
      </c>
      <c r="I205" s="41">
        <f>ROUND(G205*H205,P4)</f>
        <v>0</v>
      </c>
      <c r="J205" s="38" t="s">
        <v>49</v>
      </c>
      <c r="O205" s="42">
        <f>I205*0.21</f>
        <v>0</v>
      </c>
      <c r="P205">
        <v>3</v>
      </c>
    </row>
    <row r="206" ht="30">
      <c r="A206" s="35" t="s">
        <v>50</v>
      </c>
      <c r="B206" s="43"/>
      <c r="C206" s="44"/>
      <c r="D206" s="44"/>
      <c r="E206" s="37" t="s">
        <v>455</v>
      </c>
      <c r="F206" s="44"/>
      <c r="G206" s="44"/>
      <c r="H206" s="44"/>
      <c r="I206" s="44"/>
      <c r="J206" s="45"/>
    </row>
    <row r="207">
      <c r="A207" s="35" t="s">
        <v>52</v>
      </c>
      <c r="B207" s="43"/>
      <c r="C207" s="44"/>
      <c r="D207" s="44"/>
      <c r="E207" s="46" t="s">
        <v>456</v>
      </c>
      <c r="F207" s="44"/>
      <c r="G207" s="44"/>
      <c r="H207" s="44"/>
      <c r="I207" s="44"/>
      <c r="J207" s="45"/>
    </row>
    <row r="208" ht="90">
      <c r="A208" s="35" t="s">
        <v>54</v>
      </c>
      <c r="B208" s="43"/>
      <c r="C208" s="44"/>
      <c r="D208" s="44"/>
      <c r="E208" s="37" t="s">
        <v>256</v>
      </c>
      <c r="F208" s="44"/>
      <c r="G208" s="44"/>
      <c r="H208" s="44"/>
      <c r="I208" s="44"/>
      <c r="J208" s="45"/>
    </row>
    <row r="209">
      <c r="A209" s="35" t="s">
        <v>44</v>
      </c>
      <c r="B209" s="35">
        <v>48</v>
      </c>
      <c r="C209" s="36" t="s">
        <v>457</v>
      </c>
      <c r="D209" s="35" t="s">
        <v>65</v>
      </c>
      <c r="E209" s="37" t="s">
        <v>458</v>
      </c>
      <c r="F209" s="38" t="s">
        <v>117</v>
      </c>
      <c r="G209" s="39">
        <v>20.100000000000001</v>
      </c>
      <c r="H209" s="40">
        <v>0</v>
      </c>
      <c r="I209" s="41">
        <f>ROUND(G209*H209,P4)</f>
        <v>0</v>
      </c>
      <c r="J209" s="38" t="s">
        <v>49</v>
      </c>
      <c r="O209" s="42">
        <f>I209*0.21</f>
        <v>0</v>
      </c>
      <c r="P209">
        <v>3</v>
      </c>
    </row>
    <row r="210">
      <c r="A210" s="35" t="s">
        <v>50</v>
      </c>
      <c r="B210" s="43"/>
      <c r="C210" s="44"/>
      <c r="D210" s="44"/>
      <c r="E210" s="50" t="s">
        <v>65</v>
      </c>
      <c r="F210" s="44"/>
      <c r="G210" s="44"/>
      <c r="H210" s="44"/>
      <c r="I210" s="44"/>
      <c r="J210" s="45"/>
    </row>
    <row r="211">
      <c r="A211" s="35" t="s">
        <v>52</v>
      </c>
      <c r="B211" s="43"/>
      <c r="C211" s="44"/>
      <c r="D211" s="44"/>
      <c r="E211" s="46" t="s">
        <v>459</v>
      </c>
      <c r="F211" s="44"/>
      <c r="G211" s="44"/>
      <c r="H211" s="44"/>
      <c r="I211" s="44"/>
      <c r="J211" s="45"/>
    </row>
    <row r="212" ht="90">
      <c r="A212" s="35" t="s">
        <v>54</v>
      </c>
      <c r="B212" s="43"/>
      <c r="C212" s="44"/>
      <c r="D212" s="44"/>
      <c r="E212" s="37" t="s">
        <v>460</v>
      </c>
      <c r="F212" s="44"/>
      <c r="G212" s="44"/>
      <c r="H212" s="44"/>
      <c r="I212" s="44"/>
      <c r="J212" s="45"/>
    </row>
    <row r="213">
      <c r="A213" s="35" t="s">
        <v>44</v>
      </c>
      <c r="B213" s="35">
        <v>49</v>
      </c>
      <c r="C213" s="36" t="s">
        <v>461</v>
      </c>
      <c r="D213" s="35" t="s">
        <v>65</v>
      </c>
      <c r="E213" s="37" t="s">
        <v>462</v>
      </c>
      <c r="F213" s="38" t="s">
        <v>463</v>
      </c>
      <c r="G213" s="39">
        <v>129</v>
      </c>
      <c r="H213" s="40">
        <v>0</v>
      </c>
      <c r="I213" s="41">
        <f>ROUND(G213*H213,P4)</f>
        <v>0</v>
      </c>
      <c r="J213" s="38" t="s">
        <v>464</v>
      </c>
      <c r="O213" s="42">
        <f>I213*0.21</f>
        <v>0</v>
      </c>
      <c r="P213">
        <v>3</v>
      </c>
    </row>
    <row r="214">
      <c r="A214" s="35" t="s">
        <v>50</v>
      </c>
      <c r="B214" s="43"/>
      <c r="C214" s="44"/>
      <c r="D214" s="44"/>
      <c r="E214" s="50" t="s">
        <v>65</v>
      </c>
      <c r="F214" s="44"/>
      <c r="G214" s="44"/>
      <c r="H214" s="44"/>
      <c r="I214" s="44"/>
      <c r="J214" s="45"/>
    </row>
    <row r="215" ht="30">
      <c r="A215" s="35" t="s">
        <v>52</v>
      </c>
      <c r="B215" s="43"/>
      <c r="C215" s="44"/>
      <c r="D215" s="44"/>
      <c r="E215" s="46" t="s">
        <v>465</v>
      </c>
      <c r="F215" s="44"/>
      <c r="G215" s="44"/>
      <c r="H215" s="44"/>
      <c r="I215" s="44"/>
      <c r="J215" s="45"/>
    </row>
    <row r="216" ht="409.5">
      <c r="A216" s="35" t="s">
        <v>54</v>
      </c>
      <c r="B216" s="43"/>
      <c r="C216" s="44"/>
      <c r="D216" s="44"/>
      <c r="E216" s="37" t="s">
        <v>466</v>
      </c>
      <c r="F216" s="44"/>
      <c r="G216" s="44"/>
      <c r="H216" s="44"/>
      <c r="I216" s="44"/>
      <c r="J216" s="45"/>
    </row>
    <row r="217">
      <c r="A217" s="35" t="s">
        <v>44</v>
      </c>
      <c r="B217" s="35">
        <v>50</v>
      </c>
      <c r="C217" s="36" t="s">
        <v>467</v>
      </c>
      <c r="D217" s="35" t="s">
        <v>65</v>
      </c>
      <c r="E217" s="37" t="s">
        <v>468</v>
      </c>
      <c r="F217" s="38" t="s">
        <v>67</v>
      </c>
      <c r="G217" s="39">
        <v>120</v>
      </c>
      <c r="H217" s="40">
        <v>0</v>
      </c>
      <c r="I217" s="41">
        <f>ROUND(G217*H217,P4)</f>
        <v>0</v>
      </c>
      <c r="J217" s="38" t="s">
        <v>49</v>
      </c>
      <c r="O217" s="42">
        <f>I217*0.21</f>
        <v>0</v>
      </c>
      <c r="P217">
        <v>3</v>
      </c>
    </row>
    <row r="218" ht="30">
      <c r="A218" s="35" t="s">
        <v>50</v>
      </c>
      <c r="B218" s="43"/>
      <c r="C218" s="44"/>
      <c r="D218" s="44"/>
      <c r="E218" s="37" t="s">
        <v>469</v>
      </c>
      <c r="F218" s="44"/>
      <c r="G218" s="44"/>
      <c r="H218" s="44"/>
      <c r="I218" s="44"/>
      <c r="J218" s="45"/>
    </row>
    <row r="219" ht="30">
      <c r="A219" s="35" t="s">
        <v>52</v>
      </c>
      <c r="B219" s="43"/>
      <c r="C219" s="44"/>
      <c r="D219" s="44"/>
      <c r="E219" s="46" t="s">
        <v>470</v>
      </c>
      <c r="F219" s="44"/>
      <c r="G219" s="44"/>
      <c r="H219" s="44"/>
      <c r="I219" s="44"/>
      <c r="J219" s="45"/>
    </row>
    <row r="220" ht="75">
      <c r="A220" s="35" t="s">
        <v>54</v>
      </c>
      <c r="B220" s="43"/>
      <c r="C220" s="44"/>
      <c r="D220" s="44"/>
      <c r="E220" s="37" t="s">
        <v>471</v>
      </c>
      <c r="F220" s="44"/>
      <c r="G220" s="44"/>
      <c r="H220" s="44"/>
      <c r="I220" s="44"/>
      <c r="J220" s="45"/>
    </row>
    <row r="221">
      <c r="A221" s="35" t="s">
        <v>44</v>
      </c>
      <c r="B221" s="35">
        <v>51</v>
      </c>
      <c r="C221" s="36" t="s">
        <v>472</v>
      </c>
      <c r="D221" s="35" t="s">
        <v>65</v>
      </c>
      <c r="E221" s="37" t="s">
        <v>473</v>
      </c>
      <c r="F221" s="38" t="s">
        <v>474</v>
      </c>
      <c r="G221" s="39">
        <v>99</v>
      </c>
      <c r="H221" s="40">
        <v>0</v>
      </c>
      <c r="I221" s="41">
        <f>ROUND(G221*H221,P4)</f>
        <v>0</v>
      </c>
      <c r="J221" s="38" t="s">
        <v>464</v>
      </c>
      <c r="O221" s="42">
        <f>I221*0.21</f>
        <v>0</v>
      </c>
      <c r="P221">
        <v>3</v>
      </c>
    </row>
    <row r="222" ht="30">
      <c r="A222" s="35" t="s">
        <v>50</v>
      </c>
      <c r="B222" s="43"/>
      <c r="C222" s="44"/>
      <c r="D222" s="44"/>
      <c r="E222" s="37" t="s">
        <v>475</v>
      </c>
      <c r="F222" s="44"/>
      <c r="G222" s="44"/>
      <c r="H222" s="44"/>
      <c r="I222" s="44"/>
      <c r="J222" s="45"/>
    </row>
    <row r="223">
      <c r="A223" s="35" t="s">
        <v>52</v>
      </c>
      <c r="B223" s="43"/>
      <c r="C223" s="44"/>
      <c r="D223" s="44"/>
      <c r="E223" s="46" t="s">
        <v>476</v>
      </c>
      <c r="F223" s="44"/>
      <c r="G223" s="44"/>
      <c r="H223" s="44"/>
      <c r="I223" s="44"/>
      <c r="J223" s="45"/>
    </row>
    <row r="224" ht="75">
      <c r="A224" s="35" t="s">
        <v>54</v>
      </c>
      <c r="B224" s="47"/>
      <c r="C224" s="48"/>
      <c r="D224" s="48"/>
      <c r="E224" s="37" t="s">
        <v>471</v>
      </c>
      <c r="F224" s="48"/>
      <c r="G224" s="48"/>
      <c r="H224" s="48"/>
      <c r="I224" s="48"/>
      <c r="J224" s="49"/>
    </row>
  </sheetData>
  <sheetProtection sheet="1" objects="1" scenarios="1" spinCount="100000" saltValue="XXdIg/EdjdZ3uLBbdJtsLWW1Qr7/zn6+8s7JnuKMdNNl4vu3av/znTRZuCUbJk/HEZtrES3HBR++VARRwrrhgg==" hashValue="cqzk1IE3sB+3H82Aa5bXjB9BmUhKd8tQpOE7hc1LJK8Pkv/EQbr6I+Cf8DX+MfiQ5Tt0dMNlsPEgO8c39t+w1Q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23</v>
      </c>
      <c r="F2" s="15"/>
      <c r="G2" s="15"/>
      <c r="H2" s="15"/>
      <c r="I2" s="15"/>
      <c r="J2" s="17"/>
    </row>
    <row r="3">
      <c r="A3" s="3" t="s">
        <v>24</v>
      </c>
      <c r="B3" s="18" t="s">
        <v>25</v>
      </c>
      <c r="C3" s="19" t="s">
        <v>26</v>
      </c>
      <c r="D3" s="20"/>
      <c r="E3" s="21" t="s">
        <v>27</v>
      </c>
      <c r="F3" s="15"/>
      <c r="G3" s="15"/>
      <c r="H3" s="22" t="s">
        <v>19</v>
      </c>
      <c r="I3" s="23">
        <f>SUMIFS(I8:I95,A8:A95,"SD")</f>
        <v>0</v>
      </c>
      <c r="J3" s="17"/>
      <c r="O3">
        <v>0</v>
      </c>
      <c r="P3">
        <v>2</v>
      </c>
    </row>
    <row r="4">
      <c r="A4" s="3" t="s">
        <v>28</v>
      </c>
      <c r="B4" s="18" t="s">
        <v>29</v>
      </c>
      <c r="C4" s="19" t="s">
        <v>19</v>
      </c>
      <c r="D4" s="20"/>
      <c r="E4" s="21" t="s">
        <v>20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30</v>
      </c>
      <c r="B5" s="25" t="s">
        <v>31</v>
      </c>
      <c r="C5" s="7" t="s">
        <v>32</v>
      </c>
      <c r="D5" s="7" t="s">
        <v>33</v>
      </c>
      <c r="E5" s="7" t="s">
        <v>34</v>
      </c>
      <c r="F5" s="7" t="s">
        <v>35</v>
      </c>
      <c r="G5" s="7" t="s">
        <v>36</v>
      </c>
      <c r="H5" s="7" t="s">
        <v>37</v>
      </c>
      <c r="I5" s="7"/>
      <c r="J5" s="26" t="s">
        <v>38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39</v>
      </c>
      <c r="I6" s="7" t="s">
        <v>40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41</v>
      </c>
      <c r="B8" s="30"/>
      <c r="C8" s="31" t="s">
        <v>42</v>
      </c>
      <c r="D8" s="32"/>
      <c r="E8" s="29" t="s">
        <v>43</v>
      </c>
      <c r="F8" s="32"/>
      <c r="G8" s="32"/>
      <c r="H8" s="32"/>
      <c r="I8" s="33">
        <f>SUMIFS(I9:I15,A9:A15,"P")</f>
        <v>0</v>
      </c>
      <c r="J8" s="34"/>
    </row>
    <row r="9">
      <c r="A9" s="35" t="s">
        <v>44</v>
      </c>
      <c r="B9" s="35">
        <v>1</v>
      </c>
      <c r="C9" s="36" t="s">
        <v>45</v>
      </c>
      <c r="D9" s="35" t="s">
        <v>103</v>
      </c>
      <c r="E9" s="37" t="s">
        <v>47</v>
      </c>
      <c r="F9" s="38" t="s">
        <v>48</v>
      </c>
      <c r="G9" s="39">
        <v>6.8399999999999999</v>
      </c>
      <c r="H9" s="40">
        <v>0</v>
      </c>
      <c r="I9" s="41">
        <f>ROUND(G9*H9,P4)</f>
        <v>0</v>
      </c>
      <c r="J9" s="38" t="s">
        <v>49</v>
      </c>
      <c r="O9" s="42">
        <f>I9*0.21</f>
        <v>0</v>
      </c>
      <c r="P9">
        <v>3</v>
      </c>
    </row>
    <row r="10" ht="45">
      <c r="A10" s="35" t="s">
        <v>50</v>
      </c>
      <c r="B10" s="43"/>
      <c r="C10" s="44"/>
      <c r="D10" s="44"/>
      <c r="E10" s="37" t="s">
        <v>271</v>
      </c>
      <c r="F10" s="44"/>
      <c r="G10" s="44"/>
      <c r="H10" s="44"/>
      <c r="I10" s="44"/>
      <c r="J10" s="45"/>
    </row>
    <row r="11">
      <c r="A11" s="35" t="s">
        <v>52</v>
      </c>
      <c r="B11" s="43"/>
      <c r="C11" s="44"/>
      <c r="D11" s="44"/>
      <c r="E11" s="46" t="s">
        <v>477</v>
      </c>
      <c r="F11" s="44"/>
      <c r="G11" s="44"/>
      <c r="H11" s="44"/>
      <c r="I11" s="44"/>
      <c r="J11" s="45"/>
    </row>
    <row r="12" ht="75">
      <c r="A12" s="35" t="s">
        <v>54</v>
      </c>
      <c r="B12" s="43"/>
      <c r="C12" s="44"/>
      <c r="D12" s="44"/>
      <c r="E12" s="37" t="s">
        <v>55</v>
      </c>
      <c r="F12" s="44"/>
      <c r="G12" s="44"/>
      <c r="H12" s="44"/>
      <c r="I12" s="44"/>
      <c r="J12" s="45"/>
    </row>
    <row r="13">
      <c r="A13" s="35" t="s">
        <v>44</v>
      </c>
      <c r="B13" s="35">
        <v>2</v>
      </c>
      <c r="C13" s="36" t="s">
        <v>478</v>
      </c>
      <c r="D13" s="35" t="s">
        <v>65</v>
      </c>
      <c r="E13" s="37" t="s">
        <v>479</v>
      </c>
      <c r="F13" s="38" t="s">
        <v>117</v>
      </c>
      <c r="G13" s="39">
        <v>60</v>
      </c>
      <c r="H13" s="40">
        <v>0</v>
      </c>
      <c r="I13" s="41">
        <f>ROUND(G13*H13,P4)</f>
        <v>0</v>
      </c>
      <c r="J13" s="38" t="s">
        <v>49</v>
      </c>
      <c r="O13" s="42">
        <f>I13*0.21</f>
        <v>0</v>
      </c>
      <c r="P13">
        <v>3</v>
      </c>
    </row>
    <row r="14">
      <c r="A14" s="35" t="s">
        <v>50</v>
      </c>
      <c r="B14" s="43"/>
      <c r="C14" s="44"/>
      <c r="D14" s="44"/>
      <c r="E14" s="37" t="s">
        <v>480</v>
      </c>
      <c r="F14" s="44"/>
      <c r="G14" s="44"/>
      <c r="H14" s="44"/>
      <c r="I14" s="44"/>
      <c r="J14" s="45"/>
    </row>
    <row r="15" ht="60">
      <c r="A15" s="35" t="s">
        <v>54</v>
      </c>
      <c r="B15" s="43"/>
      <c r="C15" s="44"/>
      <c r="D15" s="44"/>
      <c r="E15" s="37" t="s">
        <v>481</v>
      </c>
      <c r="F15" s="44"/>
      <c r="G15" s="44"/>
      <c r="H15" s="44"/>
      <c r="I15" s="44"/>
      <c r="J15" s="45"/>
    </row>
    <row r="16">
      <c r="A16" s="29" t="s">
        <v>41</v>
      </c>
      <c r="B16" s="30"/>
      <c r="C16" s="31" t="s">
        <v>62</v>
      </c>
      <c r="D16" s="32"/>
      <c r="E16" s="29" t="s">
        <v>63</v>
      </c>
      <c r="F16" s="32"/>
      <c r="G16" s="32"/>
      <c r="H16" s="32"/>
      <c r="I16" s="33">
        <f>SUMIFS(I17:I33,A17:A33,"P")</f>
        <v>0</v>
      </c>
      <c r="J16" s="34"/>
    </row>
    <row r="17">
      <c r="A17" s="35" t="s">
        <v>44</v>
      </c>
      <c r="B17" s="35">
        <v>3</v>
      </c>
      <c r="C17" s="36" t="s">
        <v>482</v>
      </c>
      <c r="D17" s="35" t="s">
        <v>65</v>
      </c>
      <c r="E17" s="37" t="s">
        <v>483</v>
      </c>
      <c r="F17" s="38" t="s">
        <v>84</v>
      </c>
      <c r="G17" s="39">
        <v>22.800000000000001</v>
      </c>
      <c r="H17" s="40">
        <v>0</v>
      </c>
      <c r="I17" s="41">
        <f>ROUND(G17*H17,P4)</f>
        <v>0</v>
      </c>
      <c r="J17" s="38" t="s">
        <v>49</v>
      </c>
      <c r="O17" s="42">
        <f>I17*0.21</f>
        <v>0</v>
      </c>
      <c r="P17">
        <v>3</v>
      </c>
    </row>
    <row r="18" ht="105">
      <c r="A18" s="35" t="s">
        <v>50</v>
      </c>
      <c r="B18" s="43"/>
      <c r="C18" s="44"/>
      <c r="D18" s="44"/>
      <c r="E18" s="37" t="s">
        <v>484</v>
      </c>
      <c r="F18" s="44"/>
      <c r="G18" s="44"/>
      <c r="H18" s="44"/>
      <c r="I18" s="44"/>
      <c r="J18" s="45"/>
    </row>
    <row r="19">
      <c r="A19" s="35" t="s">
        <v>52</v>
      </c>
      <c r="B19" s="43"/>
      <c r="C19" s="44"/>
      <c r="D19" s="44"/>
      <c r="E19" s="46" t="s">
        <v>485</v>
      </c>
      <c r="F19" s="44"/>
      <c r="G19" s="44"/>
      <c r="H19" s="44"/>
      <c r="I19" s="44"/>
      <c r="J19" s="45"/>
    </row>
    <row r="20">
      <c r="A20" s="35" t="s">
        <v>52</v>
      </c>
      <c r="B20" s="43"/>
      <c r="C20" s="44"/>
      <c r="D20" s="44"/>
      <c r="E20" s="46" t="s">
        <v>486</v>
      </c>
      <c r="F20" s="44"/>
      <c r="G20" s="44"/>
      <c r="H20" s="44"/>
      <c r="I20" s="44"/>
      <c r="J20" s="45"/>
    </row>
    <row r="21">
      <c r="A21" s="35" t="s">
        <v>52</v>
      </c>
      <c r="B21" s="43"/>
      <c r="C21" s="44"/>
      <c r="D21" s="44"/>
      <c r="E21" s="46" t="s">
        <v>487</v>
      </c>
      <c r="F21" s="44"/>
      <c r="G21" s="44"/>
      <c r="H21" s="44"/>
      <c r="I21" s="44"/>
      <c r="J21" s="45"/>
    </row>
    <row r="22" ht="409.5">
      <c r="A22" s="35" t="s">
        <v>54</v>
      </c>
      <c r="B22" s="43"/>
      <c r="C22" s="44"/>
      <c r="D22" s="44"/>
      <c r="E22" s="37" t="s">
        <v>303</v>
      </c>
      <c r="F22" s="44"/>
      <c r="G22" s="44"/>
      <c r="H22" s="44"/>
      <c r="I22" s="44"/>
      <c r="J22" s="45"/>
    </row>
    <row r="23">
      <c r="A23" s="35" t="s">
        <v>44</v>
      </c>
      <c r="B23" s="35">
        <v>4</v>
      </c>
      <c r="C23" s="36" t="s">
        <v>140</v>
      </c>
      <c r="D23" s="35" t="s">
        <v>65</v>
      </c>
      <c r="E23" s="37" t="s">
        <v>141</v>
      </c>
      <c r="F23" s="38" t="s">
        <v>84</v>
      </c>
      <c r="G23" s="39">
        <v>3.7999999999999998</v>
      </c>
      <c r="H23" s="40">
        <v>0</v>
      </c>
      <c r="I23" s="41">
        <f>ROUND(G23*H23,P4)</f>
        <v>0</v>
      </c>
      <c r="J23" s="38" t="s">
        <v>49</v>
      </c>
      <c r="O23" s="42">
        <f>I23*0.21</f>
        <v>0</v>
      </c>
      <c r="P23">
        <v>3</v>
      </c>
    </row>
    <row r="24">
      <c r="A24" s="35" t="s">
        <v>50</v>
      </c>
      <c r="B24" s="43"/>
      <c r="C24" s="44"/>
      <c r="D24" s="44"/>
      <c r="E24" s="50" t="s">
        <v>65</v>
      </c>
      <c r="F24" s="44"/>
      <c r="G24" s="44"/>
      <c r="H24" s="44"/>
      <c r="I24" s="44"/>
      <c r="J24" s="45"/>
    </row>
    <row r="25">
      <c r="A25" s="35" t="s">
        <v>52</v>
      </c>
      <c r="B25" s="43"/>
      <c r="C25" s="44"/>
      <c r="D25" s="44"/>
      <c r="E25" s="46" t="s">
        <v>488</v>
      </c>
      <c r="F25" s="44"/>
      <c r="G25" s="44"/>
      <c r="H25" s="44"/>
      <c r="I25" s="44"/>
      <c r="J25" s="45"/>
    </row>
    <row r="26" ht="270">
      <c r="A26" s="35" t="s">
        <v>54</v>
      </c>
      <c r="B26" s="43"/>
      <c r="C26" s="44"/>
      <c r="D26" s="44"/>
      <c r="E26" s="37" t="s">
        <v>143</v>
      </c>
      <c r="F26" s="44"/>
      <c r="G26" s="44"/>
      <c r="H26" s="44"/>
      <c r="I26" s="44"/>
      <c r="J26" s="45"/>
    </row>
    <row r="27">
      <c r="A27" s="35" t="s">
        <v>44</v>
      </c>
      <c r="B27" s="35">
        <v>5</v>
      </c>
      <c r="C27" s="36" t="s">
        <v>489</v>
      </c>
      <c r="D27" s="35" t="s">
        <v>65</v>
      </c>
      <c r="E27" s="37" t="s">
        <v>490</v>
      </c>
      <c r="F27" s="38" t="s">
        <v>84</v>
      </c>
      <c r="G27" s="39">
        <v>19</v>
      </c>
      <c r="H27" s="40">
        <v>0</v>
      </c>
      <c r="I27" s="41">
        <f>ROUND(G27*H27,P4)</f>
        <v>0</v>
      </c>
      <c r="J27" s="38" t="s">
        <v>49</v>
      </c>
      <c r="O27" s="42">
        <f>I27*0.21</f>
        <v>0</v>
      </c>
      <c r="P27">
        <v>3</v>
      </c>
    </row>
    <row r="28" ht="60">
      <c r="A28" s="35" t="s">
        <v>50</v>
      </c>
      <c r="B28" s="43"/>
      <c r="C28" s="44"/>
      <c r="D28" s="44"/>
      <c r="E28" s="37" t="s">
        <v>491</v>
      </c>
      <c r="F28" s="44"/>
      <c r="G28" s="44"/>
      <c r="H28" s="44"/>
      <c r="I28" s="44"/>
      <c r="J28" s="45"/>
    </row>
    <row r="29">
      <c r="A29" s="35" t="s">
        <v>52</v>
      </c>
      <c r="B29" s="43"/>
      <c r="C29" s="44"/>
      <c r="D29" s="44"/>
      <c r="E29" s="46" t="s">
        <v>492</v>
      </c>
      <c r="F29" s="44"/>
      <c r="G29" s="44"/>
      <c r="H29" s="44"/>
      <c r="I29" s="44"/>
      <c r="J29" s="45"/>
    </row>
    <row r="30">
      <c r="A30" s="35" t="s">
        <v>52</v>
      </c>
      <c r="B30" s="43"/>
      <c r="C30" s="44"/>
      <c r="D30" s="44"/>
      <c r="E30" s="46" t="s">
        <v>485</v>
      </c>
      <c r="F30" s="44"/>
      <c r="G30" s="44"/>
      <c r="H30" s="44"/>
      <c r="I30" s="44"/>
      <c r="J30" s="45"/>
    </row>
    <row r="31">
      <c r="A31" s="35" t="s">
        <v>52</v>
      </c>
      <c r="B31" s="43"/>
      <c r="C31" s="44"/>
      <c r="D31" s="44"/>
      <c r="E31" s="46" t="s">
        <v>486</v>
      </c>
      <c r="F31" s="44"/>
      <c r="G31" s="44"/>
      <c r="H31" s="44"/>
      <c r="I31" s="44"/>
      <c r="J31" s="45"/>
    </row>
    <row r="32" ht="30">
      <c r="A32" s="35" t="s">
        <v>52</v>
      </c>
      <c r="B32" s="43"/>
      <c r="C32" s="44"/>
      <c r="D32" s="44"/>
      <c r="E32" s="46" t="s">
        <v>493</v>
      </c>
      <c r="F32" s="44"/>
      <c r="G32" s="44"/>
      <c r="H32" s="44"/>
      <c r="I32" s="44"/>
      <c r="J32" s="45"/>
    </row>
    <row r="33" ht="330">
      <c r="A33" s="35" t="s">
        <v>54</v>
      </c>
      <c r="B33" s="43"/>
      <c r="C33" s="44"/>
      <c r="D33" s="44"/>
      <c r="E33" s="37" t="s">
        <v>494</v>
      </c>
      <c r="F33" s="44"/>
      <c r="G33" s="44"/>
      <c r="H33" s="44"/>
      <c r="I33" s="44"/>
      <c r="J33" s="45"/>
    </row>
    <row r="34">
      <c r="A34" s="29" t="s">
        <v>41</v>
      </c>
      <c r="B34" s="30"/>
      <c r="C34" s="31" t="s">
        <v>373</v>
      </c>
      <c r="D34" s="32"/>
      <c r="E34" s="29" t="s">
        <v>374</v>
      </c>
      <c r="F34" s="32"/>
      <c r="G34" s="32"/>
      <c r="H34" s="32"/>
      <c r="I34" s="33">
        <f>SUMIFS(I35:I38,A35:A38,"P")</f>
        <v>0</v>
      </c>
      <c r="J34" s="34"/>
    </row>
    <row r="35">
      <c r="A35" s="35" t="s">
        <v>44</v>
      </c>
      <c r="B35" s="35">
        <v>6</v>
      </c>
      <c r="C35" s="36" t="s">
        <v>495</v>
      </c>
      <c r="D35" s="35" t="s">
        <v>65</v>
      </c>
      <c r="E35" s="37" t="s">
        <v>496</v>
      </c>
      <c r="F35" s="38" t="s">
        <v>84</v>
      </c>
      <c r="G35" s="39">
        <v>3.7999999999999998</v>
      </c>
      <c r="H35" s="40">
        <v>0</v>
      </c>
      <c r="I35" s="41">
        <f>ROUND(G35*H35,P4)</f>
        <v>0</v>
      </c>
      <c r="J35" s="38" t="s">
        <v>49</v>
      </c>
      <c r="O35" s="42">
        <f>I35*0.21</f>
        <v>0</v>
      </c>
      <c r="P35">
        <v>3</v>
      </c>
    </row>
    <row r="36">
      <c r="A36" s="35" t="s">
        <v>50</v>
      </c>
      <c r="B36" s="43"/>
      <c r="C36" s="44"/>
      <c r="D36" s="44"/>
      <c r="E36" s="50" t="s">
        <v>65</v>
      </c>
      <c r="F36" s="44"/>
      <c r="G36" s="44"/>
      <c r="H36" s="44"/>
      <c r="I36" s="44"/>
      <c r="J36" s="45"/>
    </row>
    <row r="37">
      <c r="A37" s="35" t="s">
        <v>52</v>
      </c>
      <c r="B37" s="43"/>
      <c r="C37" s="44"/>
      <c r="D37" s="44"/>
      <c r="E37" s="46" t="s">
        <v>497</v>
      </c>
      <c r="F37" s="44"/>
      <c r="G37" s="44"/>
      <c r="H37" s="44"/>
      <c r="I37" s="44"/>
      <c r="J37" s="45"/>
    </row>
    <row r="38" ht="105">
      <c r="A38" s="35" t="s">
        <v>54</v>
      </c>
      <c r="B38" s="43"/>
      <c r="C38" s="44"/>
      <c r="D38" s="44"/>
      <c r="E38" s="37" t="s">
        <v>498</v>
      </c>
      <c r="F38" s="44"/>
      <c r="G38" s="44"/>
      <c r="H38" s="44"/>
      <c r="I38" s="44"/>
      <c r="J38" s="45"/>
    </row>
    <row r="39">
      <c r="A39" s="29" t="s">
        <v>41</v>
      </c>
      <c r="B39" s="30"/>
      <c r="C39" s="31" t="s">
        <v>409</v>
      </c>
      <c r="D39" s="32"/>
      <c r="E39" s="29" t="s">
        <v>410</v>
      </c>
      <c r="F39" s="32"/>
      <c r="G39" s="32"/>
      <c r="H39" s="32"/>
      <c r="I39" s="33">
        <f>SUMIFS(I40:I89,A40:A89,"P")</f>
        <v>0</v>
      </c>
      <c r="J39" s="34"/>
    </row>
    <row r="40">
      <c r="A40" s="35" t="s">
        <v>44</v>
      </c>
      <c r="B40" s="35">
        <v>7</v>
      </c>
      <c r="C40" s="36" t="s">
        <v>499</v>
      </c>
      <c r="D40" s="35" t="s">
        <v>65</v>
      </c>
      <c r="E40" s="37" t="s">
        <v>500</v>
      </c>
      <c r="F40" s="38" t="s">
        <v>117</v>
      </c>
      <c r="G40" s="39">
        <v>38</v>
      </c>
      <c r="H40" s="40">
        <v>0</v>
      </c>
      <c r="I40" s="41">
        <f>ROUND(G40*H40,P4)</f>
        <v>0</v>
      </c>
      <c r="J40" s="38" t="s">
        <v>49</v>
      </c>
      <c r="O40" s="42">
        <f>I40*0.21</f>
        <v>0</v>
      </c>
      <c r="P40">
        <v>3</v>
      </c>
    </row>
    <row r="41">
      <c r="A41" s="35" t="s">
        <v>50</v>
      </c>
      <c r="B41" s="43"/>
      <c r="C41" s="44"/>
      <c r="D41" s="44"/>
      <c r="E41" s="50" t="s">
        <v>65</v>
      </c>
      <c r="F41" s="44"/>
      <c r="G41" s="44"/>
      <c r="H41" s="44"/>
      <c r="I41" s="44"/>
      <c r="J41" s="45"/>
    </row>
    <row r="42">
      <c r="A42" s="35" t="s">
        <v>52</v>
      </c>
      <c r="B42" s="43"/>
      <c r="C42" s="44"/>
      <c r="D42" s="44"/>
      <c r="E42" s="46" t="s">
        <v>501</v>
      </c>
      <c r="F42" s="44"/>
      <c r="G42" s="44"/>
      <c r="H42" s="44"/>
      <c r="I42" s="44"/>
      <c r="J42" s="45"/>
    </row>
    <row r="43" ht="105">
      <c r="A43" s="35" t="s">
        <v>54</v>
      </c>
      <c r="B43" s="43"/>
      <c r="C43" s="44"/>
      <c r="D43" s="44"/>
      <c r="E43" s="37" t="s">
        <v>502</v>
      </c>
      <c r="F43" s="44"/>
      <c r="G43" s="44"/>
      <c r="H43" s="44"/>
      <c r="I43" s="44"/>
      <c r="J43" s="45"/>
    </row>
    <row r="44" ht="30">
      <c r="A44" s="35" t="s">
        <v>44</v>
      </c>
      <c r="B44" s="35">
        <v>8</v>
      </c>
      <c r="C44" s="36" t="s">
        <v>503</v>
      </c>
      <c r="D44" s="35" t="s">
        <v>65</v>
      </c>
      <c r="E44" s="37" t="s">
        <v>504</v>
      </c>
      <c r="F44" s="38" t="s">
        <v>117</v>
      </c>
      <c r="G44" s="39">
        <v>14</v>
      </c>
      <c r="H44" s="40">
        <v>0</v>
      </c>
      <c r="I44" s="41">
        <f>ROUND(G44*H44,P4)</f>
        <v>0</v>
      </c>
      <c r="J44" s="38" t="s">
        <v>49</v>
      </c>
      <c r="O44" s="42">
        <f>I44*0.21</f>
        <v>0</v>
      </c>
      <c r="P44">
        <v>3</v>
      </c>
    </row>
    <row r="45">
      <c r="A45" s="35" t="s">
        <v>50</v>
      </c>
      <c r="B45" s="43"/>
      <c r="C45" s="44"/>
      <c r="D45" s="44"/>
      <c r="E45" s="50" t="s">
        <v>65</v>
      </c>
      <c r="F45" s="44"/>
      <c r="G45" s="44"/>
      <c r="H45" s="44"/>
      <c r="I45" s="44"/>
      <c r="J45" s="45"/>
    </row>
    <row r="46">
      <c r="A46" s="35" t="s">
        <v>52</v>
      </c>
      <c r="B46" s="43"/>
      <c r="C46" s="44"/>
      <c r="D46" s="44"/>
      <c r="E46" s="46" t="s">
        <v>505</v>
      </c>
      <c r="F46" s="44"/>
      <c r="G46" s="44"/>
      <c r="H46" s="44"/>
      <c r="I46" s="44"/>
      <c r="J46" s="45"/>
    </row>
    <row r="47">
      <c r="A47" s="35" t="s">
        <v>52</v>
      </c>
      <c r="B47" s="43"/>
      <c r="C47" s="44"/>
      <c r="D47" s="44"/>
      <c r="E47" s="46" t="s">
        <v>506</v>
      </c>
      <c r="F47" s="44"/>
      <c r="G47" s="44"/>
      <c r="H47" s="44"/>
      <c r="I47" s="44"/>
      <c r="J47" s="45"/>
    </row>
    <row r="48" ht="165">
      <c r="A48" s="35" t="s">
        <v>54</v>
      </c>
      <c r="B48" s="43"/>
      <c r="C48" s="44"/>
      <c r="D48" s="44"/>
      <c r="E48" s="37" t="s">
        <v>507</v>
      </c>
      <c r="F48" s="44"/>
      <c r="G48" s="44"/>
      <c r="H48" s="44"/>
      <c r="I48" s="44"/>
      <c r="J48" s="45"/>
    </row>
    <row r="49" ht="30">
      <c r="A49" s="35" t="s">
        <v>44</v>
      </c>
      <c r="B49" s="35">
        <v>9</v>
      </c>
      <c r="C49" s="36" t="s">
        <v>508</v>
      </c>
      <c r="D49" s="35" t="s">
        <v>65</v>
      </c>
      <c r="E49" s="37" t="s">
        <v>509</v>
      </c>
      <c r="F49" s="38" t="s">
        <v>117</v>
      </c>
      <c r="G49" s="39">
        <v>14</v>
      </c>
      <c r="H49" s="40">
        <v>0</v>
      </c>
      <c r="I49" s="41">
        <f>ROUND(G49*H49,P4)</f>
        <v>0</v>
      </c>
      <c r="J49" s="38" t="s">
        <v>49</v>
      </c>
      <c r="O49" s="42">
        <f>I49*0.21</f>
        <v>0</v>
      </c>
      <c r="P49">
        <v>3</v>
      </c>
    </row>
    <row r="50">
      <c r="A50" s="35" t="s">
        <v>50</v>
      </c>
      <c r="B50" s="43"/>
      <c r="C50" s="44"/>
      <c r="D50" s="44"/>
      <c r="E50" s="50" t="s">
        <v>65</v>
      </c>
      <c r="F50" s="44"/>
      <c r="G50" s="44"/>
      <c r="H50" s="44"/>
      <c r="I50" s="44"/>
      <c r="J50" s="45"/>
    </row>
    <row r="51">
      <c r="A51" s="35" t="s">
        <v>52</v>
      </c>
      <c r="B51" s="43"/>
      <c r="C51" s="44"/>
      <c r="D51" s="44"/>
      <c r="E51" s="46" t="s">
        <v>510</v>
      </c>
      <c r="F51" s="44"/>
      <c r="G51" s="44"/>
      <c r="H51" s="44"/>
      <c r="I51" s="44"/>
      <c r="J51" s="45"/>
    </row>
    <row r="52" ht="135">
      <c r="A52" s="35" t="s">
        <v>54</v>
      </c>
      <c r="B52" s="43"/>
      <c r="C52" s="44"/>
      <c r="D52" s="44"/>
      <c r="E52" s="37" t="s">
        <v>511</v>
      </c>
      <c r="F52" s="44"/>
      <c r="G52" s="44"/>
      <c r="H52" s="44"/>
      <c r="I52" s="44"/>
      <c r="J52" s="45"/>
    </row>
    <row r="53">
      <c r="A53" s="35" t="s">
        <v>44</v>
      </c>
      <c r="B53" s="35">
        <v>10</v>
      </c>
      <c r="C53" s="36" t="s">
        <v>512</v>
      </c>
      <c r="D53" s="35" t="s">
        <v>65</v>
      </c>
      <c r="E53" s="37" t="s">
        <v>513</v>
      </c>
      <c r="F53" s="38" t="s">
        <v>117</v>
      </c>
      <c r="G53" s="39">
        <v>40</v>
      </c>
      <c r="H53" s="40">
        <v>0</v>
      </c>
      <c r="I53" s="41">
        <f>ROUND(G53*H53,P4)</f>
        <v>0</v>
      </c>
      <c r="J53" s="38" t="s">
        <v>49</v>
      </c>
      <c r="O53" s="42">
        <f>I53*0.21</f>
        <v>0</v>
      </c>
      <c r="P53">
        <v>3</v>
      </c>
    </row>
    <row r="54">
      <c r="A54" s="35" t="s">
        <v>50</v>
      </c>
      <c r="B54" s="43"/>
      <c r="C54" s="44"/>
      <c r="D54" s="44"/>
      <c r="E54" s="50" t="s">
        <v>65</v>
      </c>
      <c r="F54" s="44"/>
      <c r="G54" s="44"/>
      <c r="H54" s="44"/>
      <c r="I54" s="44"/>
      <c r="J54" s="45"/>
    </row>
    <row r="55">
      <c r="A55" s="35" t="s">
        <v>52</v>
      </c>
      <c r="B55" s="43"/>
      <c r="C55" s="44"/>
      <c r="D55" s="44"/>
      <c r="E55" s="46" t="s">
        <v>514</v>
      </c>
      <c r="F55" s="44"/>
      <c r="G55" s="44"/>
      <c r="H55" s="44"/>
      <c r="I55" s="44"/>
      <c r="J55" s="45"/>
    </row>
    <row r="56" ht="150">
      <c r="A56" s="35" t="s">
        <v>54</v>
      </c>
      <c r="B56" s="43"/>
      <c r="C56" s="44"/>
      <c r="D56" s="44"/>
      <c r="E56" s="37" t="s">
        <v>515</v>
      </c>
      <c r="F56" s="44"/>
      <c r="G56" s="44"/>
      <c r="H56" s="44"/>
      <c r="I56" s="44"/>
      <c r="J56" s="45"/>
    </row>
    <row r="57">
      <c r="A57" s="35" t="s">
        <v>44</v>
      </c>
      <c r="B57" s="35">
        <v>11</v>
      </c>
      <c r="C57" s="36" t="s">
        <v>516</v>
      </c>
      <c r="D57" s="35" t="s">
        <v>65</v>
      </c>
      <c r="E57" s="37" t="s">
        <v>517</v>
      </c>
      <c r="F57" s="38" t="s">
        <v>117</v>
      </c>
      <c r="G57" s="39">
        <v>84</v>
      </c>
      <c r="H57" s="40">
        <v>0</v>
      </c>
      <c r="I57" s="41">
        <f>ROUND(G57*H57,P4)</f>
        <v>0</v>
      </c>
      <c r="J57" s="38" t="s">
        <v>49</v>
      </c>
      <c r="O57" s="42">
        <f>I57*0.21</f>
        <v>0</v>
      </c>
      <c r="P57">
        <v>3</v>
      </c>
    </row>
    <row r="58">
      <c r="A58" s="35" t="s">
        <v>50</v>
      </c>
      <c r="B58" s="43"/>
      <c r="C58" s="44"/>
      <c r="D58" s="44"/>
      <c r="E58" s="50" t="s">
        <v>65</v>
      </c>
      <c r="F58" s="44"/>
      <c r="G58" s="44"/>
      <c r="H58" s="44"/>
      <c r="I58" s="44"/>
      <c r="J58" s="45"/>
    </row>
    <row r="59">
      <c r="A59" s="35" t="s">
        <v>52</v>
      </c>
      <c r="B59" s="43"/>
      <c r="C59" s="44"/>
      <c r="D59" s="44"/>
      <c r="E59" s="46" t="s">
        <v>518</v>
      </c>
      <c r="F59" s="44"/>
      <c r="G59" s="44"/>
      <c r="H59" s="44"/>
      <c r="I59" s="44"/>
      <c r="J59" s="45"/>
    </row>
    <row r="60">
      <c r="A60" s="35" t="s">
        <v>52</v>
      </c>
      <c r="B60" s="43"/>
      <c r="C60" s="44"/>
      <c r="D60" s="44"/>
      <c r="E60" s="46" t="s">
        <v>519</v>
      </c>
      <c r="F60" s="44"/>
      <c r="G60" s="44"/>
      <c r="H60" s="44"/>
      <c r="I60" s="44"/>
      <c r="J60" s="45"/>
    </row>
    <row r="61">
      <c r="A61" s="35" t="s">
        <v>52</v>
      </c>
      <c r="B61" s="43"/>
      <c r="C61" s="44"/>
      <c r="D61" s="44"/>
      <c r="E61" s="46" t="s">
        <v>520</v>
      </c>
      <c r="F61" s="44"/>
      <c r="G61" s="44"/>
      <c r="H61" s="44"/>
      <c r="I61" s="44"/>
      <c r="J61" s="45"/>
    </row>
    <row r="62" ht="105">
      <c r="A62" s="35" t="s">
        <v>54</v>
      </c>
      <c r="B62" s="43"/>
      <c r="C62" s="44"/>
      <c r="D62" s="44"/>
      <c r="E62" s="37" t="s">
        <v>521</v>
      </c>
      <c r="F62" s="44"/>
      <c r="G62" s="44"/>
      <c r="H62" s="44"/>
      <c r="I62" s="44"/>
      <c r="J62" s="45"/>
    </row>
    <row r="63" ht="30">
      <c r="A63" s="35" t="s">
        <v>44</v>
      </c>
      <c r="B63" s="35">
        <v>12</v>
      </c>
      <c r="C63" s="36" t="s">
        <v>522</v>
      </c>
      <c r="D63" s="35" t="s">
        <v>65</v>
      </c>
      <c r="E63" s="37" t="s">
        <v>523</v>
      </c>
      <c r="F63" s="38" t="s">
        <v>73</v>
      </c>
      <c r="G63" s="39">
        <v>4</v>
      </c>
      <c r="H63" s="40">
        <v>0</v>
      </c>
      <c r="I63" s="41">
        <f>ROUND(G63*H63,P4)</f>
        <v>0</v>
      </c>
      <c r="J63" s="38" t="s">
        <v>49</v>
      </c>
      <c r="O63" s="42">
        <f>I63*0.21</f>
        <v>0</v>
      </c>
      <c r="P63">
        <v>3</v>
      </c>
    </row>
    <row r="64">
      <c r="A64" s="35" t="s">
        <v>50</v>
      </c>
      <c r="B64" s="43"/>
      <c r="C64" s="44"/>
      <c r="D64" s="44"/>
      <c r="E64" s="50" t="s">
        <v>65</v>
      </c>
      <c r="F64" s="44"/>
      <c r="G64" s="44"/>
      <c r="H64" s="44"/>
      <c r="I64" s="44"/>
      <c r="J64" s="45"/>
    </row>
    <row r="65" ht="30">
      <c r="A65" s="35" t="s">
        <v>52</v>
      </c>
      <c r="B65" s="43"/>
      <c r="C65" s="44"/>
      <c r="D65" s="44"/>
      <c r="E65" s="46" t="s">
        <v>524</v>
      </c>
      <c r="F65" s="44"/>
      <c r="G65" s="44"/>
      <c r="H65" s="44"/>
      <c r="I65" s="44"/>
      <c r="J65" s="45"/>
    </row>
    <row r="66">
      <c r="A66" s="35" t="s">
        <v>52</v>
      </c>
      <c r="B66" s="43"/>
      <c r="C66" s="44"/>
      <c r="D66" s="44"/>
      <c r="E66" s="46" t="s">
        <v>525</v>
      </c>
      <c r="F66" s="44"/>
      <c r="G66" s="44"/>
      <c r="H66" s="44"/>
      <c r="I66" s="44"/>
      <c r="J66" s="45"/>
    </row>
    <row r="67" ht="120">
      <c r="A67" s="35" t="s">
        <v>54</v>
      </c>
      <c r="B67" s="43"/>
      <c r="C67" s="44"/>
      <c r="D67" s="44"/>
      <c r="E67" s="37" t="s">
        <v>526</v>
      </c>
      <c r="F67" s="44"/>
      <c r="G67" s="44"/>
      <c r="H67" s="44"/>
      <c r="I67" s="44"/>
      <c r="J67" s="45"/>
    </row>
    <row r="68" ht="30">
      <c r="A68" s="35" t="s">
        <v>44</v>
      </c>
      <c r="B68" s="35">
        <v>13</v>
      </c>
      <c r="C68" s="36" t="s">
        <v>527</v>
      </c>
      <c r="D68" s="35" t="s">
        <v>65</v>
      </c>
      <c r="E68" s="37" t="s">
        <v>528</v>
      </c>
      <c r="F68" s="38" t="s">
        <v>117</v>
      </c>
      <c r="G68" s="39">
        <v>84</v>
      </c>
      <c r="H68" s="40">
        <v>0</v>
      </c>
      <c r="I68" s="41">
        <f>ROUND(G68*H68,P4)</f>
        <v>0</v>
      </c>
      <c r="J68" s="38" t="s">
        <v>49</v>
      </c>
      <c r="O68" s="42">
        <f>I68*0.21</f>
        <v>0</v>
      </c>
      <c r="P68">
        <v>3</v>
      </c>
    </row>
    <row r="69">
      <c r="A69" s="35" t="s">
        <v>50</v>
      </c>
      <c r="B69" s="43"/>
      <c r="C69" s="44"/>
      <c r="D69" s="44"/>
      <c r="E69" s="50" t="s">
        <v>65</v>
      </c>
      <c r="F69" s="44"/>
      <c r="G69" s="44"/>
      <c r="H69" s="44"/>
      <c r="I69" s="44"/>
      <c r="J69" s="45"/>
    </row>
    <row r="70">
      <c r="A70" s="35" t="s">
        <v>52</v>
      </c>
      <c r="B70" s="43"/>
      <c r="C70" s="44"/>
      <c r="D70" s="44"/>
      <c r="E70" s="46" t="s">
        <v>529</v>
      </c>
      <c r="F70" s="44"/>
      <c r="G70" s="44"/>
      <c r="H70" s="44"/>
      <c r="I70" s="44"/>
      <c r="J70" s="45"/>
    </row>
    <row r="71">
      <c r="A71" s="35" t="s">
        <v>52</v>
      </c>
      <c r="B71" s="43"/>
      <c r="C71" s="44"/>
      <c r="D71" s="44"/>
      <c r="E71" s="46" t="s">
        <v>530</v>
      </c>
      <c r="F71" s="44"/>
      <c r="G71" s="44"/>
      <c r="H71" s="44"/>
      <c r="I71" s="44"/>
      <c r="J71" s="45"/>
    </row>
    <row r="72">
      <c r="A72" s="35" t="s">
        <v>52</v>
      </c>
      <c r="B72" s="43"/>
      <c r="C72" s="44"/>
      <c r="D72" s="44"/>
      <c r="E72" s="46" t="s">
        <v>520</v>
      </c>
      <c r="F72" s="44"/>
      <c r="G72" s="44"/>
      <c r="H72" s="44"/>
      <c r="I72" s="44"/>
      <c r="J72" s="45"/>
    </row>
    <row r="73" ht="105">
      <c r="A73" s="35" t="s">
        <v>54</v>
      </c>
      <c r="B73" s="43"/>
      <c r="C73" s="44"/>
      <c r="D73" s="44"/>
      <c r="E73" s="37" t="s">
        <v>521</v>
      </c>
      <c r="F73" s="44"/>
      <c r="G73" s="44"/>
      <c r="H73" s="44"/>
      <c r="I73" s="44"/>
      <c r="J73" s="45"/>
    </row>
    <row r="74" ht="30">
      <c r="A74" s="35" t="s">
        <v>44</v>
      </c>
      <c r="B74" s="35">
        <v>14</v>
      </c>
      <c r="C74" s="36" t="s">
        <v>531</v>
      </c>
      <c r="D74" s="35" t="s">
        <v>65</v>
      </c>
      <c r="E74" s="37" t="s">
        <v>532</v>
      </c>
      <c r="F74" s="38" t="s">
        <v>73</v>
      </c>
      <c r="G74" s="39">
        <v>4</v>
      </c>
      <c r="H74" s="40">
        <v>0</v>
      </c>
      <c r="I74" s="41">
        <f>ROUND(G74*H74,P4)</f>
        <v>0</v>
      </c>
      <c r="J74" s="38" t="s">
        <v>49</v>
      </c>
      <c r="O74" s="42">
        <f>I74*0.21</f>
        <v>0</v>
      </c>
      <c r="P74">
        <v>3</v>
      </c>
    </row>
    <row r="75">
      <c r="A75" s="35" t="s">
        <v>50</v>
      </c>
      <c r="B75" s="43"/>
      <c r="C75" s="44"/>
      <c r="D75" s="44"/>
      <c r="E75" s="50" t="s">
        <v>65</v>
      </c>
      <c r="F75" s="44"/>
      <c r="G75" s="44"/>
      <c r="H75" s="44"/>
      <c r="I75" s="44"/>
      <c r="J75" s="45"/>
    </row>
    <row r="76" ht="30">
      <c r="A76" s="35" t="s">
        <v>52</v>
      </c>
      <c r="B76" s="43"/>
      <c r="C76" s="44"/>
      <c r="D76" s="44"/>
      <c r="E76" s="46" t="s">
        <v>533</v>
      </c>
      <c r="F76" s="44"/>
      <c r="G76" s="44"/>
      <c r="H76" s="44"/>
      <c r="I76" s="44"/>
      <c r="J76" s="45"/>
    </row>
    <row r="77">
      <c r="A77" s="35" t="s">
        <v>52</v>
      </c>
      <c r="B77" s="43"/>
      <c r="C77" s="44"/>
      <c r="D77" s="44"/>
      <c r="E77" s="46" t="s">
        <v>534</v>
      </c>
      <c r="F77" s="44"/>
      <c r="G77" s="44"/>
      <c r="H77" s="44"/>
      <c r="I77" s="44"/>
      <c r="J77" s="45"/>
    </row>
    <row r="78" ht="120">
      <c r="A78" s="35" t="s">
        <v>54</v>
      </c>
      <c r="B78" s="43"/>
      <c r="C78" s="44"/>
      <c r="D78" s="44"/>
      <c r="E78" s="37" t="s">
        <v>526</v>
      </c>
      <c r="F78" s="44"/>
      <c r="G78" s="44"/>
      <c r="H78" s="44"/>
      <c r="I78" s="44"/>
      <c r="J78" s="45"/>
    </row>
    <row r="79">
      <c r="A79" s="35" t="s">
        <v>44</v>
      </c>
      <c r="B79" s="35">
        <v>15</v>
      </c>
      <c r="C79" s="36" t="s">
        <v>535</v>
      </c>
      <c r="D79" s="35" t="s">
        <v>65</v>
      </c>
      <c r="E79" s="37" t="s">
        <v>536</v>
      </c>
      <c r="F79" s="38" t="s">
        <v>117</v>
      </c>
      <c r="G79" s="39">
        <v>32</v>
      </c>
      <c r="H79" s="40">
        <v>0</v>
      </c>
      <c r="I79" s="41">
        <f>ROUND(G79*H79,P4)</f>
        <v>0</v>
      </c>
      <c r="J79" s="38" t="s">
        <v>49</v>
      </c>
      <c r="O79" s="42">
        <f>I79*0.21</f>
        <v>0</v>
      </c>
      <c r="P79">
        <v>3</v>
      </c>
    </row>
    <row r="80">
      <c r="A80" s="35" t="s">
        <v>50</v>
      </c>
      <c r="B80" s="43"/>
      <c r="C80" s="44"/>
      <c r="D80" s="44"/>
      <c r="E80" s="50"/>
      <c r="F80" s="44"/>
      <c r="G80" s="44"/>
      <c r="H80" s="44"/>
      <c r="I80" s="44"/>
      <c r="J80" s="45"/>
    </row>
    <row r="81">
      <c r="A81" s="35" t="s">
        <v>52</v>
      </c>
      <c r="B81" s="43"/>
      <c r="C81" s="44"/>
      <c r="D81" s="44"/>
      <c r="E81" s="46" t="s">
        <v>537</v>
      </c>
      <c r="F81" s="44"/>
      <c r="G81" s="44"/>
      <c r="H81" s="44"/>
      <c r="I81" s="44"/>
      <c r="J81" s="45"/>
    </row>
    <row r="82" ht="135">
      <c r="A82" s="35" t="s">
        <v>54</v>
      </c>
      <c r="B82" s="43"/>
      <c r="C82" s="44"/>
      <c r="D82" s="44"/>
      <c r="E82" s="37" t="s">
        <v>538</v>
      </c>
      <c r="F82" s="44"/>
      <c r="G82" s="44"/>
      <c r="H82" s="44"/>
      <c r="I82" s="44"/>
      <c r="J82" s="45"/>
    </row>
    <row r="83">
      <c r="A83" s="35" t="s">
        <v>44</v>
      </c>
      <c r="B83" s="35">
        <v>16</v>
      </c>
      <c r="C83" s="36" t="s">
        <v>539</v>
      </c>
      <c r="D83" s="35" t="s">
        <v>65</v>
      </c>
      <c r="E83" s="37" t="s">
        <v>540</v>
      </c>
      <c r="F83" s="38" t="s">
        <v>117</v>
      </c>
      <c r="G83" s="39">
        <v>36</v>
      </c>
      <c r="H83" s="40">
        <v>0</v>
      </c>
      <c r="I83" s="41">
        <f>ROUND(G83*H83,P4)</f>
        <v>0</v>
      </c>
      <c r="J83" s="38" t="s">
        <v>49</v>
      </c>
      <c r="O83" s="42">
        <f>I83*0.21</f>
        <v>0</v>
      </c>
      <c r="P83">
        <v>3</v>
      </c>
    </row>
    <row r="84">
      <c r="A84" s="35" t="s">
        <v>50</v>
      </c>
      <c r="B84" s="43"/>
      <c r="C84" s="44"/>
      <c r="D84" s="44"/>
      <c r="E84" s="50" t="s">
        <v>65</v>
      </c>
      <c r="F84" s="44"/>
      <c r="G84" s="44"/>
      <c r="H84" s="44"/>
      <c r="I84" s="44"/>
      <c r="J84" s="45"/>
    </row>
    <row r="85">
      <c r="A85" s="35" t="s">
        <v>52</v>
      </c>
      <c r="B85" s="43"/>
      <c r="C85" s="44"/>
      <c r="D85" s="44"/>
      <c r="E85" s="46" t="s">
        <v>541</v>
      </c>
      <c r="F85" s="44"/>
      <c r="G85" s="44"/>
      <c r="H85" s="44"/>
      <c r="I85" s="44"/>
      <c r="J85" s="45"/>
    </row>
    <row r="86" ht="135">
      <c r="A86" s="35" t="s">
        <v>54</v>
      </c>
      <c r="B86" s="43"/>
      <c r="C86" s="44"/>
      <c r="D86" s="44"/>
      <c r="E86" s="37" t="s">
        <v>538</v>
      </c>
      <c r="F86" s="44"/>
      <c r="G86" s="44"/>
      <c r="H86" s="44"/>
      <c r="I86" s="44"/>
      <c r="J86" s="45"/>
    </row>
    <row r="87" ht="30">
      <c r="A87" s="35" t="s">
        <v>44</v>
      </c>
      <c r="B87" s="35">
        <v>17</v>
      </c>
      <c r="C87" s="36" t="s">
        <v>542</v>
      </c>
      <c r="D87" s="35" t="s">
        <v>65</v>
      </c>
      <c r="E87" s="37" t="s">
        <v>543</v>
      </c>
      <c r="F87" s="38" t="s">
        <v>73</v>
      </c>
      <c r="G87" s="39">
        <v>1</v>
      </c>
      <c r="H87" s="40">
        <v>0</v>
      </c>
      <c r="I87" s="41">
        <f>ROUND(G87*H87,P4)</f>
        <v>0</v>
      </c>
      <c r="J87" s="38" t="s">
        <v>49</v>
      </c>
      <c r="O87" s="42">
        <f>I87*0.21</f>
        <v>0</v>
      </c>
      <c r="P87">
        <v>3</v>
      </c>
    </row>
    <row r="88">
      <c r="A88" s="35" t="s">
        <v>50</v>
      </c>
      <c r="B88" s="43"/>
      <c r="C88" s="44"/>
      <c r="D88" s="44"/>
      <c r="E88" s="37" t="s">
        <v>544</v>
      </c>
      <c r="F88" s="44"/>
      <c r="G88" s="44"/>
      <c r="H88" s="44"/>
      <c r="I88" s="44"/>
      <c r="J88" s="45"/>
    </row>
    <row r="89" ht="135">
      <c r="A89" s="35" t="s">
        <v>54</v>
      </c>
      <c r="B89" s="43"/>
      <c r="C89" s="44"/>
      <c r="D89" s="44"/>
      <c r="E89" s="37" t="s">
        <v>545</v>
      </c>
      <c r="F89" s="44"/>
      <c r="G89" s="44"/>
      <c r="H89" s="44"/>
      <c r="I89" s="44"/>
      <c r="J89" s="45"/>
    </row>
    <row r="90">
      <c r="A90" s="29" t="s">
        <v>41</v>
      </c>
      <c r="B90" s="30"/>
      <c r="C90" s="31" t="s">
        <v>431</v>
      </c>
      <c r="D90" s="32"/>
      <c r="E90" s="29" t="s">
        <v>432</v>
      </c>
      <c r="F90" s="32"/>
      <c r="G90" s="32"/>
      <c r="H90" s="32"/>
      <c r="I90" s="33">
        <f>SUMIFS(I91:I95,A91:A95,"P")</f>
        <v>0</v>
      </c>
      <c r="J90" s="34"/>
    </row>
    <row r="91">
      <c r="A91" s="35" t="s">
        <v>44</v>
      </c>
      <c r="B91" s="35">
        <v>18</v>
      </c>
      <c r="C91" s="36" t="s">
        <v>546</v>
      </c>
      <c r="D91" s="35" t="s">
        <v>65</v>
      </c>
      <c r="E91" s="37" t="s">
        <v>547</v>
      </c>
      <c r="F91" s="38" t="s">
        <v>117</v>
      </c>
      <c r="G91" s="39">
        <v>32</v>
      </c>
      <c r="H91" s="40">
        <v>0</v>
      </c>
      <c r="I91" s="41">
        <f>ROUND(G91*H91,P4)</f>
        <v>0</v>
      </c>
      <c r="J91" s="38" t="s">
        <v>49</v>
      </c>
      <c r="O91" s="42">
        <f>I91*0.21</f>
        <v>0</v>
      </c>
      <c r="P91">
        <v>3</v>
      </c>
    </row>
    <row r="92">
      <c r="A92" s="35" t="s">
        <v>50</v>
      </c>
      <c r="B92" s="43"/>
      <c r="C92" s="44"/>
      <c r="D92" s="44"/>
      <c r="E92" s="50" t="s">
        <v>65</v>
      </c>
      <c r="F92" s="44"/>
      <c r="G92" s="44"/>
      <c r="H92" s="44"/>
      <c r="I92" s="44"/>
      <c r="J92" s="45"/>
    </row>
    <row r="93">
      <c r="A93" s="35" t="s">
        <v>52</v>
      </c>
      <c r="B93" s="43"/>
      <c r="C93" s="44"/>
      <c r="D93" s="44"/>
      <c r="E93" s="46" t="s">
        <v>548</v>
      </c>
      <c r="F93" s="44"/>
      <c r="G93" s="44"/>
      <c r="H93" s="44"/>
      <c r="I93" s="44"/>
      <c r="J93" s="45"/>
    </row>
    <row r="94">
      <c r="A94" s="35" t="s">
        <v>52</v>
      </c>
      <c r="B94" s="43"/>
      <c r="C94" s="44"/>
      <c r="D94" s="44"/>
      <c r="E94" s="46" t="s">
        <v>549</v>
      </c>
      <c r="F94" s="44"/>
      <c r="G94" s="44"/>
      <c r="H94" s="44"/>
      <c r="I94" s="44"/>
      <c r="J94" s="45"/>
    </row>
    <row r="95" ht="315">
      <c r="A95" s="35" t="s">
        <v>54</v>
      </c>
      <c r="B95" s="47"/>
      <c r="C95" s="48"/>
      <c r="D95" s="48"/>
      <c r="E95" s="37" t="s">
        <v>443</v>
      </c>
      <c r="F95" s="48"/>
      <c r="G95" s="48"/>
      <c r="H95" s="48"/>
      <c r="I95" s="48"/>
      <c r="J95" s="49"/>
    </row>
  </sheetData>
  <sheetProtection sheet="1" objects="1" scenarios="1" spinCount="100000" saltValue="TVgw/A2aXtseSKrYpvtvk1XS4ti7k+NNvbqhM1nvl4Qt1lQph9xyo1Y0uo4FSQPucOnoU7tUCUety0TCBE/zUQ==" hashValue="MMF92BAWBCJIL/PXGffyT8IipKqqBLXFODBkz9UwR19/hwDykKh8cU1RLaqtyRF3eDQhAlq3CDcK3FmHeBPoqQ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23</v>
      </c>
      <c r="F2" s="15"/>
      <c r="G2" s="15"/>
      <c r="H2" s="15"/>
      <c r="I2" s="15"/>
      <c r="J2" s="17"/>
    </row>
    <row r="3">
      <c r="A3" s="3" t="s">
        <v>24</v>
      </c>
      <c r="B3" s="18" t="s">
        <v>25</v>
      </c>
      <c r="C3" s="19" t="s">
        <v>26</v>
      </c>
      <c r="D3" s="20"/>
      <c r="E3" s="21" t="s">
        <v>27</v>
      </c>
      <c r="F3" s="15"/>
      <c r="G3" s="15"/>
      <c r="H3" s="22" t="s">
        <v>21</v>
      </c>
      <c r="I3" s="23">
        <f>SUMIFS(I8:I38,A8:A38,"SD")</f>
        <v>0</v>
      </c>
      <c r="J3" s="17"/>
      <c r="O3">
        <v>0</v>
      </c>
      <c r="P3">
        <v>2</v>
      </c>
    </row>
    <row r="4">
      <c r="A4" s="3" t="s">
        <v>28</v>
      </c>
      <c r="B4" s="18" t="s">
        <v>29</v>
      </c>
      <c r="C4" s="19" t="s">
        <v>21</v>
      </c>
      <c r="D4" s="20"/>
      <c r="E4" s="21" t="s">
        <v>22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30</v>
      </c>
      <c r="B5" s="25" t="s">
        <v>31</v>
      </c>
      <c r="C5" s="7" t="s">
        <v>32</v>
      </c>
      <c r="D5" s="7" t="s">
        <v>33</v>
      </c>
      <c r="E5" s="7" t="s">
        <v>34</v>
      </c>
      <c r="F5" s="7" t="s">
        <v>35</v>
      </c>
      <c r="G5" s="7" t="s">
        <v>36</v>
      </c>
      <c r="H5" s="7" t="s">
        <v>37</v>
      </c>
      <c r="I5" s="7"/>
      <c r="J5" s="26" t="s">
        <v>38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39</v>
      </c>
      <c r="I6" s="7" t="s">
        <v>40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41</v>
      </c>
      <c r="B8" s="30"/>
      <c r="C8" s="31" t="s">
        <v>42</v>
      </c>
      <c r="D8" s="32"/>
      <c r="E8" s="29" t="s">
        <v>43</v>
      </c>
      <c r="F8" s="32"/>
      <c r="G8" s="32"/>
      <c r="H8" s="32"/>
      <c r="I8" s="33">
        <f>SUMIFS(I9:I38,A9:A38,"P")</f>
        <v>0</v>
      </c>
      <c r="J8" s="34"/>
    </row>
    <row r="9">
      <c r="A9" s="35" t="s">
        <v>44</v>
      </c>
      <c r="B9" s="35">
        <v>1</v>
      </c>
      <c r="C9" s="36" t="s">
        <v>550</v>
      </c>
      <c r="D9" s="35" t="s">
        <v>65</v>
      </c>
      <c r="E9" s="37" t="s">
        <v>551</v>
      </c>
      <c r="F9" s="38" t="s">
        <v>268</v>
      </c>
      <c r="G9" s="39">
        <v>1</v>
      </c>
      <c r="H9" s="40">
        <v>0</v>
      </c>
      <c r="I9" s="41">
        <f>ROUND(G9*H9,P4)</f>
        <v>0</v>
      </c>
      <c r="J9" s="38" t="s">
        <v>49</v>
      </c>
      <c r="O9" s="42">
        <f>I9*0.21</f>
        <v>0</v>
      </c>
      <c r="P9">
        <v>3</v>
      </c>
    </row>
    <row r="10" ht="30">
      <c r="A10" s="35" t="s">
        <v>50</v>
      </c>
      <c r="B10" s="43"/>
      <c r="C10" s="44"/>
      <c r="D10" s="44"/>
      <c r="E10" s="37" t="s">
        <v>552</v>
      </c>
      <c r="F10" s="44"/>
      <c r="G10" s="44"/>
      <c r="H10" s="44"/>
      <c r="I10" s="44"/>
      <c r="J10" s="45"/>
    </row>
    <row r="11" ht="30">
      <c r="A11" s="35" t="s">
        <v>54</v>
      </c>
      <c r="B11" s="43"/>
      <c r="C11" s="44"/>
      <c r="D11" s="44"/>
      <c r="E11" s="37" t="s">
        <v>553</v>
      </c>
      <c r="F11" s="44"/>
      <c r="G11" s="44"/>
      <c r="H11" s="44"/>
      <c r="I11" s="44"/>
      <c r="J11" s="45"/>
    </row>
    <row r="12">
      <c r="A12" s="35" t="s">
        <v>44</v>
      </c>
      <c r="B12" s="35">
        <v>2</v>
      </c>
      <c r="C12" s="36" t="s">
        <v>554</v>
      </c>
      <c r="D12" s="35" t="s">
        <v>65</v>
      </c>
      <c r="E12" s="37" t="s">
        <v>555</v>
      </c>
      <c r="F12" s="38" t="s">
        <v>268</v>
      </c>
      <c r="G12" s="39">
        <v>1</v>
      </c>
      <c r="H12" s="40">
        <v>0</v>
      </c>
      <c r="I12" s="41">
        <f>ROUND(G12*H12,P4)</f>
        <v>0</v>
      </c>
      <c r="J12" s="38" t="s">
        <v>49</v>
      </c>
      <c r="O12" s="42">
        <f>I12*0.21</f>
        <v>0</v>
      </c>
      <c r="P12">
        <v>3</v>
      </c>
    </row>
    <row r="13">
      <c r="A13" s="35" t="s">
        <v>50</v>
      </c>
      <c r="B13" s="43"/>
      <c r="C13" s="44"/>
      <c r="D13" s="44"/>
      <c r="E13" s="37" t="s">
        <v>556</v>
      </c>
      <c r="F13" s="44"/>
      <c r="G13" s="44"/>
      <c r="H13" s="44"/>
      <c r="I13" s="44"/>
      <c r="J13" s="45"/>
    </row>
    <row r="14" ht="60">
      <c r="A14" s="35" t="s">
        <v>54</v>
      </c>
      <c r="B14" s="43"/>
      <c r="C14" s="44"/>
      <c r="D14" s="44"/>
      <c r="E14" s="37" t="s">
        <v>557</v>
      </c>
      <c r="F14" s="44"/>
      <c r="G14" s="44"/>
      <c r="H14" s="44"/>
      <c r="I14" s="44"/>
      <c r="J14" s="45"/>
    </row>
    <row r="15">
      <c r="A15" s="35" t="s">
        <v>44</v>
      </c>
      <c r="B15" s="35">
        <v>3</v>
      </c>
      <c r="C15" s="36" t="s">
        <v>558</v>
      </c>
      <c r="D15" s="35" t="s">
        <v>65</v>
      </c>
      <c r="E15" s="37" t="s">
        <v>559</v>
      </c>
      <c r="F15" s="38" t="s">
        <v>73</v>
      </c>
      <c r="G15" s="39">
        <v>1</v>
      </c>
      <c r="H15" s="40">
        <v>0</v>
      </c>
      <c r="I15" s="41">
        <f>ROUND(G15*H15,P4)</f>
        <v>0</v>
      </c>
      <c r="J15" s="38" t="s">
        <v>49</v>
      </c>
      <c r="O15" s="42">
        <f>I15*0.21</f>
        <v>0</v>
      </c>
      <c r="P15">
        <v>3</v>
      </c>
    </row>
    <row r="16">
      <c r="A16" s="35" t="s">
        <v>50</v>
      </c>
      <c r="B16" s="43"/>
      <c r="C16" s="44"/>
      <c r="D16" s="44"/>
      <c r="E16" s="37" t="s">
        <v>560</v>
      </c>
      <c r="F16" s="44"/>
      <c r="G16" s="44"/>
      <c r="H16" s="44"/>
      <c r="I16" s="44"/>
      <c r="J16" s="45"/>
    </row>
    <row r="17" ht="30">
      <c r="A17" s="35" t="s">
        <v>54</v>
      </c>
      <c r="B17" s="43"/>
      <c r="C17" s="44"/>
      <c r="D17" s="44"/>
      <c r="E17" s="37" t="s">
        <v>553</v>
      </c>
      <c r="F17" s="44"/>
      <c r="G17" s="44"/>
      <c r="H17" s="44"/>
      <c r="I17" s="44"/>
      <c r="J17" s="45"/>
    </row>
    <row r="18">
      <c r="A18" s="35" t="s">
        <v>44</v>
      </c>
      <c r="B18" s="35">
        <v>4</v>
      </c>
      <c r="C18" s="36" t="s">
        <v>561</v>
      </c>
      <c r="D18" s="35" t="s">
        <v>65</v>
      </c>
      <c r="E18" s="37" t="s">
        <v>562</v>
      </c>
      <c r="F18" s="38" t="s">
        <v>73</v>
      </c>
      <c r="G18" s="39">
        <v>1</v>
      </c>
      <c r="H18" s="40">
        <v>0</v>
      </c>
      <c r="I18" s="41">
        <f>ROUND(G18*H18,P4)</f>
        <v>0</v>
      </c>
      <c r="J18" s="38" t="s">
        <v>49</v>
      </c>
      <c r="O18" s="42">
        <f>I18*0.21</f>
        <v>0</v>
      </c>
      <c r="P18">
        <v>3</v>
      </c>
    </row>
    <row r="19">
      <c r="A19" s="35" t="s">
        <v>50</v>
      </c>
      <c r="B19" s="43"/>
      <c r="C19" s="44"/>
      <c r="D19" s="44"/>
      <c r="E19" s="50" t="s">
        <v>65</v>
      </c>
      <c r="F19" s="44"/>
      <c r="G19" s="44"/>
      <c r="H19" s="44"/>
      <c r="I19" s="44"/>
      <c r="J19" s="45"/>
    </row>
    <row r="20" ht="30">
      <c r="A20" s="35" t="s">
        <v>54</v>
      </c>
      <c r="B20" s="43"/>
      <c r="C20" s="44"/>
      <c r="D20" s="44"/>
      <c r="E20" s="37" t="s">
        <v>553</v>
      </c>
      <c r="F20" s="44"/>
      <c r="G20" s="44"/>
      <c r="H20" s="44"/>
      <c r="I20" s="44"/>
      <c r="J20" s="45"/>
    </row>
    <row r="21">
      <c r="A21" s="35" t="s">
        <v>44</v>
      </c>
      <c r="B21" s="35">
        <v>5</v>
      </c>
      <c r="C21" s="36" t="s">
        <v>563</v>
      </c>
      <c r="D21" s="35" t="s">
        <v>65</v>
      </c>
      <c r="E21" s="37" t="s">
        <v>564</v>
      </c>
      <c r="F21" s="38" t="s">
        <v>268</v>
      </c>
      <c r="G21" s="39">
        <v>1</v>
      </c>
      <c r="H21" s="40">
        <v>0</v>
      </c>
      <c r="I21" s="41">
        <f>ROUND(G21*H21,P4)</f>
        <v>0</v>
      </c>
      <c r="J21" s="38" t="s">
        <v>49</v>
      </c>
      <c r="O21" s="42">
        <f>I21*0.21</f>
        <v>0</v>
      </c>
      <c r="P21">
        <v>3</v>
      </c>
    </row>
    <row r="22">
      <c r="A22" s="35" t="s">
        <v>50</v>
      </c>
      <c r="B22" s="43"/>
      <c r="C22" s="44"/>
      <c r="D22" s="44"/>
      <c r="E22" s="50" t="s">
        <v>65</v>
      </c>
      <c r="F22" s="44"/>
      <c r="G22" s="44"/>
      <c r="H22" s="44"/>
      <c r="I22" s="44"/>
      <c r="J22" s="45"/>
    </row>
    <row r="23" ht="30">
      <c r="A23" s="35" t="s">
        <v>54</v>
      </c>
      <c r="B23" s="43"/>
      <c r="C23" s="44"/>
      <c r="D23" s="44"/>
      <c r="E23" s="37" t="s">
        <v>553</v>
      </c>
      <c r="F23" s="44"/>
      <c r="G23" s="44"/>
      <c r="H23" s="44"/>
      <c r="I23" s="44"/>
      <c r="J23" s="45"/>
    </row>
    <row r="24">
      <c r="A24" s="35" t="s">
        <v>44</v>
      </c>
      <c r="B24" s="35">
        <v>6</v>
      </c>
      <c r="C24" s="36" t="s">
        <v>565</v>
      </c>
      <c r="D24" s="35" t="s">
        <v>65</v>
      </c>
      <c r="E24" s="37" t="s">
        <v>566</v>
      </c>
      <c r="F24" s="38" t="s">
        <v>268</v>
      </c>
      <c r="G24" s="39">
        <v>1</v>
      </c>
      <c r="H24" s="40">
        <v>0</v>
      </c>
      <c r="I24" s="41">
        <f>ROUND(G24*H24,P4)</f>
        <v>0</v>
      </c>
      <c r="J24" s="38" t="s">
        <v>49</v>
      </c>
      <c r="O24" s="42">
        <f>I24*0.21</f>
        <v>0</v>
      </c>
      <c r="P24">
        <v>3</v>
      </c>
    </row>
    <row r="25">
      <c r="A25" s="35" t="s">
        <v>50</v>
      </c>
      <c r="B25" s="43"/>
      <c r="C25" s="44"/>
      <c r="D25" s="44"/>
      <c r="E25" s="37" t="s">
        <v>567</v>
      </c>
      <c r="F25" s="44"/>
      <c r="G25" s="44"/>
      <c r="H25" s="44"/>
      <c r="I25" s="44"/>
      <c r="J25" s="45"/>
    </row>
    <row r="26" ht="30">
      <c r="A26" s="35" t="s">
        <v>54</v>
      </c>
      <c r="B26" s="43"/>
      <c r="C26" s="44"/>
      <c r="D26" s="44"/>
      <c r="E26" s="37" t="s">
        <v>553</v>
      </c>
      <c r="F26" s="44"/>
      <c r="G26" s="44"/>
      <c r="H26" s="44"/>
      <c r="I26" s="44"/>
      <c r="J26" s="45"/>
    </row>
    <row r="27">
      <c r="A27" s="35" t="s">
        <v>44</v>
      </c>
      <c r="B27" s="35">
        <v>7</v>
      </c>
      <c r="C27" s="36" t="s">
        <v>568</v>
      </c>
      <c r="D27" s="35" t="s">
        <v>65</v>
      </c>
      <c r="E27" s="37" t="s">
        <v>569</v>
      </c>
      <c r="F27" s="38" t="s">
        <v>268</v>
      </c>
      <c r="G27" s="39">
        <v>1</v>
      </c>
      <c r="H27" s="40">
        <v>0</v>
      </c>
      <c r="I27" s="41">
        <f>ROUND(G27*H27,P4)</f>
        <v>0</v>
      </c>
      <c r="J27" s="38" t="s">
        <v>49</v>
      </c>
      <c r="O27" s="42">
        <f>I27*0.21</f>
        <v>0</v>
      </c>
      <c r="P27">
        <v>3</v>
      </c>
    </row>
    <row r="28" ht="75">
      <c r="A28" s="35" t="s">
        <v>50</v>
      </c>
      <c r="B28" s="43"/>
      <c r="C28" s="44"/>
      <c r="D28" s="44"/>
      <c r="E28" s="37" t="s">
        <v>570</v>
      </c>
      <c r="F28" s="44"/>
      <c r="G28" s="44"/>
      <c r="H28" s="44"/>
      <c r="I28" s="44"/>
      <c r="J28" s="45"/>
    </row>
    <row r="29" ht="105">
      <c r="A29" s="35" t="s">
        <v>54</v>
      </c>
      <c r="B29" s="43"/>
      <c r="C29" s="44"/>
      <c r="D29" s="44"/>
      <c r="E29" s="37" t="s">
        <v>571</v>
      </c>
      <c r="F29" s="44"/>
      <c r="G29" s="44"/>
      <c r="H29" s="44"/>
      <c r="I29" s="44"/>
      <c r="J29" s="45"/>
    </row>
    <row r="30">
      <c r="A30" s="35" t="s">
        <v>44</v>
      </c>
      <c r="B30" s="35">
        <v>8</v>
      </c>
      <c r="C30" s="36" t="s">
        <v>572</v>
      </c>
      <c r="D30" s="35" t="s">
        <v>65</v>
      </c>
      <c r="E30" s="37" t="s">
        <v>573</v>
      </c>
      <c r="F30" s="38" t="s">
        <v>268</v>
      </c>
      <c r="G30" s="39">
        <v>1</v>
      </c>
      <c r="H30" s="40">
        <v>0</v>
      </c>
      <c r="I30" s="41">
        <f>ROUND(G30*H30,P4)</f>
        <v>0</v>
      </c>
      <c r="J30" s="38" t="s">
        <v>49</v>
      </c>
      <c r="O30" s="42">
        <f>I30*0.21</f>
        <v>0</v>
      </c>
      <c r="P30">
        <v>3</v>
      </c>
    </row>
    <row r="31">
      <c r="A31" s="35" t="s">
        <v>50</v>
      </c>
      <c r="B31" s="43"/>
      <c r="C31" s="44"/>
      <c r="D31" s="44"/>
      <c r="E31" s="37" t="s">
        <v>574</v>
      </c>
      <c r="F31" s="44"/>
      <c r="G31" s="44"/>
      <c r="H31" s="44"/>
      <c r="I31" s="44"/>
      <c r="J31" s="45"/>
    </row>
    <row r="32" ht="75">
      <c r="A32" s="35" t="s">
        <v>54</v>
      </c>
      <c r="B32" s="43"/>
      <c r="C32" s="44"/>
      <c r="D32" s="44"/>
      <c r="E32" s="37" t="s">
        <v>575</v>
      </c>
      <c r="F32" s="44"/>
      <c r="G32" s="44"/>
      <c r="H32" s="44"/>
      <c r="I32" s="44"/>
      <c r="J32" s="45"/>
    </row>
    <row r="33">
      <c r="A33" s="35" t="s">
        <v>44</v>
      </c>
      <c r="B33" s="35">
        <v>9</v>
      </c>
      <c r="C33" s="36" t="s">
        <v>576</v>
      </c>
      <c r="D33" s="35" t="s">
        <v>65</v>
      </c>
      <c r="E33" s="37" t="s">
        <v>577</v>
      </c>
      <c r="F33" s="38" t="s">
        <v>73</v>
      </c>
      <c r="G33" s="39">
        <v>1</v>
      </c>
      <c r="H33" s="40">
        <v>0</v>
      </c>
      <c r="I33" s="41">
        <f>ROUND(G33*H33,P4)</f>
        <v>0</v>
      </c>
      <c r="J33" s="38" t="s">
        <v>49</v>
      </c>
      <c r="O33" s="42">
        <f>I33*0.21</f>
        <v>0</v>
      </c>
      <c r="P33">
        <v>3</v>
      </c>
    </row>
    <row r="34">
      <c r="A34" s="35" t="s">
        <v>50</v>
      </c>
      <c r="B34" s="43"/>
      <c r="C34" s="44"/>
      <c r="D34" s="44"/>
      <c r="E34" s="37" t="s">
        <v>578</v>
      </c>
      <c r="F34" s="44"/>
      <c r="G34" s="44"/>
      <c r="H34" s="44"/>
      <c r="I34" s="44"/>
      <c r="J34" s="45"/>
    </row>
    <row r="35" ht="90">
      <c r="A35" s="35" t="s">
        <v>54</v>
      </c>
      <c r="B35" s="43"/>
      <c r="C35" s="44"/>
      <c r="D35" s="44"/>
      <c r="E35" s="37" t="s">
        <v>579</v>
      </c>
      <c r="F35" s="44"/>
      <c r="G35" s="44"/>
      <c r="H35" s="44"/>
      <c r="I35" s="44"/>
      <c r="J35" s="45"/>
    </row>
    <row r="36">
      <c r="A36" s="35" t="s">
        <v>44</v>
      </c>
      <c r="B36" s="35">
        <v>10</v>
      </c>
      <c r="C36" s="36" t="s">
        <v>580</v>
      </c>
      <c r="D36" s="35" t="s">
        <v>65</v>
      </c>
      <c r="E36" s="37" t="s">
        <v>581</v>
      </c>
      <c r="F36" s="38" t="s">
        <v>268</v>
      </c>
      <c r="G36" s="39">
        <v>1</v>
      </c>
      <c r="H36" s="40">
        <v>0</v>
      </c>
      <c r="I36" s="41">
        <f>ROUND(G36*H36,P4)</f>
        <v>0</v>
      </c>
      <c r="J36" s="38" t="s">
        <v>49</v>
      </c>
      <c r="O36" s="42">
        <f>I36*0.21</f>
        <v>0</v>
      </c>
      <c r="P36">
        <v>3</v>
      </c>
    </row>
    <row r="37" ht="45">
      <c r="A37" s="35" t="s">
        <v>50</v>
      </c>
      <c r="B37" s="43"/>
      <c r="C37" s="44"/>
      <c r="D37" s="44"/>
      <c r="E37" s="37" t="s">
        <v>582</v>
      </c>
      <c r="F37" s="44"/>
      <c r="G37" s="44"/>
      <c r="H37" s="44"/>
      <c r="I37" s="44"/>
      <c r="J37" s="45"/>
    </row>
    <row r="38" ht="30">
      <c r="A38" s="35" t="s">
        <v>54</v>
      </c>
      <c r="B38" s="47"/>
      <c r="C38" s="48"/>
      <c r="D38" s="48"/>
      <c r="E38" s="37" t="s">
        <v>583</v>
      </c>
      <c r="F38" s="48"/>
      <c r="G38" s="48"/>
      <c r="H38" s="48"/>
      <c r="I38" s="48"/>
      <c r="J38" s="49"/>
    </row>
  </sheetData>
  <sheetProtection sheet="1" objects="1" scenarios="1" spinCount="100000" saltValue="lO3CJSvaV4H5iu+gPW1RwqH/BxUG7DXk37jresM4eoh3e5fqj7AvQm1Bh6yLjuDIcwXBVTVtLbv/O2Qz7b0fWA==" hashValue="6i4/eQ1DllOJMl+nTvuJGuFdXJCx1ti/N7lkn6Ob3kL/sg4h4ioBT4/TuvvO3kAo1RpURVg1ATLORS9HC5mMWg==" algorithmName="SHA-512" password="D88D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terms:created xsi:type="dcterms:W3CDTF">2026-03-17T10:32:09Z</dcterms:created>
  <dcterms:modified xsi:type="dcterms:W3CDTF">2026-03-17T10:32:10Z</dcterms:modified>
</cp:coreProperties>
</file>